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00\fs\部署\04企画財政課\20係\02財政係\23 財政状況資料集\R5(R4決算)\03_様式修正後回答\"/>
    </mc:Choice>
  </mc:AlternateContent>
  <xr:revisionPtr revIDLastSave="0" documentId="13_ncr:1_{F3FE60C5-132A-464A-8FCD-6A519E01F5A0}" xr6:coauthVersionLast="47" xr6:coauthVersionMax="47" xr10:uidLastSave="{00000000-0000-0000-0000-000000000000}"/>
  <bookViews>
    <workbookView xWindow="1392" yWindow="1140" windowWidth="12960" windowHeight="12096"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definedNames>
    <definedName name="_xlnm.Print_Area" localSheetId="2">'各会計、関係団体の財政状況及び健全化判断比率'!$65:$134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BW34" i="10"/>
  <c r="BE34" i="10"/>
  <c r="U34" i="10"/>
  <c r="U35" i="10" s="1"/>
  <c r="C34" i="10"/>
  <c r="AM34" i="10" s="1"/>
  <c r="AM35" i="10" s="1"/>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<sst xmlns="http://schemas.openxmlformats.org/spreadsheetml/2006/main" count="1095" uniqueCount="594">
  <si>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</si>
  <si>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</si>
  <si>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</si>
  <si>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</si>
  <si>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</si>
  <si>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</si>
  <si>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</si>
  <si>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</si>
  <si>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</si>
  <si>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</si>
  <si>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</si>
  <si>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</si>
  <si>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</si>
  <si>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</si>
  <si>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</si>
  <si>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</si>
  <si>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</si>
  <si>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</si>
  <si>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</si>
  <si>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</si>
  <si>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</si>
  <si>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</si>
  <si>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</si>
  <si>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</si>
  <si>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</si>
  <si>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</si>
  <si>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</si>
  <si>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</si>
  <si>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</si>
  <si>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</si>
  <si>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</si>
  <si>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</si>
  <si>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</si>
  <si>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</si>
  <si>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</si>
  <si>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</si>
  <si>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</si>
  <si>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</si>
  <si>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</si>
  <si>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</si>
  <si>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</si>
  <si>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</si>
  <si>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</si>
  <si>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</si>
  <si>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</si>
  <si>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</si>
  <si>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</si>
  <si>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</si>
  <si>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</si>
  <si>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</si>
  <si>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</si>
  <si>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</si>
  <si>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</si>
  <si>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</si>
  <si>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</si>
  <si>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</si>
  <si>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</si>
  <si>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</si>
  <si>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</si>
  <si>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</si>
  <si>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</si>
  <si>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</si>
  <si>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</si>
  <si>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</si>
  <si>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</si>
  <si>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</si>
  <si>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</si>
  <si>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</si>
  <si>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</si>
  <si>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</si>
  <si>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</si>
  <si>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</si>
  <si>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</si>
  <si>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</si>
  <si>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</si>
  <si>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</si>
  <si>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</si>
  <si>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</si>
  <si>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</si>
  <si>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</si>
  <si>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</si>
  <si>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</si>
  <si>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</si>
  <si>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</si>
  <si>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</si>
  <si>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</si>
  <si>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</si>
  <si>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</si>
  <si>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</si>
  <si>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</si>
  <si>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</si>
  <si>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</si>
  <si>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</si>
  <si>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</si>
  <si>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</si>
  <si>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</si>
  <si>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</si>
  <si>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</si>
  <si>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</si>
  <si>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</si>
  <si>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北谷町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</si>
  <si>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</si>
  <si>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</si>
  <si>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</si>
  <si>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</si>
  <si>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</si>
  <si>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</si>
  <si>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</si>
  <si>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</si>
  <si>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</si>
  <si>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</si>
  <si>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</si>
  <si>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</si>
  <si>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</si>
  <si>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</si>
  <si>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</si>
  <si>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</si>
  <si>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</si>
  <si>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</si>
  <si>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</si>
  <si>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</si>
  <si>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</si>
  <si>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</si>
  <si>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</si>
  <si>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</si>
  <si>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</si>
  <si>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</si>
  <si>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</si>
  <si>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</si>
  <si>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</si>
  <si>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</si>
  <si>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</si>
  <si>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</si>
  <si>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</si>
  <si>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</si>
  <si>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</si>
  <si>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</si>
  <si>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</si>
  <si>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</si>
  <si>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</si>
  <si>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</si>
  <si>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</si>
  <si>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</si>
  <si>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</si>
  <si>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</si>
  <si>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</si>
  <si>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</si>
  <si>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</si>
  <si>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</si>
  <si>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</si>
  <si>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</si>
  <si>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</si>
  <si>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</si>
  <si>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</si>
  <si>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</si>
  <si>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</si>
  <si>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</si>
  <si>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</si>
  <si>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</si>
  <si>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</si>
  <si>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</si>
  <si>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</si>
  <si>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</si>
  <si>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</si>
  <si>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</si>
  <si>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</si>
  <si>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</si>
  <si>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</si>
  <si>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</si>
  <si>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</si>
  <si>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</si>
  <si>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</si>
  <si>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</si>
  <si>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</si>
  <si>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</si>
  <si>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</si>
  <si>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</si>
  <si>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</si>
  <si>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</si>
  <si>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</si>
  <si>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</si>
  <si>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</si>
  <si>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</si>
  <si>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</si>
  <si>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</si>
  <si>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</si>
  <si>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</si>
  <si>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</si>
  <si>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</si>
  <si>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</si>
  <si>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</si>
  <si>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</si>
  <si>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</si>
  <si>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</si>
  <si>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</si>
  <si>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</si>
  <si>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</si>
  <si>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</si>
  <si>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</si>
  <si>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</si>
  <si>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</si>
  <si>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</si>
  <si>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</si>
  <si>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</si>
  <si>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</si>
  <si>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</si>
  <si>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</si>
  <si>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</si>
  <si>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</si>
  <si>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</si>
  <si>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</si>
  <si>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</si>
  <si>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</si>
  <si>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</si>
  <si>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</si>
  <si>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</si>
  <si>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沖縄県北谷町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</si>
  <si>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</si>
  <si>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</si>
  <si>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</si>
  <si>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</si>
  <si>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</si>
  <si>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</si>
  <si>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</si>
  <si>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</si>
  <si>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</si>
  <si>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</si>
  <si>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</si>
  <si>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</si>
  <si>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</si>
  <si>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</si>
  <si>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</si>
  <si>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</si>
  <si>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</si>
  <si>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</si>
  <si>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</si>
  <si>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</si>
  <si>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</si>
  <si>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</si>
  <si>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</si>
  <si>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</si>
  <si>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</si>
  <si>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</si>
  <si>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</si>
  <si>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</si>
  <si>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</si>
  <si>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</si>
  <si>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</si>
  <si>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</si>
  <si>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</si>
  <si>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</si>
  <si>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</si>
  <si>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</si>
  <si>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</si>
  <si>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</si>
  <si>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</si>
  <si>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</si>
  <si>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</si>
  <si>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</si>
  <si>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</si>
  <si>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</si>
  <si>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</si>
  <si>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</si>
  <si>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</si>
  <si>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</si>
  <si>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</si>
  <si>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</si>
  <si>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</si>
  <si>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</si>
  <si>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</si>
  <si>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</si>
  <si>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</si>
  <si>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</si>
  <si>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</si>
  <si>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</si>
  <si>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</si>
  <si>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</si>
  <si>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</si>
  <si>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</si>
  <si>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</si>
  <si>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</si>
  <si>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</si>
  <si>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</si>
  <si>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</si>
  <si>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</si>
  <si>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</si>
  <si>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</si>
  <si>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</si>
  <si>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</si>
  <si>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</si>
  <si>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</si>
  <si>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</si>
  <si>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</si>
  <si>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</si>
  <si>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</si>
  <si>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</si>
  <si>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</si>
  <si>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</si>
  <si>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</si>
  <si>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</si>
  <si>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</si>
  <si>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</si>
  <si>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</si>
  <si>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</si>
  <si>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</si>
  <si>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</si>
  <si>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</si>
  <si>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</si>
  <si>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</si>
  <si>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</si>
  <si>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</si>
  <si>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</si>
  <si>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</si>
  <si>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</si>
  <si>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</si>
  <si>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</si>
  <si>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</si>
  <si>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</si>
  <si>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</si>
  <si>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</si>
  <si>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</si>
  <si>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</si>
  <si>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</si>
  <si>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</si>
  <si>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</si>
  <si>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</si>
  <si>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</si>
  <si>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</si>
  <si>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</si>
  <si>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</si>
  <si>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</si>
  <si>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</si>
  <si>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</si>
  <si>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</si>
  <si>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</si>
  <si>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</si>
  <si>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</si>
  <si>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</si>
  <si>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</si>
  <si>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</si>
  <si>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</si>
  <si>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</si>
  <si>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</si>
  <si>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</si>
  <si>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</si>
  <si>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</si>
  <si>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</si>
  <si>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</si>
  <si>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</si>
  <si>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</si>
  <si>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</si>
  <si>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</si>
  <si>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</si>
  <si>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</si>
  <si>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</si>
  <si>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</si>
  <si>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</si>
  <si>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</si>
  <si>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</si>
  <si>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</si>
  <si>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</si>
  <si>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</si>
  <si>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</si>
  <si>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</si>
  <si>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</si>
  <si>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</si>
  <si>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</si>
  <si>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</si>
  <si>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沖縄県北谷町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</si>
  <si>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</si>
  <si>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</si>
  <si>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</si>
  <si>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</si>
  <si>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</si>
  <si>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</si>
  <si>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</si>
  <si>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</si>
  <si>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</si>
  <si>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</si>
  <si>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</si>
  <si>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</si>
  <si>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</si>
  <si>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</si>
  <si>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</si>
  <si>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</si>
  <si>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</si>
  <si>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</si>
  <si>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</si>
  <si>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</si>
  <si>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</si>
  <si>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</si>
  <si>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</si>
  <si>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</si>
  <si>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</si>
  <si>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</si>
  <si>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</si>
  <si>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</si>
  <si>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</si>
  <si>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</si>
  <si>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</si>
  <si>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</si>
  <si>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</si>
  <si>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</si>
  <si>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</si>
  <si>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</si>
  <si>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</si>
  <si>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</si>
  <si>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</si>
  <si>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</si>
  <si>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</si>
  <si>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</si>
  <si>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</si>
  <si>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</si>
  <si>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</si>
  <si>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</si>
  <si>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</si>
  <si>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</si>
  <si>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</si>
  <si>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</si>
  <si>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</si>
  <si>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</si>
  <si>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</si>
  <si>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</si>
  <si>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</si>
  <si>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</si>
  <si>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</si>
  <si>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</si>
  <si>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</si>
  <si>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</si>
  <si>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</si>
  <si>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</si>
  <si>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</si>
  <si>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</si>
  <si>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</si>
  <si>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</si>
  <si>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</si>
  <si>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</si>
  <si>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</si>
  <si>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</si>
  <si>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</si>
  <si>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</si>
  <si>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</si>
  <si>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</si>
  <si>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</si>
  <si>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</si>
  <si>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</si>
  <si>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</si>
  <si>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</si>
  <si>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</si>
  <si>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</si>
  <si>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</si>
  <si>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</si>
  <si>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</si>
  <si>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</si>
  <si>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</si>
  <si>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</si>
  <si>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</si>
  <si>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</si>
  <si>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</si>
  <si>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</si>
  <si>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</si>
  <si>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</si>
  <si>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</si>
  <si>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</si>
  <si>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</si>
  <si>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</si>
  <si>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</si>
  <si>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</si>
  <si>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</si>
  <si>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</si>
  <si>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</si>
  <si>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</si>
  <si>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</si>
  <si>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</si>
  <si>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</si>
  <si>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</si>
  <si>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</si>
  <si>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</si>
  <si>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</si>
  <si>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</si>
  <si>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</si>
  <si>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</si>
  <si>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</si>
  <si>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</si>
  <si>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</si>
  <si>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</si>
  <si>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</si>
  <si>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</si>
  <si>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</si>
  <si>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</si>
  <si>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</si>
  <si>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</si>
  <si>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</si>
  <si>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</si>
  <si>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</si>
  <si>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</si>
  <si>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</si>
  <si>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</si>
  <si>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</si>
  <si>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</si>
  <si>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</si>
  <si>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</si>
  <si>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</si>
  <si>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</si>
  <si>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</si>
  <si>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</si>
  <si>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</si>
  <si>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</si>
  <si>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</si>
  <si>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</si>
  <si>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</si>
  <si>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</si>
  <si>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</si>
  <si>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</si>
  <si>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</si>
  <si>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</si>
  <si>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</si>
  <si>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</si>
  <si>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</si>
  <si>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</si>
  <si>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</si>
  <si>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</si>
  <si>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</si>
  <si>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</si>
  <si>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</si>
  <si>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</si>
  <si>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</si>
  <si>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</si>
  <si>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</si>
  <si>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</si>
  <si>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</si>
  <si>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</si>
  <si>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</si>
  <si>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</si>
  <si>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</si>
  <si>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</si>
  <si>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</si>
  <si>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</si>
  <si>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</si>
  <si>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</si>
  <si>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</si>
  <si>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</si>
  <si>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</si>
  <si>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</si>
  <si>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</si>
  <si>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</si>
  <si>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</si>
  <si>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</si>
  <si>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</si>
  <si>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</si>
  <si>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</si>
  <si>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</si>
  <si>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</si>
  <si>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</si>
  <si>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</si>
  <si>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</si>
  <si>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</si>
  <si>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</si>
  <si>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</si>
  <si>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</si>
  <si>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</si>
  <si>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</si>
  <si>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</si>
  <si>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</si>
  <si>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下水道事業会計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</si>
  <si>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</si>
  <si>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</si>
  <si>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</si>
  <si>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</si>
  <si>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</si>
  <si>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</si>
  <si>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</si>
  <si>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</si>
  <si>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</si>
  <si>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</si>
  <si>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5"/>
  </si>
  <si>
    <t>普通財産処分金運用基金</t>
    <rPh sb="0" eb="2">
      <t>フツウ</t>
    </rPh>
    <rPh sb="2" eb="4">
      <t>ザイサン</t>
    </rPh>
    <rPh sb="4" eb="6">
      <t>ショブン</t>
    </rPh>
    <rPh sb="6" eb="7">
      <t>キン</t>
    </rPh>
    <rPh sb="7" eb="9">
      <t>ウンヨウ</t>
    </rPh>
    <rPh sb="9" eb="11">
      <t>キキン</t>
    </rPh>
    <phoneticPr fontId="5"/>
  </si>
  <si>
    <t>浜川漁港多目的利用施設整備地区開発基金</t>
    <rPh sb="0" eb="2">
      <t>ハマガワ</t>
    </rPh>
    <rPh sb="2" eb="4">
      <t>ギョコウ</t>
    </rPh>
    <rPh sb="4" eb="7">
      <t>タモクテキ</t>
    </rPh>
    <rPh sb="7" eb="9">
      <t>リヨウ</t>
    </rPh>
    <rPh sb="9" eb="11">
      <t>シセツ</t>
    </rPh>
    <rPh sb="11" eb="13">
      <t>セイビ</t>
    </rPh>
    <rPh sb="13" eb="15">
      <t>チク</t>
    </rPh>
    <rPh sb="15" eb="17">
      <t>カイハツ</t>
    </rPh>
    <rPh sb="17" eb="19">
      <t>キキン</t>
    </rPh>
    <phoneticPr fontId="5"/>
  </si>
  <si>
    <t>美浜地区開発基金</t>
    <rPh sb="0" eb="2">
      <t>ミハマ</t>
    </rPh>
    <rPh sb="2" eb="4">
      <t>チク</t>
    </rPh>
    <rPh sb="4" eb="6">
      <t>カイハツ</t>
    </rPh>
    <rPh sb="6" eb="8">
      <t>キキン</t>
    </rPh>
    <phoneticPr fontId="2"/>
  </si>
  <si>
    <t>特定駐留軍用地等内土地取得事業基金</t>
    <rPh sb="0" eb="2">
      <t>トクテイ</t>
    </rPh>
    <rPh sb="2" eb="5">
      <t>チュウリュウグン</t>
    </rPh>
    <rPh sb="5" eb="8">
      <t>ヨウチナド</t>
    </rPh>
    <rPh sb="8" eb="9">
      <t>ウチ</t>
    </rPh>
    <rPh sb="9" eb="11">
      <t>トチ</t>
    </rPh>
    <rPh sb="11" eb="13">
      <t>シュトク</t>
    </rPh>
    <rPh sb="13" eb="15">
      <t>ジギョウ</t>
    </rPh>
    <rPh sb="15" eb="17">
      <t>キキン</t>
    </rPh>
    <phoneticPr fontId="2"/>
  </si>
  <si>
    <t>一般社団法人　北谷地域振興センター</t>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</si>
  <si>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</si>
  <si>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</si>
  <si>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倉浜衛生施設組合</t>
    <rPh sb="0" eb="2">
      <t>クラハマ</t>
    </rPh>
    <rPh sb="2" eb="4">
      <t>エイセイ</t>
    </rPh>
    <rPh sb="4" eb="6">
      <t>シセツ</t>
    </rPh>
    <rPh sb="6" eb="8">
      <t>クミアイ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</si>
  <si>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</si>
  <si>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</si>
  <si>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沖縄県市町村総合事務組合</t>
    <rPh sb="0" eb="3">
      <t>オキナワケン</t>
    </rPh>
    <rPh sb="3" eb="6">
      <t>シチョウソン</t>
    </rPh>
    <rPh sb="6" eb="8">
      <t>ソウゴウ</t>
    </rPh>
    <rPh sb="8" eb="10">
      <t>ジム</t>
    </rPh>
    <rPh sb="10" eb="12">
      <t>クミアイ</t>
    </rPh>
    <phoneticPr fontId="2"/>
  </si>
  <si>
    <t>比謝川行政事務組合（一般会計）</t>
    <rPh sb="0" eb="3">
      <t>ヒジャガワ</t>
    </rPh>
    <rPh sb="3" eb="5">
      <t>ギョウセイ</t>
    </rPh>
    <rPh sb="5" eb="7">
      <t>ジム</t>
    </rPh>
    <rPh sb="7" eb="9">
      <t>クミアイ</t>
    </rPh>
    <rPh sb="10" eb="12">
      <t>イッパン</t>
    </rPh>
    <rPh sb="12" eb="14">
      <t>カイケイ</t>
    </rPh>
    <phoneticPr fontId="2"/>
  </si>
  <si>
    <t>比謝川行政事務組合（特別会計）</t>
    <rPh sb="0" eb="3">
      <t>ヒジャガワ</t>
    </rPh>
    <rPh sb="3" eb="5">
      <t>ギョウセイ</t>
    </rPh>
    <rPh sb="5" eb="7">
      <t>ジム</t>
    </rPh>
    <rPh sb="7" eb="9">
      <t>クミアイ</t>
    </rPh>
    <rPh sb="10" eb="12">
      <t>トクベツ</t>
    </rPh>
    <rPh sb="12" eb="14">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</si>
  <si>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</si>
  <si>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</si>
  <si>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</si>
  <si>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ー</t>
    <phoneticPr fontId="2"/>
  </si>
  <si>
    <t>宅地造成事業（その他造成）</t>
    <rPh sb="0" eb="2">
      <t>タクチ</t>
    </rPh>
    <rPh sb="2" eb="4">
      <t>ゾウセイ</t>
    </rPh>
    <rPh sb="4" eb="6">
      <t>ジギョウ</t>
    </rPh>
    <rPh sb="9" eb="10">
      <t>タ</t>
    </rPh>
    <rPh sb="10" eb="12">
      <t>ゾウセイ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</si>
</sst>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Fill="1" applyBorder="1" applyAlignment="1" applyProtection="1">
      <alignment horizontal="right" vertical="center" shrinkToFit="1"/>
      <protection locked="0"/>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3057-40B3-BB6D-9844148E2A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73625</c:v>
                </c:pt>
                <c:pt idx="1">
                  <c:v>107467</c:v>
                </c:pt>
                <c:pt idx="2">
                  <c:v>85606</c:v>
                </c:pt>
                <c:pt idx="3">
                  <c:v>87812</c:v>
                </c:pt>
                <c:pt idx="4">
                  <c:v>76511</c:v>
                </c:pt>
              </c:numCache>
            </c:numRef>
          </c:val>
          <c:smooth val="0"/>
          <c:extLst>
            <c:ext xmlns:c16="http://schemas.microsoft.com/office/drawing/2014/chart" uri="{C3380CC4-5D6E-409C-BE32-E72D297353CC}">
              <c16:uniqueId val="{00000001-3057-40B3-BB6D-9844148E2A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7.02</c:v>
                </c:pt>
                <c:pt idx="1">
                  <c:v>8.89</c:v>
                </c:pt>
                <c:pt idx="2">
                  <c:v>9.56</c:v>
                </c:pt>
                <c:pt idx="3">
                  <c:v>12.24</c:v>
                </c:pt>
                <c:pt idx="4">
                  <c:v>12.54</c:v>
                </c:pt>
              </c:numCache>
            </c:numRef>
          </c:val>
          <c:extLst>
            <c:ext xmlns:c16="http://schemas.microsoft.com/office/drawing/2014/chart" uri="{C3380CC4-5D6E-409C-BE32-E72D297353CC}">
              <c16:uniqueId val="{00000000-2DD9-4BA5-98D2-87AAE6398A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43.68</c:v>
                </c:pt>
                <c:pt idx="1">
                  <c:v>51.75</c:v>
                </c:pt>
                <c:pt idx="2">
                  <c:v>52.94</c:v>
                </c:pt>
                <c:pt idx="3">
                  <c:v>50.6</c:v>
                </c:pt>
                <c:pt idx="4">
                  <c:v>61.46</c:v>
                </c:pt>
              </c:numCache>
            </c:numRef>
          </c:val>
          <c:extLst>
            <c:ext xmlns:c16="http://schemas.microsoft.com/office/drawing/2014/chart" uri="{C3380CC4-5D6E-409C-BE32-E72D297353CC}">
              <c16:uniqueId val="{00000001-2DD9-4BA5-98D2-87AAE6398AE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10.55</c:v>
                </c:pt>
                <c:pt idx="1">
                  <c:v>10.08</c:v>
                </c:pt>
                <c:pt idx="2">
                  <c:v>4.62</c:v>
                </c:pt>
                <c:pt idx="3">
                  <c:v>4.51</c:v>
                </c:pt>
                <c:pt idx="4">
                  <c:v>8.74</c:v>
                </c:pt>
              </c:numCache>
            </c:numRef>
          </c:val>
          <c:smooth val="0"/>
          <c:extLst>
            <c:ext xmlns:c16="http://schemas.microsoft.com/office/drawing/2014/chart" uri="{C3380CC4-5D6E-409C-BE32-E72D297353CC}">
              <c16:uniqueId val="{00000002-2DD9-4BA5-98D2-87AAE6398AE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C11-40ED-8DAE-AA534505C1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11-40ED-8DAE-AA534505C16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C11-40ED-8DAE-AA534505C16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C11-40ED-8DAE-AA534505C16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C11-40ED-8DAE-AA534505C16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0.01</c:v>
                </c:pt>
                <c:pt idx="4">
                  <c:v>#N/A</c:v>
                </c:pt>
                <c:pt idx="5">
                  <c:v>0.04</c:v>
                </c:pt>
                <c:pt idx="6">
                  <c:v>#N/A</c:v>
                </c:pt>
                <c:pt idx="7">
                  <c:v>0.04</c:v>
                </c:pt>
                <c:pt idx="8">
                  <c:v>#N/A</c:v>
                </c:pt>
                <c:pt idx="9">
                  <c:v>0.06</c:v>
                </c:pt>
              </c:numCache>
            </c:numRef>
          </c:val>
          <c:extLst>
            <c:ext xmlns:c16="http://schemas.microsoft.com/office/drawing/2014/chart" uri="{C3380CC4-5D6E-409C-BE32-E72D297353CC}">
              <c16:uniqueId val="{00000005-0C11-40ED-8DAE-AA534505C16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0.45</c:v>
                </c:pt>
                <c:pt idx="2">
                  <c:v>#N/A</c:v>
                </c:pt>
                <c:pt idx="3">
                  <c:v>0.18</c:v>
                </c:pt>
                <c:pt idx="4">
                  <c:v>#N/A</c:v>
                </c:pt>
                <c:pt idx="5">
                  <c:v>0.75</c:v>
                </c:pt>
                <c:pt idx="6">
                  <c:v>#N/A</c:v>
                </c:pt>
                <c:pt idx="7">
                  <c:v>1.98</c:v>
                </c:pt>
                <c:pt idx="8">
                  <c:v>#N/A</c:v>
                </c:pt>
                <c:pt idx="9">
                  <c:v>1.27</c:v>
                </c:pt>
              </c:numCache>
            </c:numRef>
          </c:val>
          <c:extLst>
            <c:ext xmlns:c16="http://schemas.microsoft.com/office/drawing/2014/chart" uri="{C3380CC4-5D6E-409C-BE32-E72D297353CC}">
              <c16:uniqueId val="{00000006-0C11-40ED-8DAE-AA534505C16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1.95</c:v>
                </c:pt>
                <c:pt idx="2">
                  <c:v>#N/A</c:v>
                </c:pt>
                <c:pt idx="3">
                  <c:v>3.34</c:v>
                </c:pt>
                <c:pt idx="4">
                  <c:v>#N/A</c:v>
                </c:pt>
                <c:pt idx="5">
                  <c:v>3.57</c:v>
                </c:pt>
                <c:pt idx="6">
                  <c:v>#N/A</c:v>
                </c:pt>
                <c:pt idx="7">
                  <c:v>2.81</c:v>
                </c:pt>
                <c:pt idx="8">
                  <c:v>#N/A</c:v>
                </c:pt>
                <c:pt idx="9">
                  <c:v>2.39</c:v>
                </c:pt>
              </c:numCache>
            </c:numRef>
          </c:val>
          <c:extLst>
            <c:ext xmlns:c16="http://schemas.microsoft.com/office/drawing/2014/chart" uri="{C3380CC4-5D6E-409C-BE32-E72D297353CC}">
              <c16:uniqueId val="{00000007-0C11-40ED-8DAE-AA534505C16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7.24</c:v>
                </c:pt>
                <c:pt idx="2">
                  <c:v>#N/A</c:v>
                </c:pt>
                <c:pt idx="3">
                  <c:v>9.0500000000000007</c:v>
                </c:pt>
                <c:pt idx="4">
                  <c:v>#N/A</c:v>
                </c:pt>
                <c:pt idx="5">
                  <c:v>9.86</c:v>
                </c:pt>
                <c:pt idx="6">
                  <c:v>#N/A</c:v>
                </c:pt>
                <c:pt idx="7">
                  <c:v>12.67</c:v>
                </c:pt>
                <c:pt idx="8">
                  <c:v>#N/A</c:v>
                </c:pt>
                <c:pt idx="9">
                  <c:v>12.53</c:v>
                </c:pt>
              </c:numCache>
            </c:numRef>
          </c:val>
          <c:extLst>
            <c:ext xmlns:c16="http://schemas.microsoft.com/office/drawing/2014/chart" uri="{C3380CC4-5D6E-409C-BE32-E72D297353CC}">
              <c16:uniqueId val="{00000008-0C11-40ED-8DAE-AA534505C16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35.74</c:v>
                </c:pt>
                <c:pt idx="2">
                  <c:v>#N/A</c:v>
                </c:pt>
                <c:pt idx="3">
                  <c:v>36.97</c:v>
                </c:pt>
                <c:pt idx="4">
                  <c:v>#N/A</c:v>
                </c:pt>
                <c:pt idx="5">
                  <c:v>35.619999999999997</c:v>
                </c:pt>
                <c:pt idx="6">
                  <c:v>#N/A</c:v>
                </c:pt>
                <c:pt idx="7">
                  <c:v>32.94</c:v>
                </c:pt>
                <c:pt idx="8">
                  <c:v>#N/A</c:v>
                </c:pt>
                <c:pt idx="9">
                  <c:v>31.22</c:v>
                </c:pt>
              </c:numCache>
            </c:numRef>
          </c:val>
          <c:extLst>
            <c:ext xmlns:c16="http://schemas.microsoft.com/office/drawing/2014/chart" uri="{C3380CC4-5D6E-409C-BE32-E72D297353CC}">
              <c16:uniqueId val="{00000009-0C11-40ED-8DAE-AA534505C1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739</c:v>
                </c:pt>
                <c:pt idx="5">
                  <c:v>735</c:v>
                </c:pt>
                <c:pt idx="8">
                  <c:v>744</c:v>
                </c:pt>
                <c:pt idx="11">
                  <c:v>733</c:v>
                </c:pt>
                <c:pt idx="14">
                  <c:v>597</c:v>
                </c:pt>
              </c:numCache>
            </c:numRef>
          </c:val>
          <c:extLst>
            <c:ext xmlns:c16="http://schemas.microsoft.com/office/drawing/2014/chart" uri="{C3380CC4-5D6E-409C-BE32-E72D297353CC}">
              <c16:uniqueId val="{00000000-49F2-4B0F-BFD3-A2F1C67E330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9F2-4B0F-BFD3-A2F1C67E330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9F2-4B0F-BFD3-A2F1C67E330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115</c:v>
                </c:pt>
                <c:pt idx="3">
                  <c:v>126</c:v>
                </c:pt>
                <c:pt idx="6">
                  <c:v>135</c:v>
                </c:pt>
                <c:pt idx="9">
                  <c:v>107</c:v>
                </c:pt>
                <c:pt idx="12">
                  <c:v>122</c:v>
                </c:pt>
              </c:numCache>
            </c:numRef>
          </c:val>
          <c:extLst>
            <c:ext xmlns:c16="http://schemas.microsoft.com/office/drawing/2014/chart" uri="{C3380CC4-5D6E-409C-BE32-E72D297353CC}">
              <c16:uniqueId val="{00000003-49F2-4B0F-BFD3-A2F1C67E330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49</c:v>
                </c:pt>
                <c:pt idx="3">
                  <c:v>69</c:v>
                </c:pt>
                <c:pt idx="6">
                  <c:v>44</c:v>
                </c:pt>
                <c:pt idx="9">
                  <c:v>86</c:v>
                </c:pt>
                <c:pt idx="12">
                  <c:v>87</c:v>
                </c:pt>
              </c:numCache>
            </c:numRef>
          </c:val>
          <c:extLst>
            <c:ext xmlns:c16="http://schemas.microsoft.com/office/drawing/2014/chart" uri="{C3380CC4-5D6E-409C-BE32-E72D297353CC}">
              <c16:uniqueId val="{00000004-49F2-4B0F-BFD3-A2F1C67E330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F2-4B0F-BFD3-A2F1C67E330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9F2-4B0F-BFD3-A2F1C67E330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776</c:v>
                </c:pt>
                <c:pt idx="3">
                  <c:v>818</c:v>
                </c:pt>
                <c:pt idx="6">
                  <c:v>874</c:v>
                </c:pt>
                <c:pt idx="9">
                  <c:v>897</c:v>
                </c:pt>
                <c:pt idx="12">
                  <c:v>734</c:v>
                </c:pt>
              </c:numCache>
            </c:numRef>
          </c:val>
          <c:extLst>
            <c:ext xmlns:c16="http://schemas.microsoft.com/office/drawing/2014/chart" uri="{C3380CC4-5D6E-409C-BE32-E72D297353CC}">
              <c16:uniqueId val="{00000007-49F2-4B0F-BFD3-A2F1C67E330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201</c:v>
                </c:pt>
                <c:pt idx="2">
                  <c:v>#N/A</c:v>
                </c:pt>
                <c:pt idx="3">
                  <c:v>#N/A</c:v>
                </c:pt>
                <c:pt idx="4">
                  <c:v>278</c:v>
                </c:pt>
                <c:pt idx="5">
                  <c:v>#N/A</c:v>
                </c:pt>
                <c:pt idx="6">
                  <c:v>#N/A</c:v>
                </c:pt>
                <c:pt idx="7">
                  <c:v>309</c:v>
                </c:pt>
                <c:pt idx="8">
                  <c:v>#N/A</c:v>
                </c:pt>
                <c:pt idx="9">
                  <c:v>#N/A</c:v>
                </c:pt>
                <c:pt idx="10">
                  <c:v>357</c:v>
                </c:pt>
                <c:pt idx="11">
                  <c:v>#N/A</c:v>
                </c:pt>
                <c:pt idx="12">
                  <c:v>#N/A</c:v>
                </c:pt>
                <c:pt idx="13">
                  <c:v>346</c:v>
                </c:pt>
                <c:pt idx="14">
                  <c:v>#N/A</c:v>
                </c:pt>
              </c:numCache>
            </c:numRef>
          </c:val>
          <c:smooth val="0"/>
          <c:extLst>
            <c:ext xmlns:c16="http://schemas.microsoft.com/office/drawing/2014/chart" uri="{C3380CC4-5D6E-409C-BE32-E72D297353CC}">
              <c16:uniqueId val="{00000008-49F2-4B0F-BFD3-A2F1C67E330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7382</c:v>
                </c:pt>
                <c:pt idx="5">
                  <c:v>7731</c:v>
                </c:pt>
                <c:pt idx="8">
                  <c:v>7764</c:v>
                </c:pt>
                <c:pt idx="11">
                  <c:v>7833</c:v>
                </c:pt>
                <c:pt idx="14">
                  <c:v>7576</c:v>
                </c:pt>
              </c:numCache>
            </c:numRef>
          </c:val>
          <c:extLst>
            <c:ext xmlns:c16="http://schemas.microsoft.com/office/drawing/2014/chart" uri="{C3380CC4-5D6E-409C-BE32-E72D297353CC}">
              <c16:uniqueId val="{00000000-0CB5-4602-8139-130F7B33E2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510</c:v>
                </c:pt>
                <c:pt idx="5">
                  <c:v>351</c:v>
                </c:pt>
                <c:pt idx="8">
                  <c:v>193</c:v>
                </c:pt>
                <c:pt idx="11">
                  <c:v>37</c:v>
                </c:pt>
                <c:pt idx="14">
                  <c:v>20</c:v>
                </c:pt>
              </c:numCache>
            </c:numRef>
          </c:val>
          <c:extLst>
            <c:ext xmlns:c16="http://schemas.microsoft.com/office/drawing/2014/chart" uri="{C3380CC4-5D6E-409C-BE32-E72D297353CC}">
              <c16:uniqueId val="{00000001-0CB5-4602-8139-130F7B33E2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8204</c:v>
                </c:pt>
                <c:pt idx="5">
                  <c:v>7919</c:v>
                </c:pt>
                <c:pt idx="8">
                  <c:v>8191</c:v>
                </c:pt>
                <c:pt idx="11">
                  <c:v>8049</c:v>
                </c:pt>
                <c:pt idx="14">
                  <c:v>8373</c:v>
                </c:pt>
              </c:numCache>
            </c:numRef>
          </c:val>
          <c:extLst>
            <c:ext xmlns:c16="http://schemas.microsoft.com/office/drawing/2014/chart" uri="{C3380CC4-5D6E-409C-BE32-E72D297353CC}">
              <c16:uniqueId val="{00000002-0CB5-4602-8139-130F7B33E2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B5-4602-8139-130F7B33E2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B5-4602-8139-130F7B33E2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B5-4602-8139-130F7B33E2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319</c:v>
                </c:pt>
                <c:pt idx="3">
                  <c:v>279</c:v>
                </c:pt>
                <c:pt idx="6">
                  <c:v>162</c:v>
                </c:pt>
                <c:pt idx="9">
                  <c:v>10</c:v>
                </c:pt>
                <c:pt idx="12">
                  <c:v>233</c:v>
                </c:pt>
              </c:numCache>
            </c:numRef>
          </c:val>
          <c:extLst>
            <c:ext xmlns:c16="http://schemas.microsoft.com/office/drawing/2014/chart" uri="{C3380CC4-5D6E-409C-BE32-E72D297353CC}">
              <c16:uniqueId val="{00000006-0CB5-4602-8139-130F7B33E2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556</c:v>
                </c:pt>
                <c:pt idx="3">
                  <c:v>492</c:v>
                </c:pt>
                <c:pt idx="6">
                  <c:v>492</c:v>
                </c:pt>
                <c:pt idx="9">
                  <c:v>486</c:v>
                </c:pt>
                <c:pt idx="12">
                  <c:v>450</c:v>
                </c:pt>
              </c:numCache>
            </c:numRef>
          </c:val>
          <c:extLst>
            <c:ext xmlns:c16="http://schemas.microsoft.com/office/drawing/2014/chart" uri="{C3380CC4-5D6E-409C-BE32-E72D297353CC}">
              <c16:uniqueId val="{00000007-0CB5-4602-8139-130F7B33E2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900</c:v>
                </c:pt>
                <c:pt idx="3">
                  <c:v>590</c:v>
                </c:pt>
                <c:pt idx="6">
                  <c:v>587</c:v>
                </c:pt>
                <c:pt idx="9">
                  <c:v>825</c:v>
                </c:pt>
                <c:pt idx="12">
                  <c:v>999</c:v>
                </c:pt>
              </c:numCache>
            </c:numRef>
          </c:val>
          <c:extLst>
            <c:ext xmlns:c16="http://schemas.microsoft.com/office/drawing/2014/chart" uri="{C3380CC4-5D6E-409C-BE32-E72D297353CC}">
              <c16:uniqueId val="{00000008-0CB5-4602-8139-130F7B33E2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898</c:v>
                </c:pt>
                <c:pt idx="3">
                  <c:v>631</c:v>
                </c:pt>
                <c:pt idx="6">
                  <c:v>462</c:v>
                </c:pt>
                <c:pt idx="9">
                  <c:v>296</c:v>
                </c:pt>
                <c:pt idx="12">
                  <c:v>131</c:v>
                </c:pt>
              </c:numCache>
            </c:numRef>
          </c:val>
          <c:extLst>
            <c:ext xmlns:c16="http://schemas.microsoft.com/office/drawing/2014/chart" uri="{C3380CC4-5D6E-409C-BE32-E72D297353CC}">
              <c16:uniqueId val="{00000009-0CB5-4602-8139-130F7B33E2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6568</c:v>
                </c:pt>
                <c:pt idx="3">
                  <c:v>6620</c:v>
                </c:pt>
                <c:pt idx="6">
                  <c:v>6327</c:v>
                </c:pt>
                <c:pt idx="9">
                  <c:v>6200</c:v>
                </c:pt>
                <c:pt idx="12">
                  <c:v>6011</c:v>
                </c:pt>
              </c:numCache>
            </c:numRef>
          </c:val>
          <c:extLst>
            <c:ext xmlns:c16="http://schemas.microsoft.com/office/drawing/2014/chart" uri="{C3380CC4-5D6E-409C-BE32-E72D297353CC}">
              <c16:uniqueId val="{0000000A-0CB5-4602-8139-130F7B33E28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CB5-4602-8139-130F7B33E28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3981</c:v>
                </c:pt>
                <c:pt idx="1">
                  <c:v>4077</c:v>
                </c:pt>
                <c:pt idx="2">
                  <c:v>4769</c:v>
                </c:pt>
              </c:numCache>
            </c:numRef>
          </c:val>
          <c:extLst>
            <c:ext xmlns:c16="http://schemas.microsoft.com/office/drawing/2014/chart" uri="{C3380CC4-5D6E-409C-BE32-E72D297353CC}">
              <c16:uniqueId val="{00000000-A052-4D24-B7B4-9EA06B5CCE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185</c:v>
                </c:pt>
                <c:pt idx="1">
                  <c:v>352</c:v>
                </c:pt>
                <c:pt idx="2">
                  <c:v>342</c:v>
                </c:pt>
              </c:numCache>
            </c:numRef>
          </c:val>
          <c:extLst>
            <c:ext xmlns:c16="http://schemas.microsoft.com/office/drawing/2014/chart" uri="{C3380CC4-5D6E-409C-BE32-E72D297353CC}">
              <c16:uniqueId val="{00000001-A052-4D24-B7B4-9EA06B5CCE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5520</c:v>
                </c:pt>
                <c:pt idx="1">
                  <c:v>4820</c:v>
                </c:pt>
                <c:pt idx="2">
                  <c:v>5458</c:v>
                </c:pt>
              </c:numCache>
            </c:numRef>
          </c:val>
          <c:extLst>
            <c:ext xmlns:c16="http://schemas.microsoft.com/office/drawing/2014/chart" uri="{C3380CC4-5D6E-409C-BE32-E72D297353CC}">
              <c16:uniqueId val="{00000002-A052-4D24-B7B4-9EA06B5CCEB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発行地方債の抑制に努めた結果、公債費は改善傾向が続いていたが、臨時財政対策債の借入額増加に伴い、一時的に元利償還金が増加しているものと考えられる。今後も、動向を注視しつつ、適切な新規地方債の発行を行う。</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満期一括償還地方債の発行が無いことから利用無しである。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一部完了と債務負担行為設定事業の一部完了に伴い、将来負担額は減少している。また、充当可能財源等については、充当可能基金が増加したことにより増加傾向が続いている。そのため、将来負担比率については、横ばいで推移するものと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沖縄県北谷町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前年度決算に基づく剰余金の積立等により、財政調整基金が約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百万円増加したこと等により、基金全体として約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特定防衛施設周辺整備調整交付金事業基金」に積立が行われてきたが、当該事業の進捗に伴い減少していく見込みである。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・特定防衛施設周辺整備調整交付金事業基金：防衛施設周辺の生活環境の整備等に関する法律第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項に規定する特定防衛施設周辺整備調整交付金を財源として防衛施設周辺の生活環境の整備等に関する法律施行令第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条に規定する公共用の施設の整備又はその他の生活環境の改善若しくは開発の円滑な実施に寄与する事業として学校給食センター及び博物館（展示制作部分）を整備する。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年度に予定する学校給食センターの建設工事及び博物館整備のため、約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・特定駐留軍用地等内土地取得事業基金：後年度の土地取得に備えて、約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年度に予定する学校給食センター建設工事等の事業費に合わせて繰入予定。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前年度決算に基づく剰余金の積立等により、約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億円程度まで増加し、中長期的には公共施設維持管理費等の増加により減少していく見込み。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年度に借り入れた臨時財政対策債の償還に充てるため減となった。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将来にわたって健全な財政運営が行えるよう、基金の効率的な運用に努める。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16BAC60-A27D-49BD-8032-4D9A6E515B6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AFF2B10-F013-4850-985C-708C86E76651}"/>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10F4560-37C2-42AF-9961-7B024B3BE3FB}"/>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A46AC7A-D822-48FB-A091-1321FBBDB8A9}"/>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435ED0C-D96A-4641-BB0F-C9DF2B9DA765}"/>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0CD7907-41FD-4DD1-A4BA-09597336E686}"/>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AD2401C-FFD5-46C7-B832-EFDC2276221A}"/>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DBE9375-73F1-400F-A8E9-9B481B9EF89F}"/>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76EB6E0D-ACCC-4C57-8704-2799CA4B0284}"/>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57020E55-70CC-45DC-AF30-551A6FF2D6EF}"/>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29,056
28,181
13.91
19,331,659
18,015,766
972,904
7,759,390
6,011,121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9B28D69-326B-4190-8F8D-6F382A50843C}"/>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652E3F5-8301-419D-836D-607867B87ABA}"/>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9C204DC8-46D8-4543-AC5F-29B8E9902D2F}"/>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1CF6B8E-A2F9-4F43-9EA2-732244EC0C7A}"/>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5AA2E5E-4DBA-4FE0-9325-02D0F1289B75}"/>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067C966-5AF9-4EC1-9D43-764E79361619}"/>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81F55DF-95E6-4CE9-9D84-12BEF51BF0E1}"/>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26FD516-B89F-4F81-B6E2-C655DBFC3934}"/>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E877507-616A-4CC6-9334-AC200BDCCE0E}"/>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B79AEF6-6BD1-49E8-856F-25F5948E8519}"/>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C30A201-A1A2-4BE7-8CCF-D7D4B3D510DD}"/>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AB5C55F-20AD-42F4-BE41-4898D037387B}"/>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012211B-44FF-4DF2-B7F6-CE9F0CDEA0DE}"/>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EBDB46EA-20EB-490F-B5CF-4D191D777A5A}"/>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A086CC5-58DB-4A69-8585-0687513285DD}"/>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CE724BE-C97F-4750-B4DC-7E5995D4EC53}"/>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011E81D-74BE-44C0-8FDD-2F7C5F3B2F9B}"/>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382F6CF-9151-4599-B500-27F9D3483308}"/>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1E86219-FBBD-4E12-8589-E5E3F3F9D7E6}"/>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506BD89-A1D9-4815-9FFA-1DB1DAF3CDD3}"/>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FCFADB5-4237-44CC-93C4-D17742A43B19}"/>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129CC53-62C1-4321-8425-C0A57EDBFC47}"/>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47C371E-4CF1-49AC-9344-817D3BCE5C3C}"/>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B8D4F8E-02BA-4808-8DB9-130D610C152C}"/>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597A396-157E-442C-9B85-1690B34CAFCB}"/>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BACA42F-14D1-4ED6-8CF2-E4ED6FACF4EE}"/>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007725B-E827-4229-9BDF-4A85FAC4BA83}"/>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4814D1D-C716-4429-93D4-2B720130CFA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6879619-F8B0-4569-AEC8-0CD0CD29924C}"/>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4B1F6E0-9147-4657-8B67-9DBD9EAD08D5}"/>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6D376A3-2B2F-4B39-A736-6C476D846F1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56BC596-4C20-4D26-86DB-4B3CC900529A}"/>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1D86B32-49A6-46BF-9B12-96B9A0620279}"/>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8DDA8290-FDE3-430C-A7FF-26E3D7CE1901}"/>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CCE3597-C2A6-499E-A8B1-5F1871E0342A}"/>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D28598EF-3E37-4D0E-A35E-15B62F2B6918}"/>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224B083-A4D7-4ABC-B3CE-B68C6404A558}"/>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ポイント上回っている。ここ数年は連続して伸びていたが、昨年と比較すると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ポイント減となっている。固定資産税等の増収が見込まれていることから、次年度以降は緩やかな伸びが期待できる。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3B71BE2-6F5F-4C3A-A9BF-02BC628B6808}"/>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406D42D7-FC6B-496E-849F-CAF9FFF91F62}"/>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16EFBD0D-6A33-4461-8571-2A164CF231A5}"/>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77442707-3519-4204-A325-C14FA6A4A90D}"/>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8C8B8451-23A5-4FFB-AD1C-ED4483C59E3A}"/>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2A3972AA-D2F0-4A9B-899A-7DB604678E92}"/>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7356D251-312D-45CE-B13D-85CA7D142AE0}"/>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AA7E4A3D-F61E-4D3E-8915-841A3CB0AF8E}"/>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8F4EBC1B-1ABA-4313-958E-4A49B21F0E27}"/>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F6BB7E2D-D87C-4680-B0E2-3C44A5B96353}"/>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6981D465-2276-459D-9112-ED539622D2AE}"/>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7B077593-FB78-49E5-A3FB-AB1A8DC8FAE8}"/>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11E30796-B721-4343-9CFD-895209BAF8E1}"/>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A92EA0F-7E1E-4090-B74C-A339BA6108F1}"/>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600EF80A-D103-4F90-9E62-DD923061EE4F}"/>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E0FC68C6-C75C-4A99-844C-4984B0AAC80E}"/>
            </a:ext>
          </a:extLst>
        </xdr:cNvPr>
        <xdr:cNvCxnSpPr/>
      </xdr:nvCxnSpPr>
      <xdr:spPr>
        <a:xfrm flipV="1">
          <a:off x="4514850" y="6227375"/>
          <a:ext cx="0" cy="14307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9FD677F3-364F-4B15-89FF-37E581444A55}"/>
            </a:ext>
          </a:extLst>
        </xdr:cNvPr>
        <xdr:cNvSpPr txBox="1"/>
      </xdr:nvSpPr>
      <xdr:spPr>
        <a:xfrm>
          <a:off x="4584700" y="763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9412CA56-3CCA-4496-ABA8-1F64CC99ACB9}"/>
            </a:ext>
          </a:extLst>
        </xdr:cNvPr>
        <xdr:cNvCxnSpPr/>
      </xdr:nvCxnSpPr>
      <xdr:spPr>
        <a:xfrm>
          <a:off x="4425950" y="7658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8BB4373E-BF15-4DAF-A3D8-57A3DE428645}"/>
            </a:ext>
          </a:extLst>
        </xdr:cNvPr>
        <xdr:cNvSpPr txBox="1"/>
      </xdr:nvSpPr>
      <xdr:spPr>
        <a:xfrm>
          <a:off x="4584700" y="597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EBF041E9-A94F-4348-8AD5-A88D5AAC163A}"/>
            </a:ext>
          </a:extLst>
        </xdr:cNvPr>
        <xdr:cNvCxnSpPr/>
      </xdr:nvCxnSpPr>
      <xdr:spPr>
        <a:xfrm>
          <a:off x="4425950" y="6227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89605</xdr:rowOff>
    </xdr:to>
    <xdr:cxnSp macro="">
      <xdr:nvCxnSpPr>
        <xdr:cNvPr id="69" name="直線コネクタ 68">
          <a:extLst>
            <a:ext uri="{FF2B5EF4-FFF2-40B4-BE49-F238E27FC236}">
              <a16:creationId xmlns:a16="http://schemas.microsoft.com/office/drawing/2014/main" id="{0D5FA030-5602-43D5-A5CF-70710C4C08CE}"/>
            </a:ext>
          </a:extLst>
        </xdr:cNvPr>
        <xdr:cNvCxnSpPr/>
      </xdr:nvCxnSpPr>
      <xdr:spPr>
        <a:xfrm>
          <a:off x="3752850" y="6936035"/>
          <a:ext cx="762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0BB7743A-5AA3-4CA3-BFC1-DC85120B8A79}"/>
            </a:ext>
          </a:extLst>
        </xdr:cNvPr>
        <xdr:cNvSpPr txBox="1"/>
      </xdr:nvSpPr>
      <xdr:spPr>
        <a:xfrm>
          <a:off x="4584700" y="7067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E8D490D0-6B57-4E44-8C1C-4D32C5573D25}"/>
            </a:ext>
          </a:extLst>
        </xdr:cNvPr>
        <xdr:cNvSpPr/>
      </xdr:nvSpPr>
      <xdr:spPr>
        <a:xfrm>
          <a:off x="4464050" y="709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62795</xdr:rowOff>
    </xdr:to>
    <xdr:cxnSp macro="">
      <xdr:nvCxnSpPr>
        <xdr:cNvPr id="72" name="直線コネクタ 71">
          <a:extLst>
            <a:ext uri="{FF2B5EF4-FFF2-40B4-BE49-F238E27FC236}">
              <a16:creationId xmlns:a16="http://schemas.microsoft.com/office/drawing/2014/main" id="{2EC405BB-C917-4308-8FF7-ED1BA100C565}"/>
            </a:ext>
          </a:extLst>
        </xdr:cNvPr>
        <xdr:cNvCxnSpPr/>
      </xdr:nvCxnSpPr>
      <xdr:spPr>
        <a:xfrm>
          <a:off x="2940050" y="693603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D34BEBD2-FB89-415D-9F3C-F51662A080A0}"/>
            </a:ext>
          </a:extLst>
        </xdr:cNvPr>
        <xdr:cNvSpPr/>
      </xdr:nvSpPr>
      <xdr:spPr>
        <a:xfrm>
          <a:off x="3702050" y="706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id="{24CEA6C7-0BE8-49C2-BF64-7E8CBD2FA7CD}"/>
            </a:ext>
          </a:extLst>
        </xdr:cNvPr>
        <xdr:cNvSpPr txBox="1"/>
      </xdr:nvSpPr>
      <xdr:spPr>
        <a:xfrm>
          <a:off x="3409950" y="7155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76200</xdr:rowOff>
    </xdr:to>
    <xdr:cxnSp macro="">
      <xdr:nvCxnSpPr>
        <xdr:cNvPr id="75" name="直線コネクタ 74">
          <a:extLst>
            <a:ext uri="{FF2B5EF4-FFF2-40B4-BE49-F238E27FC236}">
              <a16:creationId xmlns:a16="http://schemas.microsoft.com/office/drawing/2014/main" id="{45626307-4C2A-4BCC-B5A4-325D0D4C1C99}"/>
            </a:ext>
          </a:extLst>
        </xdr:cNvPr>
        <xdr:cNvCxnSpPr/>
      </xdr:nvCxnSpPr>
      <xdr:spPr>
        <a:xfrm flipV="1">
          <a:off x="2127250" y="6936035"/>
          <a:ext cx="8128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B294F057-7FA1-4F46-8145-7867A2F33050}"/>
            </a:ext>
          </a:extLst>
        </xdr:cNvPr>
        <xdr:cNvSpPr/>
      </xdr:nvSpPr>
      <xdr:spPr>
        <a:xfrm>
          <a:off x="2889250" y="705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02449928-724C-4F00-835D-E115F59D8D1B}"/>
            </a:ext>
          </a:extLst>
        </xdr:cNvPr>
        <xdr:cNvSpPr txBox="1"/>
      </xdr:nvSpPr>
      <xdr:spPr>
        <a:xfrm>
          <a:off x="2597150" y="714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103011</xdr:rowOff>
    </xdr:to>
    <xdr:cxnSp macro="">
      <xdr:nvCxnSpPr>
        <xdr:cNvPr id="78" name="直線コネクタ 77">
          <a:extLst>
            <a:ext uri="{FF2B5EF4-FFF2-40B4-BE49-F238E27FC236}">
              <a16:creationId xmlns:a16="http://schemas.microsoft.com/office/drawing/2014/main" id="{C63CA424-31D7-4277-BA08-EEC9C5BD2A12}"/>
            </a:ext>
          </a:extLst>
        </xdr:cNvPr>
        <xdr:cNvCxnSpPr/>
      </xdr:nvCxnSpPr>
      <xdr:spPr>
        <a:xfrm flipV="1">
          <a:off x="1333500" y="6949440"/>
          <a:ext cx="79375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1A5FD7C9-33B8-49F0-BF3D-F73C2FCCF30C}"/>
            </a:ext>
          </a:extLst>
        </xdr:cNvPr>
        <xdr:cNvSpPr/>
      </xdr:nvSpPr>
      <xdr:spPr>
        <a:xfrm>
          <a:off x="2095500" y="70825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B4048D3B-765B-434E-A8AB-2AABFC6DDEB8}"/>
            </a:ext>
          </a:extLst>
        </xdr:cNvPr>
        <xdr:cNvSpPr txBox="1"/>
      </xdr:nvSpPr>
      <xdr:spPr>
        <a:xfrm>
          <a:off x="1784350" y="716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A27F9B71-67AB-434D-BA95-CC832E0FED3A}"/>
            </a:ext>
          </a:extLst>
        </xdr:cNvPr>
        <xdr:cNvSpPr/>
      </xdr:nvSpPr>
      <xdr:spPr>
        <a:xfrm>
          <a:off x="1282700" y="70825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48A718E7-76C6-4F60-8026-51114E1DA673}"/>
            </a:ext>
          </a:extLst>
        </xdr:cNvPr>
        <xdr:cNvSpPr txBox="1"/>
      </xdr:nvSpPr>
      <xdr:spPr>
        <a:xfrm>
          <a:off x="971550" y="716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BA6F4A4-1F91-470D-B716-15794A5B6468}"/>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6EA6A01-DF16-4702-80F7-E77D039F94BB}"/>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7BC6146-FB0A-405D-96DC-2CA63D126749}"/>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C342FEA5-F696-4588-9E03-275211B00F56}"/>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E3FE2C0-DA90-4AA2-BABB-1D885C8BC5E2}"/>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88" name="楕円 87">
          <a:extLst>
            <a:ext uri="{FF2B5EF4-FFF2-40B4-BE49-F238E27FC236}">
              <a16:creationId xmlns:a16="http://schemas.microsoft.com/office/drawing/2014/main" id="{9D754369-E451-4254-B8EF-16B31CC26A78}"/>
            </a:ext>
          </a:extLst>
        </xdr:cNvPr>
        <xdr:cNvSpPr/>
      </xdr:nvSpPr>
      <xdr:spPr>
        <a:xfrm>
          <a:off x="4464050" y="69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55332</xdr:rowOff>
    </xdr:from>
    <xdr:ext cx="762000" cy="259045"/>
    <xdr:sp macro="" textlink="">
      <xdr:nvSpPr>
        <xdr:cNvPr id="89" name="財政力該当値テキスト">
          <a:extLst>
            <a:ext uri="{FF2B5EF4-FFF2-40B4-BE49-F238E27FC236}">
              <a16:creationId xmlns:a16="http://schemas.microsoft.com/office/drawing/2014/main" id="{42009A6C-5986-476D-BEE9-E6481E87BC06}"/>
            </a:ext>
          </a:extLst>
        </xdr:cNvPr>
        <xdr:cNvSpPr txBox="1"/>
      </xdr:nvSpPr>
      <xdr:spPr>
        <a:xfrm>
          <a:off x="4584700" y="676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a:extLst>
            <a:ext uri="{FF2B5EF4-FFF2-40B4-BE49-F238E27FC236}">
              <a16:creationId xmlns:a16="http://schemas.microsoft.com/office/drawing/2014/main" id="{D3DEF814-7AD8-4E95-9EC3-9E880F71CBB0}"/>
            </a:ext>
          </a:extLst>
        </xdr:cNvPr>
        <xdr:cNvSpPr/>
      </xdr:nvSpPr>
      <xdr:spPr>
        <a:xfrm>
          <a:off x="3702050" y="68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a:extLst>
            <a:ext uri="{FF2B5EF4-FFF2-40B4-BE49-F238E27FC236}">
              <a16:creationId xmlns:a16="http://schemas.microsoft.com/office/drawing/2014/main" id="{6C0B9354-2C81-4221-9B63-4D1FD15C8C35}"/>
            </a:ext>
          </a:extLst>
        </xdr:cNvPr>
        <xdr:cNvSpPr txBox="1"/>
      </xdr:nvSpPr>
      <xdr:spPr>
        <a:xfrm>
          <a:off x="3409950" y="6661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a:extLst>
            <a:ext uri="{FF2B5EF4-FFF2-40B4-BE49-F238E27FC236}">
              <a16:creationId xmlns:a16="http://schemas.microsoft.com/office/drawing/2014/main" id="{5DE9CCDF-175C-46E4-B544-E94056808B18}"/>
            </a:ext>
          </a:extLst>
        </xdr:cNvPr>
        <xdr:cNvSpPr/>
      </xdr:nvSpPr>
      <xdr:spPr>
        <a:xfrm>
          <a:off x="2889250" y="68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a:extLst>
            <a:ext uri="{FF2B5EF4-FFF2-40B4-BE49-F238E27FC236}">
              <a16:creationId xmlns:a16="http://schemas.microsoft.com/office/drawing/2014/main" id="{E8826AAF-2DEF-459B-8BAE-0B482D5504AC}"/>
            </a:ext>
          </a:extLst>
        </xdr:cNvPr>
        <xdr:cNvSpPr txBox="1"/>
      </xdr:nvSpPr>
      <xdr:spPr>
        <a:xfrm>
          <a:off x="2597150" y="6661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a:extLst>
            <a:ext uri="{FF2B5EF4-FFF2-40B4-BE49-F238E27FC236}">
              <a16:creationId xmlns:a16="http://schemas.microsoft.com/office/drawing/2014/main" id="{ABF35D2E-54F4-4A88-9018-45E9D2E6B069}"/>
            </a:ext>
          </a:extLst>
        </xdr:cNvPr>
        <xdr:cNvSpPr/>
      </xdr:nvSpPr>
      <xdr:spPr>
        <a:xfrm>
          <a:off x="2095500" y="68986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a:extLst>
            <a:ext uri="{FF2B5EF4-FFF2-40B4-BE49-F238E27FC236}">
              <a16:creationId xmlns:a16="http://schemas.microsoft.com/office/drawing/2014/main" id="{21C65108-E623-492C-B3F2-6A959D6B6C8E}"/>
            </a:ext>
          </a:extLst>
        </xdr:cNvPr>
        <xdr:cNvSpPr txBox="1"/>
      </xdr:nvSpPr>
      <xdr:spPr>
        <a:xfrm>
          <a:off x="178435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52211</xdr:rowOff>
    </xdr:from>
    <xdr:to>
      <xdr:col>7</xdr:col>
      <xdr:colOff>31750</xdr:colOff>
      <xdr:row>41</xdr:row>
      <xdr:rowOff>153811</xdr:rowOff>
    </xdr:to>
    <xdr:sp macro="" textlink="">
      <xdr:nvSpPr>
        <xdr:cNvPr id="96" name="楕円 95">
          <a:extLst>
            <a:ext uri="{FF2B5EF4-FFF2-40B4-BE49-F238E27FC236}">
              <a16:creationId xmlns:a16="http://schemas.microsoft.com/office/drawing/2014/main" id="{785BCC9D-793B-4CD4-A7FA-411ED221AF4C}"/>
            </a:ext>
          </a:extLst>
        </xdr:cNvPr>
        <xdr:cNvSpPr/>
      </xdr:nvSpPr>
      <xdr:spPr>
        <a:xfrm>
          <a:off x="1282700" y="69254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163988</xdr:rowOff>
    </xdr:from>
    <xdr:ext cx="762000" cy="259045"/>
    <xdr:sp macro="" textlink="">
      <xdr:nvSpPr>
        <xdr:cNvPr id="97" name="テキスト ボックス 96">
          <a:extLst>
            <a:ext uri="{FF2B5EF4-FFF2-40B4-BE49-F238E27FC236}">
              <a16:creationId xmlns:a16="http://schemas.microsoft.com/office/drawing/2014/main" id="{9C8582FF-6EF3-464C-8A33-0AB1EEF09810}"/>
            </a:ext>
          </a:extLst>
        </xdr:cNvPr>
        <xdr:cNvSpPr txBox="1"/>
      </xdr:nvSpPr>
      <xdr:spPr>
        <a:xfrm>
          <a:off x="971550" y="670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923A71C1-17EE-4AD9-A631-D550F3F2BD0D}"/>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F1B4409D-9125-4883-A792-BABF60706B03}"/>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2A246ACB-B317-407A-A3D1-1770F46CEDDD}"/>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132F50A8-B330-4660-A45E-D17183CF3CFE}"/>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9D4897FD-9BD2-4791-B841-1AA240A6D883}"/>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4805FDA1-50B3-4A71-94C8-222CB266F802}"/>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B43922E3-C35A-439F-949D-67D6961FA581}"/>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7802AFCF-F1A4-4068-99F9-57B1C814C36A}"/>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A0E71CCD-6025-4219-8A5E-E6DA997BAAA0}"/>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2728310F-5827-4C14-9419-1D6B0B04CB8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74D4556D-8820-495B-AD9A-AB973FD01303}"/>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BF28966-4072-4310-9F3E-2A85C59A080B}"/>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7819EF6F-89F8-4735-9C7C-187F6F1C8226}"/>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ポイント下回り、また、前年度と比較して</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ポイント上昇している。これは、経常的収入の減によるものとなっている。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67511D64-133E-4858-88D7-6BE47EDF9D45}"/>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2B3740F1-DFF0-4051-AF17-D201DCCD4B61}"/>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84858B09-674E-4A93-B87C-0DDE0B03375D}"/>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B3859508-1DEA-4AB0-ABBB-0A93251B4DD6}"/>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BF0C8DD2-5604-4626-A03E-1B7784CDACF9}"/>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A238DCA5-47CC-48A8-A9AF-A00EA4B66BC4}"/>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C14DFF86-812A-472A-B01B-9D7CBBD8B96E}"/>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C5B4F6C7-98E6-4262-A58C-56E45D2DCBAF}"/>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8853A0BF-3C12-48E7-B7AF-217C8FC5399D}"/>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6308E7E6-DDB2-43C7-B4FC-174909C93E66}"/>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E0734696-9C19-409D-9FB3-08870D9001D1}"/>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7BEE44E-A4DB-4DAA-89B4-13BA79BBEDB6}"/>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EE31CAFC-015E-431B-A44B-DBE8E2F518F3}"/>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32EC5CC2-94B0-4D93-9125-2C3DECADB344}"/>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B8AD3D4B-A207-4F6C-B229-BE800968FFDE}"/>
            </a:ext>
          </a:extLst>
        </xdr:cNvPr>
        <xdr:cNvCxnSpPr/>
      </xdr:nvCxnSpPr>
      <xdr:spPr>
        <a:xfrm flipV="1">
          <a:off x="4514850" y="10103104"/>
          <a:ext cx="0" cy="11991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F6AFF883-7D43-457A-93F5-6B18E3215902}"/>
            </a:ext>
          </a:extLst>
        </xdr:cNvPr>
        <xdr:cNvSpPr txBox="1"/>
      </xdr:nvSpPr>
      <xdr:spPr>
        <a:xfrm>
          <a:off x="4584700" y="1127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A135D335-2B55-4A93-B045-32F09C13E964}"/>
            </a:ext>
          </a:extLst>
        </xdr:cNvPr>
        <xdr:cNvCxnSpPr/>
      </xdr:nvCxnSpPr>
      <xdr:spPr>
        <a:xfrm>
          <a:off x="4425950" y="113022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D92D2605-9162-490C-9559-DAA27F8D6FE7}"/>
            </a:ext>
          </a:extLst>
        </xdr:cNvPr>
        <xdr:cNvSpPr txBox="1"/>
      </xdr:nvSpPr>
      <xdr:spPr>
        <a:xfrm>
          <a:off x="4584700" y="985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78FD7994-2322-454A-9BCC-EEDE0003448E}"/>
            </a:ext>
          </a:extLst>
        </xdr:cNvPr>
        <xdr:cNvCxnSpPr/>
      </xdr:nvCxnSpPr>
      <xdr:spPr>
        <a:xfrm>
          <a:off x="4425950" y="101031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148590</xdr:rowOff>
    </xdr:from>
    <xdr:to>
      <xdr:col>23</xdr:col>
      <xdr:colOff>133350</xdr:colOff>
      <xdr:row>61</xdr:row>
      <xdr:rowOff>71120</xdr:rowOff>
    </xdr:to>
    <xdr:cxnSp macro="">
      <xdr:nvCxnSpPr>
        <xdr:cNvPr id="130" name="直線コネクタ 129">
          <a:extLst>
            <a:ext uri="{FF2B5EF4-FFF2-40B4-BE49-F238E27FC236}">
              <a16:creationId xmlns:a16="http://schemas.microsoft.com/office/drawing/2014/main" id="{503232ED-DAED-4D83-A82E-13606CA7E639}"/>
            </a:ext>
          </a:extLst>
        </xdr:cNvPr>
        <xdr:cNvCxnSpPr/>
      </xdr:nvCxnSpPr>
      <xdr:spPr>
        <a:xfrm>
          <a:off x="3752850" y="10039350"/>
          <a:ext cx="762000" cy="25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id="{FA8588C2-B07F-4314-A6FF-4291B03C717B}"/>
            </a:ext>
          </a:extLst>
        </xdr:cNvPr>
        <xdr:cNvSpPr txBox="1"/>
      </xdr:nvSpPr>
      <xdr:spPr>
        <a:xfrm>
          <a:off x="4584700" y="10683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3D39FF94-6753-4CDD-9411-F786AF9C4ED5}"/>
            </a:ext>
          </a:extLst>
        </xdr:cNvPr>
        <xdr:cNvSpPr/>
      </xdr:nvSpPr>
      <xdr:spPr>
        <a:xfrm>
          <a:off x="4464050" y="10711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148590</xdr:rowOff>
    </xdr:from>
    <xdr:to>
      <xdr:col>19</xdr:col>
      <xdr:colOff>133350</xdr:colOff>
      <xdr:row>61</xdr:row>
      <xdr:rowOff>119380</xdr:rowOff>
    </xdr:to>
    <xdr:cxnSp macro="">
      <xdr:nvCxnSpPr>
        <xdr:cNvPr id="133" name="直線コネクタ 132">
          <a:extLst>
            <a:ext uri="{FF2B5EF4-FFF2-40B4-BE49-F238E27FC236}">
              <a16:creationId xmlns:a16="http://schemas.microsoft.com/office/drawing/2014/main" id="{1534D56B-F498-4B3A-ADBD-192E1DF0DC53}"/>
            </a:ext>
          </a:extLst>
        </xdr:cNvPr>
        <xdr:cNvCxnSpPr/>
      </xdr:nvCxnSpPr>
      <xdr:spPr>
        <a:xfrm flipV="1">
          <a:off x="2940050" y="10039350"/>
          <a:ext cx="812800" cy="3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1DD3E8E4-30FD-47D7-9F53-BF5E88057AF5}"/>
            </a:ext>
          </a:extLst>
        </xdr:cNvPr>
        <xdr:cNvSpPr/>
      </xdr:nvSpPr>
      <xdr:spPr>
        <a:xfrm>
          <a:off x="3702050" y="105224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id="{02718069-D128-4C3F-BD22-1B4E8B95261A}"/>
            </a:ext>
          </a:extLst>
        </xdr:cNvPr>
        <xdr:cNvSpPr txBox="1"/>
      </xdr:nvSpPr>
      <xdr:spPr>
        <a:xfrm>
          <a:off x="3409950" y="1060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61</xdr:row>
      <xdr:rowOff>119380</xdr:rowOff>
    </xdr:to>
    <xdr:cxnSp macro="">
      <xdr:nvCxnSpPr>
        <xdr:cNvPr id="136" name="直線コネクタ 135">
          <a:extLst>
            <a:ext uri="{FF2B5EF4-FFF2-40B4-BE49-F238E27FC236}">
              <a16:creationId xmlns:a16="http://schemas.microsoft.com/office/drawing/2014/main" id="{22DEC5CC-D29F-4B86-9600-EE6C83BDB39D}"/>
            </a:ext>
          </a:extLst>
        </xdr:cNvPr>
        <xdr:cNvCxnSpPr/>
      </xdr:nvCxnSpPr>
      <xdr:spPr>
        <a:xfrm>
          <a:off x="2127250" y="10297160"/>
          <a:ext cx="8128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F80C3D63-D935-4456-B408-11EC88D976D9}"/>
            </a:ext>
          </a:extLst>
        </xdr:cNvPr>
        <xdr:cNvSpPr/>
      </xdr:nvSpPr>
      <xdr:spPr>
        <a:xfrm>
          <a:off x="2889250" y="107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EDF18B15-E2BB-4B71-ADDE-C72FF2006B77}"/>
            </a:ext>
          </a:extLst>
        </xdr:cNvPr>
        <xdr:cNvSpPr txBox="1"/>
      </xdr:nvSpPr>
      <xdr:spPr>
        <a:xfrm>
          <a:off x="2597150" y="1085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165354</xdr:rowOff>
    </xdr:from>
    <xdr:to>
      <xdr:col>11</xdr:col>
      <xdr:colOff>31750</xdr:colOff>
      <xdr:row>61</xdr:row>
      <xdr:rowOff>71120</xdr:rowOff>
    </xdr:to>
    <xdr:cxnSp macro="">
      <xdr:nvCxnSpPr>
        <xdr:cNvPr id="139" name="直線コネクタ 138">
          <a:extLst>
            <a:ext uri="{FF2B5EF4-FFF2-40B4-BE49-F238E27FC236}">
              <a16:creationId xmlns:a16="http://schemas.microsoft.com/office/drawing/2014/main" id="{69BD132C-9B78-4DC8-9588-58B064B822D0}"/>
            </a:ext>
          </a:extLst>
        </xdr:cNvPr>
        <xdr:cNvCxnSpPr/>
      </xdr:nvCxnSpPr>
      <xdr:spPr>
        <a:xfrm>
          <a:off x="1333500" y="10223754"/>
          <a:ext cx="79375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3EA9DC0-6E52-4629-8F66-FC7267DDDAF6}"/>
            </a:ext>
          </a:extLst>
        </xdr:cNvPr>
        <xdr:cNvSpPr/>
      </xdr:nvSpPr>
      <xdr:spPr>
        <a:xfrm>
          <a:off x="2095500" y="108140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a:extLst>
            <a:ext uri="{FF2B5EF4-FFF2-40B4-BE49-F238E27FC236}">
              <a16:creationId xmlns:a16="http://schemas.microsoft.com/office/drawing/2014/main" id="{F861DB39-5D90-4718-A1DB-14E56166D55C}"/>
            </a:ext>
          </a:extLst>
        </xdr:cNvPr>
        <xdr:cNvSpPr txBox="1"/>
      </xdr:nvSpPr>
      <xdr:spPr>
        <a:xfrm>
          <a:off x="1784350" y="1089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18E2C971-69A9-45E6-AEEB-B777BF5E2EF2}"/>
            </a:ext>
          </a:extLst>
        </xdr:cNvPr>
        <xdr:cNvSpPr/>
      </xdr:nvSpPr>
      <xdr:spPr>
        <a:xfrm>
          <a:off x="1282700" y="107947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a:extLst>
            <a:ext uri="{FF2B5EF4-FFF2-40B4-BE49-F238E27FC236}">
              <a16:creationId xmlns:a16="http://schemas.microsoft.com/office/drawing/2014/main" id="{5AFBC25A-B0D4-4517-BFE4-E359591A1407}"/>
            </a:ext>
          </a:extLst>
        </xdr:cNvPr>
        <xdr:cNvSpPr txBox="1"/>
      </xdr:nvSpPr>
      <xdr:spPr>
        <a:xfrm>
          <a:off x="971550" y="1088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6ADE4523-BBF0-4144-B300-16A2DD0E4E84}"/>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1EBD7D1-65F8-4896-AC33-39755616B436}"/>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E589404C-B56C-481A-8A64-1933EED3EF22}"/>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E4518EB-1EA0-4F3F-A18B-3C12BE1B815B}"/>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AC77932-556B-4EF7-BD99-BA017FEF04A4}"/>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49" name="楕円 148">
          <a:extLst>
            <a:ext uri="{FF2B5EF4-FFF2-40B4-BE49-F238E27FC236}">
              <a16:creationId xmlns:a16="http://schemas.microsoft.com/office/drawing/2014/main" id="{12BE40ED-E616-4C14-BC89-3CC44C2686D8}"/>
            </a:ext>
          </a:extLst>
        </xdr:cNvPr>
        <xdr:cNvSpPr/>
      </xdr:nvSpPr>
      <xdr:spPr>
        <a:xfrm>
          <a:off x="4464050" y="102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36847</xdr:rowOff>
    </xdr:from>
    <xdr:ext cx="762000" cy="259045"/>
    <xdr:sp macro="" textlink="">
      <xdr:nvSpPr>
        <xdr:cNvPr id="150" name="財政構造の弾力性該当値テキスト">
          <a:extLst>
            <a:ext uri="{FF2B5EF4-FFF2-40B4-BE49-F238E27FC236}">
              <a16:creationId xmlns:a16="http://schemas.microsoft.com/office/drawing/2014/main" id="{CB2E9689-6BE1-40BE-B577-C655C8848AC7}"/>
            </a:ext>
          </a:extLst>
        </xdr:cNvPr>
        <xdr:cNvSpPr txBox="1"/>
      </xdr:nvSpPr>
      <xdr:spPr>
        <a:xfrm>
          <a:off x="45847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97790</xdr:rowOff>
    </xdr:from>
    <xdr:to>
      <xdr:col>19</xdr:col>
      <xdr:colOff>184150</xdr:colOff>
      <xdr:row>60</xdr:row>
      <xdr:rowOff>27940</xdr:rowOff>
    </xdr:to>
    <xdr:sp macro="" textlink="">
      <xdr:nvSpPr>
        <xdr:cNvPr id="151" name="楕円 150">
          <a:extLst>
            <a:ext uri="{FF2B5EF4-FFF2-40B4-BE49-F238E27FC236}">
              <a16:creationId xmlns:a16="http://schemas.microsoft.com/office/drawing/2014/main" id="{76F6EBC4-841E-46B0-ACA4-3378DE917E94}"/>
            </a:ext>
          </a:extLst>
        </xdr:cNvPr>
        <xdr:cNvSpPr/>
      </xdr:nvSpPr>
      <xdr:spPr>
        <a:xfrm>
          <a:off x="3702050" y="9988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38117</xdr:rowOff>
    </xdr:from>
    <xdr:ext cx="736600" cy="259045"/>
    <xdr:sp macro="" textlink="">
      <xdr:nvSpPr>
        <xdr:cNvPr id="152" name="テキスト ボックス 151">
          <a:extLst>
            <a:ext uri="{FF2B5EF4-FFF2-40B4-BE49-F238E27FC236}">
              <a16:creationId xmlns:a16="http://schemas.microsoft.com/office/drawing/2014/main" id="{AB085E4D-AC97-4506-9ABA-E74FC9A9F072}"/>
            </a:ext>
          </a:extLst>
        </xdr:cNvPr>
        <xdr:cNvSpPr txBox="1"/>
      </xdr:nvSpPr>
      <xdr:spPr>
        <a:xfrm>
          <a:off x="3409950" y="9761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53" name="楕円 152">
          <a:extLst>
            <a:ext uri="{FF2B5EF4-FFF2-40B4-BE49-F238E27FC236}">
              <a16:creationId xmlns:a16="http://schemas.microsoft.com/office/drawing/2014/main" id="{947C2CE2-31CF-4949-AD66-20C9C77C4E5C}"/>
            </a:ext>
          </a:extLst>
        </xdr:cNvPr>
        <xdr:cNvSpPr/>
      </xdr:nvSpPr>
      <xdr:spPr>
        <a:xfrm>
          <a:off x="288925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54" name="テキスト ボックス 153">
          <a:extLst>
            <a:ext uri="{FF2B5EF4-FFF2-40B4-BE49-F238E27FC236}">
              <a16:creationId xmlns:a16="http://schemas.microsoft.com/office/drawing/2014/main" id="{278B6062-9E70-4B35-90B6-8F9E326C69F6}"/>
            </a:ext>
          </a:extLst>
        </xdr:cNvPr>
        <xdr:cNvSpPr txBox="1"/>
      </xdr:nvSpPr>
      <xdr:spPr>
        <a:xfrm>
          <a:off x="2597150" y="1006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5" name="楕円 154">
          <a:extLst>
            <a:ext uri="{FF2B5EF4-FFF2-40B4-BE49-F238E27FC236}">
              <a16:creationId xmlns:a16="http://schemas.microsoft.com/office/drawing/2014/main" id="{2831F27D-156E-4E75-B39F-FF33EE63BEB9}"/>
            </a:ext>
          </a:extLst>
        </xdr:cNvPr>
        <xdr:cNvSpPr/>
      </xdr:nvSpPr>
      <xdr:spPr>
        <a:xfrm>
          <a:off x="2095500" y="102463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56" name="テキスト ボックス 155">
          <a:extLst>
            <a:ext uri="{FF2B5EF4-FFF2-40B4-BE49-F238E27FC236}">
              <a16:creationId xmlns:a16="http://schemas.microsoft.com/office/drawing/2014/main" id="{3DBB9D92-21ED-4843-894E-F1119B018577}"/>
            </a:ext>
          </a:extLst>
        </xdr:cNvPr>
        <xdr:cNvSpPr txBox="1"/>
      </xdr:nvSpPr>
      <xdr:spPr>
        <a:xfrm>
          <a:off x="178435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57" name="楕円 156">
          <a:extLst>
            <a:ext uri="{FF2B5EF4-FFF2-40B4-BE49-F238E27FC236}">
              <a16:creationId xmlns:a16="http://schemas.microsoft.com/office/drawing/2014/main" id="{207488C6-7825-4911-975B-3470358478DE}"/>
            </a:ext>
          </a:extLst>
        </xdr:cNvPr>
        <xdr:cNvSpPr/>
      </xdr:nvSpPr>
      <xdr:spPr>
        <a:xfrm>
          <a:off x="1282700" y="1017295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54881</xdr:rowOff>
    </xdr:from>
    <xdr:ext cx="762000" cy="259045"/>
    <xdr:sp macro="" textlink="">
      <xdr:nvSpPr>
        <xdr:cNvPr id="158" name="テキスト ボックス 157">
          <a:extLst>
            <a:ext uri="{FF2B5EF4-FFF2-40B4-BE49-F238E27FC236}">
              <a16:creationId xmlns:a16="http://schemas.microsoft.com/office/drawing/2014/main" id="{512444D3-426B-468D-85C7-88757A70FCC0}"/>
            </a:ext>
          </a:extLst>
        </xdr:cNvPr>
        <xdr:cNvSpPr txBox="1"/>
      </xdr:nvSpPr>
      <xdr:spPr>
        <a:xfrm>
          <a:off x="971550" y="994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C2F54235-171F-4E73-A466-3271BDC18779}"/>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93A7FAAB-5546-483B-A764-26CD1A5DC7F8}"/>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43A02A0C-A1CA-4F46-8C9E-058FB1A7B8C1}"/>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7F3B542F-BCE9-4098-905F-B5DD7C2F721D}"/>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929C3E-46E8-492E-9F3E-CFC8E461C27F}"/>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26FCCE23-D1B2-4066-BCC4-5FAC28427C85}"/>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E92603A9-7B2A-4222-914C-A5580E37CBC5}"/>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BA48F9B-8104-4855-BAA0-CEC38BC84218}"/>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C9D55247-3B4D-4132-8F6D-D905D76C2F87}"/>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D303A7FA-0AAB-498F-8E95-6650FC3299FA}"/>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CE2E155-E232-42C1-BF85-E1D122F4E144}"/>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6F3F827-3643-4C65-B288-72341FAF3993}"/>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B65A1756-8F58-4539-9E74-67DB2CA74BC8}"/>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町面積の約</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により、類似団体よりも高い状況に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71D06F4B-2254-44CC-80C3-9FF42D579580}"/>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D509338B-861A-434D-BEAE-6F0942CA29E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31FC9357-E4BA-4060-97C0-3EB3300D6F06}"/>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9E14C75A-B3D8-405D-A54B-5CB4668BA741}"/>
            </a:ext>
          </a:extLst>
        </xdr:cNvPr>
        <xdr:cNvCxnSpPr/>
      </xdr:nvCxnSpPr>
      <xdr:spPr>
        <a:xfrm>
          <a:off x="704850" y="148729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7FE60B22-EAEA-42DB-94A3-25C1DC107582}"/>
            </a:ext>
          </a:extLst>
        </xdr:cNvPr>
        <xdr:cNvSpPr txBox="1"/>
      </xdr:nvSpPr>
      <xdr:spPr>
        <a:xfrm>
          <a:off x="0" y="147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83B087F4-CA87-4D07-8592-D653B4F8083E}"/>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B3733082-79F0-4AAE-9EA7-CF0ED7456B72}"/>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76931EED-9383-458E-9886-8886C2EC448F}"/>
            </a:ext>
          </a:extLst>
        </xdr:cNvPr>
        <xdr:cNvCxnSpPr/>
      </xdr:nvCxnSpPr>
      <xdr:spPr>
        <a:xfrm>
          <a:off x="704850" y="136931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17767185-1386-4FF1-B7AB-39C569DD6A87}"/>
            </a:ext>
          </a:extLst>
        </xdr:cNvPr>
        <xdr:cNvSpPr txBox="1"/>
      </xdr:nvSpPr>
      <xdr:spPr>
        <a:xfrm>
          <a:off x="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A310843F-8D5C-42FE-8BD6-662293B5526B}"/>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A924EB2B-F2FE-4A99-812D-511296AC6C12}"/>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D5E0444D-404A-40E5-87F8-A18BC00B4E67}"/>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ED9339C3-0C19-40F7-B50C-81ABE34C0F1F}"/>
            </a:ext>
          </a:extLst>
        </xdr:cNvPr>
        <xdr:cNvCxnSpPr/>
      </xdr:nvCxnSpPr>
      <xdr:spPr>
        <a:xfrm flipV="1">
          <a:off x="4514850" y="13646822"/>
          <a:ext cx="0" cy="1341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5399994-9589-4654-9669-FDF8C1B82E37}"/>
            </a:ext>
          </a:extLst>
        </xdr:cNvPr>
        <xdr:cNvSpPr txBox="1"/>
      </xdr:nvSpPr>
      <xdr:spPr>
        <a:xfrm>
          <a:off x="4584700" y="1496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5BD034A2-17BD-49D7-85A7-DAA80E354118}"/>
            </a:ext>
          </a:extLst>
        </xdr:cNvPr>
        <xdr:cNvCxnSpPr/>
      </xdr:nvCxnSpPr>
      <xdr:spPr>
        <a:xfrm>
          <a:off x="4425950" y="149883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557CD835-3C06-40FB-A81F-A16D01B85106}"/>
            </a:ext>
          </a:extLst>
        </xdr:cNvPr>
        <xdr:cNvSpPr txBox="1"/>
      </xdr:nvSpPr>
      <xdr:spPr>
        <a:xfrm>
          <a:off x="4584700" y="1339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8A92AEAE-CD88-4379-B104-4343B40F92C5}"/>
            </a:ext>
          </a:extLst>
        </xdr:cNvPr>
        <xdr:cNvCxnSpPr/>
      </xdr:nvCxnSpPr>
      <xdr:spPr>
        <a:xfrm>
          <a:off x="4425950" y="136468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7590</xdr:rowOff>
    </xdr:from>
    <xdr:to>
      <xdr:col>23</xdr:col>
      <xdr:colOff>133350</xdr:colOff>
      <xdr:row>85</xdr:row>
      <xdr:rowOff>59680</xdr:rowOff>
    </xdr:to>
    <xdr:cxnSp macro="">
      <xdr:nvCxnSpPr>
        <xdr:cNvPr id="189" name="直線コネクタ 188">
          <a:extLst>
            <a:ext uri="{FF2B5EF4-FFF2-40B4-BE49-F238E27FC236}">
              <a16:creationId xmlns:a16="http://schemas.microsoft.com/office/drawing/2014/main" id="{23429922-6B60-4144-8377-5117C2C642BA}"/>
            </a:ext>
          </a:extLst>
        </xdr:cNvPr>
        <xdr:cNvCxnSpPr/>
      </xdr:nvCxnSpPr>
      <xdr:spPr>
        <a:xfrm>
          <a:off x="3752850" y="14256990"/>
          <a:ext cx="762000" cy="5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152875</xdr:rowOff>
    </xdr:from>
    <xdr:ext cx="762000" cy="259045"/>
    <xdr:sp macro="" textlink="">
      <xdr:nvSpPr>
        <xdr:cNvPr id="190" name="人件費・物件費等の状況平均値テキスト">
          <a:extLst>
            <a:ext uri="{FF2B5EF4-FFF2-40B4-BE49-F238E27FC236}">
              <a16:creationId xmlns:a16="http://schemas.microsoft.com/office/drawing/2014/main" id="{92366D9E-5F09-42A9-BBF6-A3E25326AC82}"/>
            </a:ext>
          </a:extLst>
        </xdr:cNvPr>
        <xdr:cNvSpPr txBox="1"/>
      </xdr:nvSpPr>
      <xdr:spPr>
        <a:xfrm>
          <a:off x="4584700" y="13731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36A54325-3B1C-47B6-8948-D8123090CBB4}"/>
            </a:ext>
          </a:extLst>
        </xdr:cNvPr>
        <xdr:cNvSpPr/>
      </xdr:nvSpPr>
      <xdr:spPr>
        <a:xfrm>
          <a:off x="4464050" y="138828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27679</xdr:rowOff>
    </xdr:from>
    <xdr:to>
      <xdr:col>19</xdr:col>
      <xdr:colOff>133350</xdr:colOff>
      <xdr:row>85</xdr:row>
      <xdr:rowOff>7590</xdr:rowOff>
    </xdr:to>
    <xdr:cxnSp macro="">
      <xdr:nvCxnSpPr>
        <xdr:cNvPr id="192" name="直線コネクタ 191">
          <a:extLst>
            <a:ext uri="{FF2B5EF4-FFF2-40B4-BE49-F238E27FC236}">
              <a16:creationId xmlns:a16="http://schemas.microsoft.com/office/drawing/2014/main" id="{3FBEF480-7326-4EF0-B714-3A8A6A07F10C}"/>
            </a:ext>
          </a:extLst>
        </xdr:cNvPr>
        <xdr:cNvCxnSpPr/>
      </xdr:nvCxnSpPr>
      <xdr:spPr>
        <a:xfrm>
          <a:off x="2940050" y="14109439"/>
          <a:ext cx="812800" cy="14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E379578E-F68D-4C73-89E9-A68C3C08775D}"/>
            </a:ext>
          </a:extLst>
        </xdr:cNvPr>
        <xdr:cNvSpPr/>
      </xdr:nvSpPr>
      <xdr:spPr>
        <a:xfrm>
          <a:off x="3702050" y="13849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macro="" textlink="">
      <xdr:nvSpPr>
        <xdr:cNvPr id="194" name="テキスト ボックス 193">
          <a:extLst>
            <a:ext uri="{FF2B5EF4-FFF2-40B4-BE49-F238E27FC236}">
              <a16:creationId xmlns:a16="http://schemas.microsoft.com/office/drawing/2014/main" id="{92FE6FBF-F8BB-4BF6-B8AD-0776D788E3A9}"/>
            </a:ext>
          </a:extLst>
        </xdr:cNvPr>
        <xdr:cNvSpPr txBox="1"/>
      </xdr:nvSpPr>
      <xdr:spPr>
        <a:xfrm>
          <a:off x="3409950" y="1362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166625</xdr:rowOff>
    </xdr:from>
    <xdr:to>
      <xdr:col>15</xdr:col>
      <xdr:colOff>82550</xdr:colOff>
      <xdr:row>84</xdr:row>
      <xdr:rowOff>27679</xdr:rowOff>
    </xdr:to>
    <xdr:cxnSp macro="">
      <xdr:nvCxnSpPr>
        <xdr:cNvPr id="195" name="直線コネクタ 194">
          <a:extLst>
            <a:ext uri="{FF2B5EF4-FFF2-40B4-BE49-F238E27FC236}">
              <a16:creationId xmlns:a16="http://schemas.microsoft.com/office/drawing/2014/main" id="{234F6153-BA9A-4692-B39D-616FBA4E589A}"/>
            </a:ext>
          </a:extLst>
        </xdr:cNvPr>
        <xdr:cNvCxnSpPr/>
      </xdr:nvCxnSpPr>
      <xdr:spPr>
        <a:xfrm>
          <a:off x="2127250" y="14080745"/>
          <a:ext cx="812800" cy="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BBADC33A-D4E9-4B3A-AAB5-7634847D3BA9}"/>
            </a:ext>
          </a:extLst>
        </xdr:cNvPr>
        <xdr:cNvSpPr/>
      </xdr:nvSpPr>
      <xdr:spPr>
        <a:xfrm>
          <a:off x="2889250" y="1380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a:extLst>
            <a:ext uri="{FF2B5EF4-FFF2-40B4-BE49-F238E27FC236}">
              <a16:creationId xmlns:a16="http://schemas.microsoft.com/office/drawing/2014/main" id="{11EE2FB5-CB1D-40CE-ACE7-733D77A6F11F}"/>
            </a:ext>
          </a:extLst>
        </xdr:cNvPr>
        <xdr:cNvSpPr txBox="1"/>
      </xdr:nvSpPr>
      <xdr:spPr>
        <a:xfrm>
          <a:off x="2597150" y="1357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83835</xdr:rowOff>
    </xdr:from>
    <xdr:to>
      <xdr:col>11</xdr:col>
      <xdr:colOff>31750</xdr:colOff>
      <xdr:row>83</xdr:row>
      <xdr:rowOff>166625</xdr:rowOff>
    </xdr:to>
    <xdr:cxnSp macro="">
      <xdr:nvCxnSpPr>
        <xdr:cNvPr id="198" name="直線コネクタ 197">
          <a:extLst>
            <a:ext uri="{FF2B5EF4-FFF2-40B4-BE49-F238E27FC236}">
              <a16:creationId xmlns:a16="http://schemas.microsoft.com/office/drawing/2014/main" id="{89C6BBB7-0294-423C-892E-B6238D524508}"/>
            </a:ext>
          </a:extLst>
        </xdr:cNvPr>
        <xdr:cNvCxnSpPr/>
      </xdr:nvCxnSpPr>
      <xdr:spPr>
        <a:xfrm>
          <a:off x="1333500" y="13997955"/>
          <a:ext cx="793750" cy="8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7E9AFF33-FEAC-4D78-8813-13E76074F75A}"/>
            </a:ext>
          </a:extLst>
        </xdr:cNvPr>
        <xdr:cNvSpPr/>
      </xdr:nvSpPr>
      <xdr:spPr>
        <a:xfrm>
          <a:off x="2095500" y="137465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111868</xdr:rowOff>
    </xdr:from>
    <xdr:ext cx="762000" cy="259045"/>
    <xdr:sp macro="" textlink="">
      <xdr:nvSpPr>
        <xdr:cNvPr id="200" name="テキスト ボックス 199">
          <a:extLst>
            <a:ext uri="{FF2B5EF4-FFF2-40B4-BE49-F238E27FC236}">
              <a16:creationId xmlns:a16="http://schemas.microsoft.com/office/drawing/2014/main" id="{EBFC470E-34F2-444B-BA47-8F2D25261BF0}"/>
            </a:ext>
          </a:extLst>
        </xdr:cNvPr>
        <xdr:cNvSpPr txBox="1"/>
      </xdr:nvSpPr>
      <xdr:spPr>
        <a:xfrm>
          <a:off x="1784350" y="1352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E61C0936-130A-4FE8-B936-693BB66D6CAC}"/>
            </a:ext>
          </a:extLst>
        </xdr:cNvPr>
        <xdr:cNvSpPr/>
      </xdr:nvSpPr>
      <xdr:spPr>
        <a:xfrm>
          <a:off x="1282700" y="137468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112117</xdr:rowOff>
    </xdr:from>
    <xdr:ext cx="762000" cy="259045"/>
    <xdr:sp macro="" textlink="">
      <xdr:nvSpPr>
        <xdr:cNvPr id="202" name="テキスト ボックス 201">
          <a:extLst>
            <a:ext uri="{FF2B5EF4-FFF2-40B4-BE49-F238E27FC236}">
              <a16:creationId xmlns:a16="http://schemas.microsoft.com/office/drawing/2014/main" id="{27636E67-E33B-4684-8758-C24C1C5E183A}"/>
            </a:ext>
          </a:extLst>
        </xdr:cNvPr>
        <xdr:cNvSpPr txBox="1"/>
      </xdr:nvSpPr>
      <xdr:spPr>
        <a:xfrm>
          <a:off x="971550" y="1352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7B533DCD-B4B5-4AD5-8F3B-349038CE9118}"/>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A747D3F4-8C73-4BFD-9B7D-2079C00FD8F6}"/>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53752429-DA57-47DF-9BFA-A2DADC5BA419}"/>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CE0C92EE-041D-4406-8954-DCBC104621B4}"/>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CFA4945B-DFB9-4B0A-9E6D-9D720D2284D7}"/>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8880</xdr:rowOff>
    </xdr:from>
    <xdr:to>
      <xdr:col>23</xdr:col>
      <xdr:colOff>184150</xdr:colOff>
      <xdr:row>85</xdr:row>
      <xdr:rowOff>110480</xdr:rowOff>
    </xdr:to>
    <xdr:sp macro="" textlink="">
      <xdr:nvSpPr>
        <xdr:cNvPr id="208" name="楕円 207">
          <a:extLst>
            <a:ext uri="{FF2B5EF4-FFF2-40B4-BE49-F238E27FC236}">
              <a16:creationId xmlns:a16="http://schemas.microsoft.com/office/drawing/2014/main" id="{55FD028D-A7CE-4DA2-A2E2-26613014F5BF}"/>
            </a:ext>
          </a:extLst>
        </xdr:cNvPr>
        <xdr:cNvSpPr/>
      </xdr:nvSpPr>
      <xdr:spPr>
        <a:xfrm>
          <a:off x="4464050" y="142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152407</xdr:rowOff>
    </xdr:from>
    <xdr:ext cx="762000" cy="259045"/>
    <xdr:sp macro="" textlink="">
      <xdr:nvSpPr>
        <xdr:cNvPr id="209" name="人件費・物件費等の状況該当値テキスト">
          <a:extLst>
            <a:ext uri="{FF2B5EF4-FFF2-40B4-BE49-F238E27FC236}">
              <a16:creationId xmlns:a16="http://schemas.microsoft.com/office/drawing/2014/main" id="{CE9BEB52-AC56-401E-A3C1-D770E7522852}"/>
            </a:ext>
          </a:extLst>
        </xdr:cNvPr>
        <xdr:cNvSpPr txBox="1"/>
      </xdr:nvSpPr>
      <xdr:spPr>
        <a:xfrm>
          <a:off x="4584700" y="142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128240</xdr:rowOff>
    </xdr:from>
    <xdr:to>
      <xdr:col>19</xdr:col>
      <xdr:colOff>184150</xdr:colOff>
      <xdr:row>85</xdr:row>
      <xdr:rowOff>58390</xdr:rowOff>
    </xdr:to>
    <xdr:sp macro="" textlink="">
      <xdr:nvSpPr>
        <xdr:cNvPr id="210" name="楕円 209">
          <a:extLst>
            <a:ext uri="{FF2B5EF4-FFF2-40B4-BE49-F238E27FC236}">
              <a16:creationId xmlns:a16="http://schemas.microsoft.com/office/drawing/2014/main" id="{CBD1F4DD-2AA6-4D72-9BFB-4CC229BFA7F9}"/>
            </a:ext>
          </a:extLst>
        </xdr:cNvPr>
        <xdr:cNvSpPr/>
      </xdr:nvSpPr>
      <xdr:spPr>
        <a:xfrm>
          <a:off x="3702050" y="14210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43167</xdr:rowOff>
    </xdr:from>
    <xdr:ext cx="736600" cy="259045"/>
    <xdr:sp macro="" textlink="">
      <xdr:nvSpPr>
        <xdr:cNvPr id="211" name="テキスト ボックス 210">
          <a:extLst>
            <a:ext uri="{FF2B5EF4-FFF2-40B4-BE49-F238E27FC236}">
              <a16:creationId xmlns:a16="http://schemas.microsoft.com/office/drawing/2014/main" id="{FE26332E-736B-4256-92BD-8B80E5535B64}"/>
            </a:ext>
          </a:extLst>
        </xdr:cNvPr>
        <xdr:cNvSpPr txBox="1"/>
      </xdr:nvSpPr>
      <xdr:spPr>
        <a:xfrm>
          <a:off x="3409950" y="14292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148329</xdr:rowOff>
    </xdr:from>
    <xdr:to>
      <xdr:col>15</xdr:col>
      <xdr:colOff>133350</xdr:colOff>
      <xdr:row>84</xdr:row>
      <xdr:rowOff>78479</xdr:rowOff>
    </xdr:to>
    <xdr:sp macro="" textlink="">
      <xdr:nvSpPr>
        <xdr:cNvPr id="212" name="楕円 211">
          <a:extLst>
            <a:ext uri="{FF2B5EF4-FFF2-40B4-BE49-F238E27FC236}">
              <a16:creationId xmlns:a16="http://schemas.microsoft.com/office/drawing/2014/main" id="{4BBC1730-82A8-4753-8A29-2E702691A03C}"/>
            </a:ext>
          </a:extLst>
        </xdr:cNvPr>
        <xdr:cNvSpPr/>
      </xdr:nvSpPr>
      <xdr:spPr>
        <a:xfrm>
          <a:off x="2889250" y="140624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63256</xdr:rowOff>
    </xdr:from>
    <xdr:ext cx="762000" cy="259045"/>
    <xdr:sp macro="" textlink="">
      <xdr:nvSpPr>
        <xdr:cNvPr id="213" name="テキスト ボックス 212">
          <a:extLst>
            <a:ext uri="{FF2B5EF4-FFF2-40B4-BE49-F238E27FC236}">
              <a16:creationId xmlns:a16="http://schemas.microsoft.com/office/drawing/2014/main" id="{2A02AA94-11B4-4654-B7D1-B93A869E7918}"/>
            </a:ext>
          </a:extLst>
        </xdr:cNvPr>
        <xdr:cNvSpPr txBox="1"/>
      </xdr:nvSpPr>
      <xdr:spPr>
        <a:xfrm>
          <a:off x="2597150" y="1414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115825</xdr:rowOff>
    </xdr:from>
    <xdr:to>
      <xdr:col>11</xdr:col>
      <xdr:colOff>82550</xdr:colOff>
      <xdr:row>84</xdr:row>
      <xdr:rowOff>45975</xdr:rowOff>
    </xdr:to>
    <xdr:sp macro="" textlink="">
      <xdr:nvSpPr>
        <xdr:cNvPr id="214" name="楕円 213">
          <a:extLst>
            <a:ext uri="{FF2B5EF4-FFF2-40B4-BE49-F238E27FC236}">
              <a16:creationId xmlns:a16="http://schemas.microsoft.com/office/drawing/2014/main" id="{B6484A25-56F7-42AC-8FE1-0749E1C8F5E3}"/>
            </a:ext>
          </a:extLst>
        </xdr:cNvPr>
        <xdr:cNvSpPr/>
      </xdr:nvSpPr>
      <xdr:spPr>
        <a:xfrm>
          <a:off x="2095500" y="1402994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30752</xdr:rowOff>
    </xdr:from>
    <xdr:ext cx="762000" cy="259045"/>
    <xdr:sp macro="" textlink="">
      <xdr:nvSpPr>
        <xdr:cNvPr id="215" name="テキスト ボックス 214">
          <a:extLst>
            <a:ext uri="{FF2B5EF4-FFF2-40B4-BE49-F238E27FC236}">
              <a16:creationId xmlns:a16="http://schemas.microsoft.com/office/drawing/2014/main" id="{5A41C9C0-25C8-4294-9F29-21826C1DC466}"/>
            </a:ext>
          </a:extLst>
        </xdr:cNvPr>
        <xdr:cNvSpPr txBox="1"/>
      </xdr:nvSpPr>
      <xdr:spPr>
        <a:xfrm>
          <a:off x="1784350" y="1411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33035</xdr:rowOff>
    </xdr:from>
    <xdr:to>
      <xdr:col>7</xdr:col>
      <xdr:colOff>31750</xdr:colOff>
      <xdr:row>83</xdr:row>
      <xdr:rowOff>134635</xdr:rowOff>
    </xdr:to>
    <xdr:sp macro="" textlink="">
      <xdr:nvSpPr>
        <xdr:cNvPr id="216" name="楕円 215">
          <a:extLst>
            <a:ext uri="{FF2B5EF4-FFF2-40B4-BE49-F238E27FC236}">
              <a16:creationId xmlns:a16="http://schemas.microsoft.com/office/drawing/2014/main" id="{8895E47D-64D7-45F5-BAA5-1BADACC29FB1}"/>
            </a:ext>
          </a:extLst>
        </xdr:cNvPr>
        <xdr:cNvSpPr/>
      </xdr:nvSpPr>
      <xdr:spPr>
        <a:xfrm>
          <a:off x="1282700" y="139471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119412</xdr:rowOff>
    </xdr:from>
    <xdr:ext cx="762000" cy="259045"/>
    <xdr:sp macro="" textlink="">
      <xdr:nvSpPr>
        <xdr:cNvPr id="217" name="テキスト ボックス 216">
          <a:extLst>
            <a:ext uri="{FF2B5EF4-FFF2-40B4-BE49-F238E27FC236}">
              <a16:creationId xmlns:a16="http://schemas.microsoft.com/office/drawing/2014/main" id="{FD1D9E65-082A-4ACF-966A-E884AFD63D04}"/>
            </a:ext>
          </a:extLst>
        </xdr:cNvPr>
        <xdr:cNvSpPr txBox="1"/>
      </xdr:nvSpPr>
      <xdr:spPr>
        <a:xfrm>
          <a:off x="971550" y="14033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52495970-C08F-4BB2-9150-C453CA676DCA}"/>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AD485C9D-F788-40F1-931C-438EA1218203}"/>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D1446007-58A1-4521-89DB-C24A0CBD6F5C}"/>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A2F57AC4-15AE-4A88-BD74-1D290BFA22D0}"/>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1D91A02F-1731-4D3B-B2FC-F04193132D03}"/>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45A757B2-E7C0-4B07-B6A8-DC83C440D639}"/>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7931C4D4-D794-4657-9E0A-E2443542A848}"/>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E8889D6B-A38B-4E1C-8A82-B8817F300169}"/>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A4394751-7784-4294-ADAE-6AB589539D3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60BA32FA-AD5C-4C3A-970D-7D75FBE7495A}"/>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75C2C23F-1B51-4211-B86A-DA17600B851F}"/>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8EB2B2FC-177A-4567-A38F-2F21A39E4F94}"/>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9EB62C10-CB90-45A4-BE68-738398E6BF03}"/>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給与の適正化に努めた結果、類似団体内平均値を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ポイント下回っている。今後も引き続き、給与の適正化に努める。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19083B4D-5C07-4B4B-BEB8-B377315E1AE3}"/>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16BBD8A5-B807-4A00-820D-87DF14271247}"/>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7A50385-69AB-424B-A78D-BC74397BB65D}"/>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CB76FBF9-4E7C-4776-9C33-1A83786A22F6}"/>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B6F20E90-765F-4209-AD38-D020009C817E}"/>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81F39BF4-E73D-43CF-A201-1C0544B9F6F1}"/>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96EE54E3-99DF-4518-AE47-44BDD1F3F4ED}"/>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4E91B62A-D9A9-47BA-866C-39669952D356}"/>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C35DC893-3275-413E-B662-919FDDA2DB1A}"/>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6136BBF3-243E-47E1-8AF1-6730D68AAFDD}"/>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E2E49A36-274B-4190-8175-09A8EBBAE81B}"/>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1A77F05-3C51-434A-8F66-C437665DA205}"/>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80D81E71-2383-4AD4-AC37-830D6C53CC7C}"/>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6FB523DB-A6D9-4E01-A8AE-AA46014A0295}"/>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554DDE1E-DF50-4CFD-A3E3-75A9E3D99E6B}"/>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804C67A3-B0B0-4006-91AB-4A7578AC0F70}"/>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B6D0315E-D494-42FC-890E-C54366C24832}"/>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57C060C8-564A-42E2-92D1-086ED7A48A87}"/>
            </a:ext>
          </a:extLst>
        </xdr:cNvPr>
        <xdr:cNvCxnSpPr/>
      </xdr:nvCxnSpPr>
      <xdr:spPr>
        <a:xfrm flipV="1">
          <a:off x="15474950" y="13507357"/>
          <a:ext cx="0" cy="1499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E8DEED44-A8F4-4735-86B3-4150A40C6E5A}"/>
            </a:ext>
          </a:extLst>
        </xdr:cNvPr>
        <xdr:cNvSpPr txBox="1"/>
      </xdr:nvSpPr>
      <xdr:spPr>
        <a:xfrm>
          <a:off x="15563850" y="1497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B0B5CC29-67E1-4D2E-BEB3-98BC19C6E754}"/>
            </a:ext>
          </a:extLst>
        </xdr:cNvPr>
        <xdr:cNvCxnSpPr/>
      </xdr:nvCxnSpPr>
      <xdr:spPr>
        <a:xfrm>
          <a:off x="15405100" y="15007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32E39227-44C2-462F-BDA0-F374CA8CF78F}"/>
            </a:ext>
          </a:extLst>
        </xdr:cNvPr>
        <xdr:cNvSpPr txBox="1"/>
      </xdr:nvSpPr>
      <xdr:spPr>
        <a:xfrm>
          <a:off x="15563850" y="1325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898C334A-20EF-402E-B11C-9DF15CB92C80}"/>
            </a:ext>
          </a:extLst>
        </xdr:cNvPr>
        <xdr:cNvCxnSpPr/>
      </xdr:nvCxnSpPr>
      <xdr:spPr>
        <a:xfrm>
          <a:off x="15405100" y="135073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12700</xdr:rowOff>
    </xdr:to>
    <xdr:cxnSp macro="">
      <xdr:nvCxnSpPr>
        <xdr:cNvPr id="253" name="直線コネクタ 252">
          <a:extLst>
            <a:ext uri="{FF2B5EF4-FFF2-40B4-BE49-F238E27FC236}">
              <a16:creationId xmlns:a16="http://schemas.microsoft.com/office/drawing/2014/main" id="{A58F81D2-0452-4B84-B856-F010E5A3EFAE}"/>
            </a:ext>
          </a:extLst>
        </xdr:cNvPr>
        <xdr:cNvCxnSpPr/>
      </xdr:nvCxnSpPr>
      <xdr:spPr>
        <a:xfrm>
          <a:off x="14712950" y="1392682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DBFBA19F-1847-4E5C-A2F4-1BBE1D6B44D5}"/>
            </a:ext>
          </a:extLst>
        </xdr:cNvPr>
        <xdr:cNvSpPr txBox="1"/>
      </xdr:nvSpPr>
      <xdr:spPr>
        <a:xfrm>
          <a:off x="15563850" y="1420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DBF16CF1-519E-4E3C-AAB8-5AB14C6F57D9}"/>
            </a:ext>
          </a:extLst>
        </xdr:cNvPr>
        <xdr:cNvSpPr/>
      </xdr:nvSpPr>
      <xdr:spPr>
        <a:xfrm>
          <a:off x="15427960" y="142341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79829</xdr:rowOff>
    </xdr:from>
    <xdr:to>
      <xdr:col>77</xdr:col>
      <xdr:colOff>44450</xdr:colOff>
      <xdr:row>83</xdr:row>
      <xdr:rowOff>12700</xdr:rowOff>
    </xdr:to>
    <xdr:cxnSp macro="">
      <xdr:nvCxnSpPr>
        <xdr:cNvPr id="256" name="直線コネクタ 255">
          <a:extLst>
            <a:ext uri="{FF2B5EF4-FFF2-40B4-BE49-F238E27FC236}">
              <a16:creationId xmlns:a16="http://schemas.microsoft.com/office/drawing/2014/main" id="{F72CEB1C-0F80-4C3A-92F6-0EA891301DB0}"/>
            </a:ext>
          </a:extLst>
        </xdr:cNvPr>
        <xdr:cNvCxnSpPr/>
      </xdr:nvCxnSpPr>
      <xdr:spPr>
        <a:xfrm>
          <a:off x="13903960" y="13658669"/>
          <a:ext cx="808990" cy="26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BFF18FFA-7A58-4658-B334-1C1D01F3619A}"/>
            </a:ext>
          </a:extLst>
        </xdr:cNvPr>
        <xdr:cNvSpPr/>
      </xdr:nvSpPr>
      <xdr:spPr>
        <a:xfrm>
          <a:off x="14665960" y="1425139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511E1EBF-5526-4B86-AA85-3BC7C0C019B8}"/>
            </a:ext>
          </a:extLst>
        </xdr:cNvPr>
        <xdr:cNvSpPr txBox="1"/>
      </xdr:nvSpPr>
      <xdr:spPr>
        <a:xfrm>
          <a:off x="14370050" y="14333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79829</xdr:rowOff>
    </xdr:from>
    <xdr:to>
      <xdr:col>72</xdr:col>
      <xdr:colOff>203200</xdr:colOff>
      <xdr:row>82</xdr:row>
      <xdr:rowOff>149679</xdr:rowOff>
    </xdr:to>
    <xdr:cxnSp macro="">
      <xdr:nvCxnSpPr>
        <xdr:cNvPr id="259" name="直線コネクタ 258">
          <a:extLst>
            <a:ext uri="{FF2B5EF4-FFF2-40B4-BE49-F238E27FC236}">
              <a16:creationId xmlns:a16="http://schemas.microsoft.com/office/drawing/2014/main" id="{4708ED65-10F3-4EC7-93C2-05BF13E65D59}"/>
            </a:ext>
          </a:extLst>
        </xdr:cNvPr>
        <xdr:cNvCxnSpPr/>
      </xdr:nvCxnSpPr>
      <xdr:spPr>
        <a:xfrm flipV="1">
          <a:off x="13106400" y="13658669"/>
          <a:ext cx="797560" cy="2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8E2A44D8-704D-4582-9742-B99FF17BF721}"/>
            </a:ext>
          </a:extLst>
        </xdr:cNvPr>
        <xdr:cNvSpPr/>
      </xdr:nvSpPr>
      <xdr:spPr>
        <a:xfrm>
          <a:off x="13868400" y="142992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EACDFDCB-B9D2-4EBF-AE25-74F91058EB3F}"/>
            </a:ext>
          </a:extLst>
        </xdr:cNvPr>
        <xdr:cNvSpPr txBox="1"/>
      </xdr:nvSpPr>
      <xdr:spPr>
        <a:xfrm>
          <a:off x="13557250" y="1438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149679</xdr:rowOff>
    </xdr:from>
    <xdr:to>
      <xdr:col>68</xdr:col>
      <xdr:colOff>152400</xdr:colOff>
      <xdr:row>83</xdr:row>
      <xdr:rowOff>98879</xdr:rowOff>
    </xdr:to>
    <xdr:cxnSp macro="">
      <xdr:nvCxnSpPr>
        <xdr:cNvPr id="262" name="直線コネクタ 261">
          <a:extLst>
            <a:ext uri="{FF2B5EF4-FFF2-40B4-BE49-F238E27FC236}">
              <a16:creationId xmlns:a16="http://schemas.microsoft.com/office/drawing/2014/main" id="{71EFD410-ADA2-456A-A6DB-0A74279DB5F9}"/>
            </a:ext>
          </a:extLst>
        </xdr:cNvPr>
        <xdr:cNvCxnSpPr/>
      </xdr:nvCxnSpPr>
      <xdr:spPr>
        <a:xfrm flipV="1">
          <a:off x="12293600" y="13896159"/>
          <a:ext cx="8128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A041F71D-B05F-42E3-8031-F0DC5D5C044D}"/>
            </a:ext>
          </a:extLst>
        </xdr:cNvPr>
        <xdr:cNvSpPr/>
      </xdr:nvSpPr>
      <xdr:spPr>
        <a:xfrm>
          <a:off x="13055600" y="1426482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a:extLst>
            <a:ext uri="{FF2B5EF4-FFF2-40B4-BE49-F238E27FC236}">
              <a16:creationId xmlns:a16="http://schemas.microsoft.com/office/drawing/2014/main" id="{6D11D342-EE75-46C3-B799-238AE92F8790}"/>
            </a:ext>
          </a:extLst>
        </xdr:cNvPr>
        <xdr:cNvSpPr txBox="1"/>
      </xdr:nvSpPr>
      <xdr:spPr>
        <a:xfrm>
          <a:off x="12763500" y="1435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3C4E6E18-1776-471C-A402-20CA2A8C0F31}"/>
            </a:ext>
          </a:extLst>
        </xdr:cNvPr>
        <xdr:cNvSpPr/>
      </xdr:nvSpPr>
      <xdr:spPr>
        <a:xfrm>
          <a:off x="12242800" y="1428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8955B8C2-DE1D-4AC9-B191-F469966A9F83}"/>
            </a:ext>
          </a:extLst>
        </xdr:cNvPr>
        <xdr:cNvSpPr txBox="1"/>
      </xdr:nvSpPr>
      <xdr:spPr>
        <a:xfrm>
          <a:off x="11950700" y="1436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5F2D8427-B40E-466D-8F5D-BB6A252507D1}"/>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CFB4D4EF-A9ED-48BF-A649-B0DB69087E4A}"/>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B82E27F7-02D8-4DF4-B160-9DA31FB135B2}"/>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2A20235C-CA75-4D18-BEC8-101D87CE85D6}"/>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A3654076-6163-48B8-A56A-087752404ACC}"/>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2" name="楕円 271">
          <a:extLst>
            <a:ext uri="{FF2B5EF4-FFF2-40B4-BE49-F238E27FC236}">
              <a16:creationId xmlns:a16="http://schemas.microsoft.com/office/drawing/2014/main" id="{AF0A8BEF-1BB3-434D-B6C3-B8E3E48AB6F2}"/>
            </a:ext>
          </a:extLst>
        </xdr:cNvPr>
        <xdr:cNvSpPr/>
      </xdr:nvSpPr>
      <xdr:spPr>
        <a:xfrm>
          <a:off x="15427960" y="138798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3" name="給与水準   （国との比較）該当値テキスト">
          <a:extLst>
            <a:ext uri="{FF2B5EF4-FFF2-40B4-BE49-F238E27FC236}">
              <a16:creationId xmlns:a16="http://schemas.microsoft.com/office/drawing/2014/main" id="{C6A6506F-C736-46D2-B153-DB6067340224}"/>
            </a:ext>
          </a:extLst>
        </xdr:cNvPr>
        <xdr:cNvSpPr txBox="1"/>
      </xdr:nvSpPr>
      <xdr:spPr>
        <a:xfrm>
          <a:off x="15563850" y="1372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4" name="楕円 273">
          <a:extLst>
            <a:ext uri="{FF2B5EF4-FFF2-40B4-BE49-F238E27FC236}">
              <a16:creationId xmlns:a16="http://schemas.microsoft.com/office/drawing/2014/main" id="{266441FC-F4C9-40D9-BA19-36AAADBF90A0}"/>
            </a:ext>
          </a:extLst>
        </xdr:cNvPr>
        <xdr:cNvSpPr/>
      </xdr:nvSpPr>
      <xdr:spPr>
        <a:xfrm>
          <a:off x="14665960" y="138798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5" name="テキスト ボックス 274">
          <a:extLst>
            <a:ext uri="{FF2B5EF4-FFF2-40B4-BE49-F238E27FC236}">
              <a16:creationId xmlns:a16="http://schemas.microsoft.com/office/drawing/2014/main" id="{B011E51D-BC49-446E-9307-8D4F7DF8883D}"/>
            </a:ext>
          </a:extLst>
        </xdr:cNvPr>
        <xdr:cNvSpPr txBox="1"/>
      </xdr:nvSpPr>
      <xdr:spPr>
        <a:xfrm>
          <a:off x="14370050" y="1365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29029</xdr:rowOff>
    </xdr:from>
    <xdr:to>
      <xdr:col>73</xdr:col>
      <xdr:colOff>44450</xdr:colOff>
      <xdr:row>81</xdr:row>
      <xdr:rowOff>130629</xdr:rowOff>
    </xdr:to>
    <xdr:sp macro="" textlink="">
      <xdr:nvSpPr>
        <xdr:cNvPr id="276" name="楕円 275">
          <a:extLst>
            <a:ext uri="{FF2B5EF4-FFF2-40B4-BE49-F238E27FC236}">
              <a16:creationId xmlns:a16="http://schemas.microsoft.com/office/drawing/2014/main" id="{9E9130FF-C92D-4D54-92FA-465C4E224870}"/>
            </a:ext>
          </a:extLst>
        </xdr:cNvPr>
        <xdr:cNvSpPr/>
      </xdr:nvSpPr>
      <xdr:spPr>
        <a:xfrm>
          <a:off x="13868400" y="136078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140806</xdr:rowOff>
    </xdr:from>
    <xdr:ext cx="762000" cy="259045"/>
    <xdr:sp macro="" textlink="">
      <xdr:nvSpPr>
        <xdr:cNvPr id="277" name="テキスト ボックス 276">
          <a:extLst>
            <a:ext uri="{FF2B5EF4-FFF2-40B4-BE49-F238E27FC236}">
              <a16:creationId xmlns:a16="http://schemas.microsoft.com/office/drawing/2014/main" id="{1202CC81-79D9-4FCB-93C6-FE6767547154}"/>
            </a:ext>
          </a:extLst>
        </xdr:cNvPr>
        <xdr:cNvSpPr txBox="1"/>
      </xdr:nvSpPr>
      <xdr:spPr>
        <a:xfrm>
          <a:off x="13557250" y="1338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98879</xdr:rowOff>
    </xdr:from>
    <xdr:to>
      <xdr:col>68</xdr:col>
      <xdr:colOff>203200</xdr:colOff>
      <xdr:row>83</xdr:row>
      <xdr:rowOff>29029</xdr:rowOff>
    </xdr:to>
    <xdr:sp macro="" textlink="">
      <xdr:nvSpPr>
        <xdr:cNvPr id="278" name="楕円 277">
          <a:extLst>
            <a:ext uri="{FF2B5EF4-FFF2-40B4-BE49-F238E27FC236}">
              <a16:creationId xmlns:a16="http://schemas.microsoft.com/office/drawing/2014/main" id="{F445D948-6097-41D9-8C33-92DED61E3D5F}"/>
            </a:ext>
          </a:extLst>
        </xdr:cNvPr>
        <xdr:cNvSpPr/>
      </xdr:nvSpPr>
      <xdr:spPr>
        <a:xfrm>
          <a:off x="13055600" y="1384535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39206</xdr:rowOff>
    </xdr:from>
    <xdr:ext cx="762000" cy="259045"/>
    <xdr:sp macro="" textlink="">
      <xdr:nvSpPr>
        <xdr:cNvPr id="279" name="テキスト ボックス 278">
          <a:extLst>
            <a:ext uri="{FF2B5EF4-FFF2-40B4-BE49-F238E27FC236}">
              <a16:creationId xmlns:a16="http://schemas.microsoft.com/office/drawing/2014/main" id="{4403171C-3360-4708-B41B-EFA9058B6843}"/>
            </a:ext>
          </a:extLst>
        </xdr:cNvPr>
        <xdr:cNvSpPr txBox="1"/>
      </xdr:nvSpPr>
      <xdr:spPr>
        <a:xfrm>
          <a:off x="12763500" y="136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0" name="楕円 279">
          <a:extLst>
            <a:ext uri="{FF2B5EF4-FFF2-40B4-BE49-F238E27FC236}">
              <a16:creationId xmlns:a16="http://schemas.microsoft.com/office/drawing/2014/main" id="{C95790C9-9122-419A-B045-C8AAB7185DB3}"/>
            </a:ext>
          </a:extLst>
        </xdr:cNvPr>
        <xdr:cNvSpPr/>
      </xdr:nvSpPr>
      <xdr:spPr>
        <a:xfrm>
          <a:off x="12242800" y="139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1" name="テキスト ボックス 280">
          <a:extLst>
            <a:ext uri="{FF2B5EF4-FFF2-40B4-BE49-F238E27FC236}">
              <a16:creationId xmlns:a16="http://schemas.microsoft.com/office/drawing/2014/main" id="{DB389EB4-9FE6-4E28-8F58-37E73D618706}"/>
            </a:ext>
          </a:extLst>
        </xdr:cNvPr>
        <xdr:cNvSpPr txBox="1"/>
      </xdr:nvSpPr>
      <xdr:spPr>
        <a:xfrm>
          <a:off x="11950700" y="1373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E71ED5DB-7BB3-481B-962A-35A6FD3275A7}"/>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4834A39E-8B8E-4FE8-9FA7-B982229C4EEA}"/>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D4F098F-C9A0-40AB-9A19-2539F413CCEF}"/>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DB8A8FE9-4528-400F-9044-8018AE2F669D}"/>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58DBC318-C8C1-4534-8EA7-12476028073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9514A9F1-D358-4456-93B9-F36C28B7D569}"/>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5EF4B899-C504-455E-B1D8-5BBF9D1E38B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727CBF8F-B8DA-4778-BA87-C2EDCD110511}"/>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70C1BAF-099C-4E6A-B037-43C4A2203926}"/>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E19C409C-38BD-40D2-AD7B-D19300B4F815}"/>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D36C0E42-39B5-40B1-805B-49A6369949F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D830E4E4-268E-4B02-AD3C-4B375414408E}"/>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E0DE40E5-32D3-401A-9910-27B825A71261}"/>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町面積の約</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により、類似団体よりも高い状況にあ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B1E352F2-99D0-4B98-A885-C8EB403FD212}"/>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9543F40F-70C7-44B4-8EAB-333E86FFC65F}"/>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5E9F216E-4887-4415-8B73-C801F6D2D3C8}"/>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ACF24E94-A512-45BD-9FCE-E91D88A3A90E}"/>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E0516F0E-CC56-49AB-9F93-8DAA2A3D9563}"/>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13D6AD9A-AF70-4278-B5B7-8BB810F3FAE1}"/>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6119F86D-E14A-40C7-BAF9-02AF037567DE}"/>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46C7A150-757A-4D8D-96BB-2359A1F34066}"/>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8C19A90C-DBA9-453E-A6B2-F6A88803C8CF}"/>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9A695B20-49B6-494E-BD9A-33327BD6888F}"/>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72792AD5-E328-4892-879E-6ABBEE534E0B}"/>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F51994C5-8696-4151-849A-8512581B92CD}"/>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EF65BE6E-1B19-4BE7-9126-1B97B92D7108}"/>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7482A534-8C5F-4200-B1DE-722FA744579E}"/>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6229469F-951B-4444-8D9F-D66A169BEC63}"/>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DD41D042-576F-485F-8772-76A57E14C956}"/>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1427B97D-4A5E-4A46-AB87-A08E9DF439A8}"/>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F5D50C3E-9ED3-4F1D-AAB2-AF50F201722D}"/>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809BF193-BD10-45DC-A4F8-FD080DEF6701}"/>
            </a:ext>
          </a:extLst>
        </xdr:cNvPr>
        <xdr:cNvCxnSpPr/>
      </xdr:nvCxnSpPr>
      <xdr:spPr>
        <a:xfrm flipV="1">
          <a:off x="15474950" y="9732917"/>
          <a:ext cx="0" cy="16048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85A494BA-76C8-468E-A97E-9CB3006C5C46}"/>
            </a:ext>
          </a:extLst>
        </xdr:cNvPr>
        <xdr:cNvSpPr txBox="1"/>
      </xdr:nvSpPr>
      <xdr:spPr>
        <a:xfrm>
          <a:off x="15563850" y="1130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887CEA3D-2A0E-40F4-9C95-9C65D80F5656}"/>
            </a:ext>
          </a:extLst>
        </xdr:cNvPr>
        <xdr:cNvCxnSpPr/>
      </xdr:nvCxnSpPr>
      <xdr:spPr>
        <a:xfrm>
          <a:off x="15405100" y="113377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E1BDEDCF-A718-4EBB-8EF7-DEE209AC5543}"/>
            </a:ext>
          </a:extLst>
        </xdr:cNvPr>
        <xdr:cNvSpPr txBox="1"/>
      </xdr:nvSpPr>
      <xdr:spPr>
        <a:xfrm>
          <a:off x="15563850" y="948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567A1B9-7966-4CDD-B60D-BEB49F0E9BFB}"/>
            </a:ext>
          </a:extLst>
        </xdr:cNvPr>
        <xdr:cNvCxnSpPr/>
      </xdr:nvCxnSpPr>
      <xdr:spPr>
        <a:xfrm>
          <a:off x="15405100" y="97329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131445</xdr:rowOff>
    </xdr:from>
    <xdr:to>
      <xdr:col>81</xdr:col>
      <xdr:colOff>44450</xdr:colOff>
      <xdr:row>61</xdr:row>
      <xdr:rowOff>140063</xdr:rowOff>
    </xdr:to>
    <xdr:cxnSp macro="">
      <xdr:nvCxnSpPr>
        <xdr:cNvPr id="318" name="直線コネクタ 317">
          <a:extLst>
            <a:ext uri="{FF2B5EF4-FFF2-40B4-BE49-F238E27FC236}">
              <a16:creationId xmlns:a16="http://schemas.microsoft.com/office/drawing/2014/main" id="{C7D333A4-318C-4EBE-86A4-D9152A17D2BA}"/>
            </a:ext>
          </a:extLst>
        </xdr:cNvPr>
        <xdr:cNvCxnSpPr/>
      </xdr:nvCxnSpPr>
      <xdr:spPr>
        <a:xfrm flipV="1">
          <a:off x="14712950" y="10357485"/>
          <a:ext cx="762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a:extLst>
            <a:ext uri="{FF2B5EF4-FFF2-40B4-BE49-F238E27FC236}">
              <a16:creationId xmlns:a16="http://schemas.microsoft.com/office/drawing/2014/main" id="{E43C34D1-AB66-4659-A636-87AFAE77A57B}"/>
            </a:ext>
          </a:extLst>
        </xdr:cNvPr>
        <xdr:cNvSpPr txBox="1"/>
      </xdr:nvSpPr>
      <xdr:spPr>
        <a:xfrm>
          <a:off x="15563850" y="995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4C03C4B5-F8EC-4C68-8A54-B39104BF64EE}"/>
            </a:ext>
          </a:extLst>
        </xdr:cNvPr>
        <xdr:cNvSpPr/>
      </xdr:nvSpPr>
      <xdr:spPr>
        <a:xfrm>
          <a:off x="15427960" y="101105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140063</xdr:rowOff>
    </xdr:from>
    <xdr:to>
      <xdr:col>77</xdr:col>
      <xdr:colOff>44450</xdr:colOff>
      <xdr:row>61</xdr:row>
      <xdr:rowOff>146957</xdr:rowOff>
    </xdr:to>
    <xdr:cxnSp macro="">
      <xdr:nvCxnSpPr>
        <xdr:cNvPr id="321" name="直線コネクタ 320">
          <a:extLst>
            <a:ext uri="{FF2B5EF4-FFF2-40B4-BE49-F238E27FC236}">
              <a16:creationId xmlns:a16="http://schemas.microsoft.com/office/drawing/2014/main" id="{1273A27A-02F7-49D1-B7B7-F76DEEB69440}"/>
            </a:ext>
          </a:extLst>
        </xdr:cNvPr>
        <xdr:cNvCxnSpPr/>
      </xdr:nvCxnSpPr>
      <xdr:spPr>
        <a:xfrm flipV="1">
          <a:off x="13903960" y="10366103"/>
          <a:ext cx="80899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FD964D85-3EB3-47F5-B542-2D500A84B735}"/>
            </a:ext>
          </a:extLst>
        </xdr:cNvPr>
        <xdr:cNvSpPr/>
      </xdr:nvSpPr>
      <xdr:spPr>
        <a:xfrm>
          <a:off x="14665960" y="1009504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a:extLst>
            <a:ext uri="{FF2B5EF4-FFF2-40B4-BE49-F238E27FC236}">
              <a16:creationId xmlns:a16="http://schemas.microsoft.com/office/drawing/2014/main" id="{2EDFCEF8-3BD6-4405-8B98-F1F1D2685F6D}"/>
            </a:ext>
          </a:extLst>
        </xdr:cNvPr>
        <xdr:cNvSpPr txBox="1"/>
      </xdr:nvSpPr>
      <xdr:spPr>
        <a:xfrm>
          <a:off x="14370050" y="987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146957</xdr:rowOff>
    </xdr:from>
    <xdr:to>
      <xdr:col>72</xdr:col>
      <xdr:colOff>203200</xdr:colOff>
      <xdr:row>61</xdr:row>
      <xdr:rowOff>150404</xdr:rowOff>
    </xdr:to>
    <xdr:cxnSp macro="">
      <xdr:nvCxnSpPr>
        <xdr:cNvPr id="324" name="直線コネクタ 323">
          <a:extLst>
            <a:ext uri="{FF2B5EF4-FFF2-40B4-BE49-F238E27FC236}">
              <a16:creationId xmlns:a16="http://schemas.microsoft.com/office/drawing/2014/main" id="{82B18727-281E-4695-A4D8-5045F11E0041}"/>
            </a:ext>
          </a:extLst>
        </xdr:cNvPr>
        <xdr:cNvCxnSpPr/>
      </xdr:nvCxnSpPr>
      <xdr:spPr>
        <a:xfrm flipV="1">
          <a:off x="13106400" y="10372997"/>
          <a:ext cx="79756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D26F1D45-32E0-4361-970A-ACAB53612FDF}"/>
            </a:ext>
          </a:extLst>
        </xdr:cNvPr>
        <xdr:cNvSpPr/>
      </xdr:nvSpPr>
      <xdr:spPr>
        <a:xfrm>
          <a:off x="13868400" y="100829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a:extLst>
            <a:ext uri="{FF2B5EF4-FFF2-40B4-BE49-F238E27FC236}">
              <a16:creationId xmlns:a16="http://schemas.microsoft.com/office/drawing/2014/main" id="{575E6702-C7B8-4023-BB8F-92393BEB76B7}"/>
            </a:ext>
          </a:extLst>
        </xdr:cNvPr>
        <xdr:cNvSpPr txBox="1"/>
      </xdr:nvSpPr>
      <xdr:spPr>
        <a:xfrm>
          <a:off x="13557250" y="98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112485</xdr:rowOff>
    </xdr:from>
    <xdr:to>
      <xdr:col>68</xdr:col>
      <xdr:colOff>152400</xdr:colOff>
      <xdr:row>61</xdr:row>
      <xdr:rowOff>150404</xdr:rowOff>
    </xdr:to>
    <xdr:cxnSp macro="">
      <xdr:nvCxnSpPr>
        <xdr:cNvPr id="327" name="直線コネクタ 326">
          <a:extLst>
            <a:ext uri="{FF2B5EF4-FFF2-40B4-BE49-F238E27FC236}">
              <a16:creationId xmlns:a16="http://schemas.microsoft.com/office/drawing/2014/main" id="{A292767B-AB5A-409A-BBB6-F6269AF709AA}"/>
            </a:ext>
          </a:extLst>
        </xdr:cNvPr>
        <xdr:cNvCxnSpPr/>
      </xdr:nvCxnSpPr>
      <xdr:spPr>
        <a:xfrm>
          <a:off x="12293600" y="10338525"/>
          <a:ext cx="8128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6FF723F6-F023-4E6A-AB62-03EE802950D9}"/>
            </a:ext>
          </a:extLst>
        </xdr:cNvPr>
        <xdr:cNvSpPr/>
      </xdr:nvSpPr>
      <xdr:spPr>
        <a:xfrm>
          <a:off x="13055600" y="1009160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9" name="テキスト ボックス 328">
          <a:extLst>
            <a:ext uri="{FF2B5EF4-FFF2-40B4-BE49-F238E27FC236}">
              <a16:creationId xmlns:a16="http://schemas.microsoft.com/office/drawing/2014/main" id="{8CF7522D-6F8D-4DCA-9023-64EE4A1503AB}"/>
            </a:ext>
          </a:extLst>
        </xdr:cNvPr>
        <xdr:cNvSpPr txBox="1"/>
      </xdr:nvSpPr>
      <xdr:spPr>
        <a:xfrm>
          <a:off x="12763500" y="986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7029F3DB-614C-453A-9E79-E32DE286B941}"/>
            </a:ext>
          </a:extLst>
        </xdr:cNvPr>
        <xdr:cNvSpPr/>
      </xdr:nvSpPr>
      <xdr:spPr>
        <a:xfrm>
          <a:off x="12242800" y="100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6C539BEA-442A-485B-BD92-A5699A1EDA57}"/>
            </a:ext>
          </a:extLst>
        </xdr:cNvPr>
        <xdr:cNvSpPr txBox="1"/>
      </xdr:nvSpPr>
      <xdr:spPr>
        <a:xfrm>
          <a:off x="11950700" y="986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65593D52-79C3-4686-8C5F-0A5B8BE63429}"/>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419E634B-599A-4F31-9C47-86D26E5BD933}"/>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161E692B-16E4-4ACD-9FBA-F62216890D83}"/>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68C0B720-46A9-4094-B9B2-DDCDF72605A5}"/>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1FB3C03-9B13-487A-827E-54703FE2823F}"/>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37" name="楕円 336">
          <a:extLst>
            <a:ext uri="{FF2B5EF4-FFF2-40B4-BE49-F238E27FC236}">
              <a16:creationId xmlns:a16="http://schemas.microsoft.com/office/drawing/2014/main" id="{95A87947-A9F6-4E5F-AE87-D67F93313DC2}"/>
            </a:ext>
          </a:extLst>
        </xdr:cNvPr>
        <xdr:cNvSpPr/>
      </xdr:nvSpPr>
      <xdr:spPr>
        <a:xfrm>
          <a:off x="15427960" y="103066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52722</xdr:rowOff>
    </xdr:from>
    <xdr:ext cx="762000" cy="259045"/>
    <xdr:sp macro="" textlink="">
      <xdr:nvSpPr>
        <xdr:cNvPr id="338" name="定員管理の状況該当値テキスト">
          <a:extLst>
            <a:ext uri="{FF2B5EF4-FFF2-40B4-BE49-F238E27FC236}">
              <a16:creationId xmlns:a16="http://schemas.microsoft.com/office/drawing/2014/main" id="{84AC8B7F-CE82-42B1-A656-415D3B8ED9DA}"/>
            </a:ext>
          </a:extLst>
        </xdr:cNvPr>
        <xdr:cNvSpPr txBox="1"/>
      </xdr:nvSpPr>
      <xdr:spPr>
        <a:xfrm>
          <a:off x="15563850" y="1027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89263</xdr:rowOff>
    </xdr:from>
    <xdr:to>
      <xdr:col>77</xdr:col>
      <xdr:colOff>95250</xdr:colOff>
      <xdr:row>62</xdr:row>
      <xdr:rowOff>19413</xdr:rowOff>
    </xdr:to>
    <xdr:sp macro="" textlink="">
      <xdr:nvSpPr>
        <xdr:cNvPr id="339" name="楕円 338">
          <a:extLst>
            <a:ext uri="{FF2B5EF4-FFF2-40B4-BE49-F238E27FC236}">
              <a16:creationId xmlns:a16="http://schemas.microsoft.com/office/drawing/2014/main" id="{34FC5386-1AED-48B6-9DE9-668298674920}"/>
            </a:ext>
          </a:extLst>
        </xdr:cNvPr>
        <xdr:cNvSpPr/>
      </xdr:nvSpPr>
      <xdr:spPr>
        <a:xfrm>
          <a:off x="14665960" y="1031530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4190</xdr:rowOff>
    </xdr:from>
    <xdr:ext cx="736600" cy="259045"/>
    <xdr:sp macro="" textlink="">
      <xdr:nvSpPr>
        <xdr:cNvPr id="340" name="テキスト ボックス 339">
          <a:extLst>
            <a:ext uri="{FF2B5EF4-FFF2-40B4-BE49-F238E27FC236}">
              <a16:creationId xmlns:a16="http://schemas.microsoft.com/office/drawing/2014/main" id="{630DB184-ADAE-4966-B03B-7739DA547F52}"/>
            </a:ext>
          </a:extLst>
        </xdr:cNvPr>
        <xdr:cNvSpPr txBox="1"/>
      </xdr:nvSpPr>
      <xdr:spPr>
        <a:xfrm>
          <a:off x="14370050" y="10397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96157</xdr:rowOff>
    </xdr:from>
    <xdr:to>
      <xdr:col>73</xdr:col>
      <xdr:colOff>44450</xdr:colOff>
      <xdr:row>62</xdr:row>
      <xdr:rowOff>26307</xdr:rowOff>
    </xdr:to>
    <xdr:sp macro="" textlink="">
      <xdr:nvSpPr>
        <xdr:cNvPr id="341" name="楕円 340">
          <a:extLst>
            <a:ext uri="{FF2B5EF4-FFF2-40B4-BE49-F238E27FC236}">
              <a16:creationId xmlns:a16="http://schemas.microsoft.com/office/drawing/2014/main" id="{E2309A98-0438-4C0E-98ED-ECEB4B912D71}"/>
            </a:ext>
          </a:extLst>
        </xdr:cNvPr>
        <xdr:cNvSpPr/>
      </xdr:nvSpPr>
      <xdr:spPr>
        <a:xfrm>
          <a:off x="13868400" y="1032219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11084</xdr:rowOff>
    </xdr:from>
    <xdr:ext cx="762000" cy="259045"/>
    <xdr:sp macro="" textlink="">
      <xdr:nvSpPr>
        <xdr:cNvPr id="342" name="テキスト ボックス 341">
          <a:extLst>
            <a:ext uri="{FF2B5EF4-FFF2-40B4-BE49-F238E27FC236}">
              <a16:creationId xmlns:a16="http://schemas.microsoft.com/office/drawing/2014/main" id="{3F9E9115-D3D7-43F7-98E5-CDEABAC50310}"/>
            </a:ext>
          </a:extLst>
        </xdr:cNvPr>
        <xdr:cNvSpPr txBox="1"/>
      </xdr:nvSpPr>
      <xdr:spPr>
        <a:xfrm>
          <a:off x="13557250" y="1040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99604</xdr:rowOff>
    </xdr:from>
    <xdr:to>
      <xdr:col>68</xdr:col>
      <xdr:colOff>203200</xdr:colOff>
      <xdr:row>62</xdr:row>
      <xdr:rowOff>29754</xdr:rowOff>
    </xdr:to>
    <xdr:sp macro="" textlink="">
      <xdr:nvSpPr>
        <xdr:cNvPr id="343" name="楕円 342">
          <a:extLst>
            <a:ext uri="{FF2B5EF4-FFF2-40B4-BE49-F238E27FC236}">
              <a16:creationId xmlns:a16="http://schemas.microsoft.com/office/drawing/2014/main" id="{E7CB88FC-2865-4A96-A5C1-21A3EE3C2181}"/>
            </a:ext>
          </a:extLst>
        </xdr:cNvPr>
        <xdr:cNvSpPr/>
      </xdr:nvSpPr>
      <xdr:spPr>
        <a:xfrm>
          <a:off x="13055600" y="1032564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14531</xdr:rowOff>
    </xdr:from>
    <xdr:ext cx="762000" cy="259045"/>
    <xdr:sp macro="" textlink="">
      <xdr:nvSpPr>
        <xdr:cNvPr id="344" name="テキスト ボックス 343">
          <a:extLst>
            <a:ext uri="{FF2B5EF4-FFF2-40B4-BE49-F238E27FC236}">
              <a16:creationId xmlns:a16="http://schemas.microsoft.com/office/drawing/2014/main" id="{BD6D9654-3DC9-4D15-A2B8-330F0B1C7977}"/>
            </a:ext>
          </a:extLst>
        </xdr:cNvPr>
        <xdr:cNvSpPr txBox="1"/>
      </xdr:nvSpPr>
      <xdr:spPr>
        <a:xfrm>
          <a:off x="12763500" y="104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61685</xdr:rowOff>
    </xdr:from>
    <xdr:to>
      <xdr:col>64</xdr:col>
      <xdr:colOff>152400</xdr:colOff>
      <xdr:row>61</xdr:row>
      <xdr:rowOff>163285</xdr:rowOff>
    </xdr:to>
    <xdr:sp macro="" textlink="">
      <xdr:nvSpPr>
        <xdr:cNvPr id="345" name="楕円 344">
          <a:extLst>
            <a:ext uri="{FF2B5EF4-FFF2-40B4-BE49-F238E27FC236}">
              <a16:creationId xmlns:a16="http://schemas.microsoft.com/office/drawing/2014/main" id="{F8F48500-CF85-4A27-9FB8-4C79E4A453A5}"/>
            </a:ext>
          </a:extLst>
        </xdr:cNvPr>
        <xdr:cNvSpPr/>
      </xdr:nvSpPr>
      <xdr:spPr>
        <a:xfrm>
          <a:off x="12242800" y="1028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148062</xdr:rowOff>
    </xdr:from>
    <xdr:ext cx="762000" cy="259045"/>
    <xdr:sp macro="" textlink="">
      <xdr:nvSpPr>
        <xdr:cNvPr id="346" name="テキスト ボックス 345">
          <a:extLst>
            <a:ext uri="{FF2B5EF4-FFF2-40B4-BE49-F238E27FC236}">
              <a16:creationId xmlns:a16="http://schemas.microsoft.com/office/drawing/2014/main" id="{D8857A52-83D4-4FDA-AEDF-6C809571E466}"/>
            </a:ext>
          </a:extLst>
        </xdr:cNvPr>
        <xdr:cNvSpPr txBox="1"/>
      </xdr:nvSpPr>
      <xdr:spPr>
        <a:xfrm>
          <a:off x="11950700" y="1037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906CA576-52A9-4488-9E36-BECC225E6A8B}"/>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2B061142-E8E5-491C-BE78-EE519F9D9407}"/>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2D1A5BEC-8A08-4EB2-8048-673ADF0C1160}"/>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42B38C27-7FCA-40F9-B638-12C027ECDB7B}"/>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A5370BDA-5027-4ECD-B197-3DD228331B84}"/>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BABD9392-B5D3-49B0-A03C-A15E22CA044C}"/>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BE36B1C0-4C4D-4CAA-87CD-6FA312B1A324}"/>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65EE27B5-1187-4B85-BDEA-2BC649CFBD89}"/>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1D839394-B9DB-493E-933B-55E25596E562}"/>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EE79094B-9F36-4CD8-A596-920F6AB22F12}"/>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655D1C-A1CD-499B-82AB-634BF396E703}"/>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964A4501-8F6F-4743-BBAE-919559DC9226}"/>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85F4D520-9B6C-4825-8557-3BF2DACADCAF}"/>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新規発行地方債の抑制に努めた結果、公債費は改善傾向が続いている。また、前年度と比較して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いる。これは、臨時財政対策債の借入額増加や大型施設の建設事業に係る地方債の借入を行ったため、一時的に元利償還金が増加しているものと考えられる。今後も、動向を注視しつつ、適切な新規地方債の発行を行う。</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18A76B0E-C181-4B03-8495-FFA0009A8713}"/>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A7DE1342-A06A-4099-AA83-E5EF8ABB7101}"/>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F6F7BF51-C217-45FF-AE08-777657D58D69}"/>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A476041B-C137-4B28-9AD7-4D777DEF845B}"/>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37380349-127E-4BA4-ABC9-59AFDE4E6AED}"/>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2532799F-BBD8-4A55-BBC6-BF747DF76A80}"/>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389A0ED5-FB3C-42C8-9752-B1064CC9AEC4}"/>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B016D973-C288-4F37-A4CA-2B1E586DE5BF}"/>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292496C7-F967-4E1E-B27B-5527D4C54671}"/>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52F2189-78E2-4ED6-B0E9-E0ED4F64A406}"/>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39F5C8D4-3616-4995-B642-15555FF493EB}"/>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51925F03-8C42-4B04-B16F-E76FA6A3870B}"/>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4C7377F4-637E-4D7B-AF21-AE1856C78D5A}"/>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E630C614-1FBC-4743-8AE4-7B09AEB4E981}"/>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89DE6962-F949-424E-A22A-FDFE34E928EE}"/>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7D30038-4288-4F2E-A311-1929873FCE07}"/>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2A55724B-E7B4-47E6-8516-0E554C3ED3C4}"/>
            </a:ext>
          </a:extLst>
        </xdr:cNvPr>
        <xdr:cNvCxnSpPr/>
      </xdr:nvCxnSpPr>
      <xdr:spPr>
        <a:xfrm flipV="1">
          <a:off x="15474950" y="6144623"/>
          <a:ext cx="0" cy="1341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3D30A57C-B969-4D98-84A4-B4E9EF1EDDA6}"/>
            </a:ext>
          </a:extLst>
        </xdr:cNvPr>
        <xdr:cNvSpPr txBox="1"/>
      </xdr:nvSpPr>
      <xdr:spPr>
        <a:xfrm>
          <a:off x="15563850" y="745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74350D22-02FD-4C40-8332-699C109312ED}"/>
            </a:ext>
          </a:extLst>
        </xdr:cNvPr>
        <xdr:cNvCxnSpPr/>
      </xdr:nvCxnSpPr>
      <xdr:spPr>
        <a:xfrm>
          <a:off x="15405100" y="74861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38BB9A7A-3879-4CD5-86A3-457BAA7346D2}"/>
            </a:ext>
          </a:extLst>
        </xdr:cNvPr>
        <xdr:cNvSpPr txBox="1"/>
      </xdr:nvSpPr>
      <xdr:spPr>
        <a:xfrm>
          <a:off x="15563850" y="589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662B9233-32A0-4902-AA10-C0614DCE4E53}"/>
            </a:ext>
          </a:extLst>
        </xdr:cNvPr>
        <xdr:cNvCxnSpPr/>
      </xdr:nvCxnSpPr>
      <xdr:spPr>
        <a:xfrm>
          <a:off x="15405100" y="6144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84727</xdr:rowOff>
    </xdr:from>
    <xdr:to>
      <xdr:col>81</xdr:col>
      <xdr:colOff>44450</xdr:colOff>
      <xdr:row>39</xdr:row>
      <xdr:rowOff>98516</xdr:rowOff>
    </xdr:to>
    <xdr:cxnSp macro="">
      <xdr:nvCxnSpPr>
        <xdr:cNvPr id="381" name="直線コネクタ 380">
          <a:extLst>
            <a:ext uri="{FF2B5EF4-FFF2-40B4-BE49-F238E27FC236}">
              <a16:creationId xmlns:a16="http://schemas.microsoft.com/office/drawing/2014/main" id="{A631A249-ED2A-4D67-9481-144D24CF401B}"/>
            </a:ext>
          </a:extLst>
        </xdr:cNvPr>
        <xdr:cNvCxnSpPr/>
      </xdr:nvCxnSpPr>
      <xdr:spPr>
        <a:xfrm>
          <a:off x="14712950" y="6622687"/>
          <a:ext cx="762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EE52549B-21B5-41AB-B7B4-C2D1D88AF999}"/>
            </a:ext>
          </a:extLst>
        </xdr:cNvPr>
        <xdr:cNvSpPr txBox="1"/>
      </xdr:nvSpPr>
      <xdr:spPr>
        <a:xfrm>
          <a:off x="15563850" y="669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5951E629-E24F-4196-8355-FB3FE94B7660}"/>
            </a:ext>
          </a:extLst>
        </xdr:cNvPr>
        <xdr:cNvSpPr/>
      </xdr:nvSpPr>
      <xdr:spPr>
        <a:xfrm>
          <a:off x="15427960" y="671975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50256</xdr:rowOff>
    </xdr:from>
    <xdr:to>
      <xdr:col>77</xdr:col>
      <xdr:colOff>44450</xdr:colOff>
      <xdr:row>39</xdr:row>
      <xdr:rowOff>84727</xdr:rowOff>
    </xdr:to>
    <xdr:cxnSp macro="">
      <xdr:nvCxnSpPr>
        <xdr:cNvPr id="384" name="直線コネクタ 383">
          <a:extLst>
            <a:ext uri="{FF2B5EF4-FFF2-40B4-BE49-F238E27FC236}">
              <a16:creationId xmlns:a16="http://schemas.microsoft.com/office/drawing/2014/main" id="{055D803D-D441-4504-A66D-FAADE56EC435}"/>
            </a:ext>
          </a:extLst>
        </xdr:cNvPr>
        <xdr:cNvCxnSpPr/>
      </xdr:nvCxnSpPr>
      <xdr:spPr>
        <a:xfrm>
          <a:off x="13903960" y="6588216"/>
          <a:ext cx="80899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7F64EE72-FF75-41A9-8D99-26AEEEF70868}"/>
            </a:ext>
          </a:extLst>
        </xdr:cNvPr>
        <xdr:cNvSpPr/>
      </xdr:nvSpPr>
      <xdr:spPr>
        <a:xfrm>
          <a:off x="14665960" y="670287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247E2D16-B946-427B-8201-D90D0D78F378}"/>
            </a:ext>
          </a:extLst>
        </xdr:cNvPr>
        <xdr:cNvSpPr txBox="1"/>
      </xdr:nvSpPr>
      <xdr:spPr>
        <a:xfrm>
          <a:off x="14370050" y="678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15784</xdr:rowOff>
    </xdr:from>
    <xdr:to>
      <xdr:col>72</xdr:col>
      <xdr:colOff>203200</xdr:colOff>
      <xdr:row>39</xdr:row>
      <xdr:rowOff>50256</xdr:rowOff>
    </xdr:to>
    <xdr:cxnSp macro="">
      <xdr:nvCxnSpPr>
        <xdr:cNvPr id="387" name="直線コネクタ 386">
          <a:extLst>
            <a:ext uri="{FF2B5EF4-FFF2-40B4-BE49-F238E27FC236}">
              <a16:creationId xmlns:a16="http://schemas.microsoft.com/office/drawing/2014/main" id="{17ACCA02-19BE-45CD-A2BD-E78A78682210}"/>
            </a:ext>
          </a:extLst>
        </xdr:cNvPr>
        <xdr:cNvCxnSpPr/>
      </xdr:nvCxnSpPr>
      <xdr:spPr>
        <a:xfrm>
          <a:off x="13106400" y="6553744"/>
          <a:ext cx="79756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FE1EED4A-263C-4B5A-B8ED-29B551CDC4C1}"/>
            </a:ext>
          </a:extLst>
        </xdr:cNvPr>
        <xdr:cNvSpPr/>
      </xdr:nvSpPr>
      <xdr:spPr>
        <a:xfrm>
          <a:off x="13868400" y="67059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a:extLst>
            <a:ext uri="{FF2B5EF4-FFF2-40B4-BE49-F238E27FC236}">
              <a16:creationId xmlns:a16="http://schemas.microsoft.com/office/drawing/2014/main" id="{46575BD7-AB89-4FD0-B9EB-78A3CFB359AC}"/>
            </a:ext>
          </a:extLst>
        </xdr:cNvPr>
        <xdr:cNvSpPr txBox="1"/>
      </xdr:nvSpPr>
      <xdr:spPr>
        <a:xfrm>
          <a:off x="13557250" y="679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15784</xdr:rowOff>
    </xdr:from>
    <xdr:to>
      <xdr:col>68</xdr:col>
      <xdr:colOff>152400</xdr:colOff>
      <xdr:row>39</xdr:row>
      <xdr:rowOff>22678</xdr:rowOff>
    </xdr:to>
    <xdr:cxnSp macro="">
      <xdr:nvCxnSpPr>
        <xdr:cNvPr id="390" name="直線コネクタ 389">
          <a:extLst>
            <a:ext uri="{FF2B5EF4-FFF2-40B4-BE49-F238E27FC236}">
              <a16:creationId xmlns:a16="http://schemas.microsoft.com/office/drawing/2014/main" id="{5937D11D-79BB-4056-A734-0EFC8ED1A924}"/>
            </a:ext>
          </a:extLst>
        </xdr:cNvPr>
        <xdr:cNvCxnSpPr/>
      </xdr:nvCxnSpPr>
      <xdr:spPr>
        <a:xfrm flipV="1">
          <a:off x="12293600" y="6553744"/>
          <a:ext cx="8128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4FB05F2B-5F11-429D-90CF-7E644E72E738}"/>
            </a:ext>
          </a:extLst>
        </xdr:cNvPr>
        <xdr:cNvSpPr/>
      </xdr:nvSpPr>
      <xdr:spPr>
        <a:xfrm>
          <a:off x="13055600" y="671975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a:extLst>
            <a:ext uri="{FF2B5EF4-FFF2-40B4-BE49-F238E27FC236}">
              <a16:creationId xmlns:a16="http://schemas.microsoft.com/office/drawing/2014/main" id="{4C4C9A27-012D-4AF3-B4A4-03AE9CB85D05}"/>
            </a:ext>
          </a:extLst>
        </xdr:cNvPr>
        <xdr:cNvSpPr txBox="1"/>
      </xdr:nvSpPr>
      <xdr:spPr>
        <a:xfrm>
          <a:off x="12763500" y="680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FEBC4597-DE70-4351-A872-5979C0044FBE}"/>
            </a:ext>
          </a:extLst>
        </xdr:cNvPr>
        <xdr:cNvSpPr/>
      </xdr:nvSpPr>
      <xdr:spPr>
        <a:xfrm>
          <a:off x="122428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B06093CE-61C6-439A-8424-99BB27D037D0}"/>
            </a:ext>
          </a:extLst>
        </xdr:cNvPr>
        <xdr:cNvSpPr txBox="1"/>
      </xdr:nvSpPr>
      <xdr:spPr>
        <a:xfrm>
          <a:off x="119507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77C0FBBF-0472-4018-A646-6CC9555830F1}"/>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25812F04-0F99-4D66-B266-F32EB8DD020A}"/>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6F89D80B-7775-48E2-87A6-770C92DA345C}"/>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601BE82F-D62B-4AFA-A307-35E451AC38F1}"/>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99FC70A-BB70-4ED6-A6CF-7CA68AE7D7D4}"/>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47716</xdr:rowOff>
    </xdr:from>
    <xdr:to>
      <xdr:col>81</xdr:col>
      <xdr:colOff>95250</xdr:colOff>
      <xdr:row>39</xdr:row>
      <xdr:rowOff>149316</xdr:rowOff>
    </xdr:to>
    <xdr:sp macro="" textlink="">
      <xdr:nvSpPr>
        <xdr:cNvPr id="400" name="楕円 399">
          <a:extLst>
            <a:ext uri="{FF2B5EF4-FFF2-40B4-BE49-F238E27FC236}">
              <a16:creationId xmlns:a16="http://schemas.microsoft.com/office/drawing/2014/main" id="{ED05B79D-CABB-41E1-BBFF-03C91A84A014}"/>
            </a:ext>
          </a:extLst>
        </xdr:cNvPr>
        <xdr:cNvSpPr/>
      </xdr:nvSpPr>
      <xdr:spPr>
        <a:xfrm>
          <a:off x="15427960" y="658567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64243</xdr:rowOff>
    </xdr:from>
    <xdr:ext cx="762000" cy="259045"/>
    <xdr:sp macro="" textlink="">
      <xdr:nvSpPr>
        <xdr:cNvPr id="401" name="公債費負担の状況該当値テキスト">
          <a:extLst>
            <a:ext uri="{FF2B5EF4-FFF2-40B4-BE49-F238E27FC236}">
              <a16:creationId xmlns:a16="http://schemas.microsoft.com/office/drawing/2014/main" id="{D96BAB5B-5AA5-41E9-94D5-1F874C163F81}"/>
            </a:ext>
          </a:extLst>
        </xdr:cNvPr>
        <xdr:cNvSpPr txBox="1"/>
      </xdr:nvSpPr>
      <xdr:spPr>
        <a:xfrm>
          <a:off x="1556385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33927</xdr:rowOff>
    </xdr:from>
    <xdr:to>
      <xdr:col>77</xdr:col>
      <xdr:colOff>95250</xdr:colOff>
      <xdr:row>39</xdr:row>
      <xdr:rowOff>135527</xdr:rowOff>
    </xdr:to>
    <xdr:sp macro="" textlink="">
      <xdr:nvSpPr>
        <xdr:cNvPr id="402" name="楕円 401">
          <a:extLst>
            <a:ext uri="{FF2B5EF4-FFF2-40B4-BE49-F238E27FC236}">
              <a16:creationId xmlns:a16="http://schemas.microsoft.com/office/drawing/2014/main" id="{3A82CB9A-DD3D-4C23-B4C1-12217CB32FA9}"/>
            </a:ext>
          </a:extLst>
        </xdr:cNvPr>
        <xdr:cNvSpPr/>
      </xdr:nvSpPr>
      <xdr:spPr>
        <a:xfrm>
          <a:off x="14665960" y="657188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145704</xdr:rowOff>
    </xdr:from>
    <xdr:ext cx="736600" cy="259045"/>
    <xdr:sp macro="" textlink="">
      <xdr:nvSpPr>
        <xdr:cNvPr id="403" name="テキスト ボックス 402">
          <a:extLst>
            <a:ext uri="{FF2B5EF4-FFF2-40B4-BE49-F238E27FC236}">
              <a16:creationId xmlns:a16="http://schemas.microsoft.com/office/drawing/2014/main" id="{021C0810-A85A-4936-8287-86C3ABD3012E}"/>
            </a:ext>
          </a:extLst>
        </xdr:cNvPr>
        <xdr:cNvSpPr txBox="1"/>
      </xdr:nvSpPr>
      <xdr:spPr>
        <a:xfrm>
          <a:off x="14370050" y="6348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170906</xdr:rowOff>
    </xdr:from>
    <xdr:to>
      <xdr:col>73</xdr:col>
      <xdr:colOff>44450</xdr:colOff>
      <xdr:row>39</xdr:row>
      <xdr:rowOff>101056</xdr:rowOff>
    </xdr:to>
    <xdr:sp macro="" textlink="">
      <xdr:nvSpPr>
        <xdr:cNvPr id="404" name="楕円 403">
          <a:extLst>
            <a:ext uri="{FF2B5EF4-FFF2-40B4-BE49-F238E27FC236}">
              <a16:creationId xmlns:a16="http://schemas.microsoft.com/office/drawing/2014/main" id="{5360B41E-3456-44AF-BF04-1E72565E7306}"/>
            </a:ext>
          </a:extLst>
        </xdr:cNvPr>
        <xdr:cNvSpPr/>
      </xdr:nvSpPr>
      <xdr:spPr>
        <a:xfrm>
          <a:off x="13868400" y="654122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111233</xdr:rowOff>
    </xdr:from>
    <xdr:ext cx="762000" cy="259045"/>
    <xdr:sp macro="" textlink="">
      <xdr:nvSpPr>
        <xdr:cNvPr id="405" name="テキスト ボックス 404">
          <a:extLst>
            <a:ext uri="{FF2B5EF4-FFF2-40B4-BE49-F238E27FC236}">
              <a16:creationId xmlns:a16="http://schemas.microsoft.com/office/drawing/2014/main" id="{051BF5ED-DC4A-4F7E-8ED8-1765E01CF5F3}"/>
            </a:ext>
          </a:extLst>
        </xdr:cNvPr>
        <xdr:cNvSpPr txBox="1"/>
      </xdr:nvSpPr>
      <xdr:spPr>
        <a:xfrm>
          <a:off x="13557250" y="631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136434</xdr:rowOff>
    </xdr:from>
    <xdr:to>
      <xdr:col>68</xdr:col>
      <xdr:colOff>203200</xdr:colOff>
      <xdr:row>39</xdr:row>
      <xdr:rowOff>66584</xdr:rowOff>
    </xdr:to>
    <xdr:sp macro="" textlink="">
      <xdr:nvSpPr>
        <xdr:cNvPr id="406" name="楕円 405">
          <a:extLst>
            <a:ext uri="{FF2B5EF4-FFF2-40B4-BE49-F238E27FC236}">
              <a16:creationId xmlns:a16="http://schemas.microsoft.com/office/drawing/2014/main" id="{C821A667-BBAB-4745-90A2-3342F6858847}"/>
            </a:ext>
          </a:extLst>
        </xdr:cNvPr>
        <xdr:cNvSpPr/>
      </xdr:nvSpPr>
      <xdr:spPr>
        <a:xfrm>
          <a:off x="13055600" y="650675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76761</xdr:rowOff>
    </xdr:from>
    <xdr:ext cx="762000" cy="259045"/>
    <xdr:sp macro="" textlink="">
      <xdr:nvSpPr>
        <xdr:cNvPr id="407" name="テキスト ボックス 406">
          <a:extLst>
            <a:ext uri="{FF2B5EF4-FFF2-40B4-BE49-F238E27FC236}">
              <a16:creationId xmlns:a16="http://schemas.microsoft.com/office/drawing/2014/main" id="{A7C7521C-E04B-4730-8B62-3F830D98987A}"/>
            </a:ext>
          </a:extLst>
        </xdr:cNvPr>
        <xdr:cNvSpPr txBox="1"/>
      </xdr:nvSpPr>
      <xdr:spPr>
        <a:xfrm>
          <a:off x="12763500" y="627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143328</xdr:rowOff>
    </xdr:from>
    <xdr:to>
      <xdr:col>64</xdr:col>
      <xdr:colOff>152400</xdr:colOff>
      <xdr:row>39</xdr:row>
      <xdr:rowOff>73478</xdr:rowOff>
    </xdr:to>
    <xdr:sp macro="" textlink="">
      <xdr:nvSpPr>
        <xdr:cNvPr id="408" name="楕円 407">
          <a:extLst>
            <a:ext uri="{FF2B5EF4-FFF2-40B4-BE49-F238E27FC236}">
              <a16:creationId xmlns:a16="http://schemas.microsoft.com/office/drawing/2014/main" id="{3AB45914-ADB1-45F6-9C98-B5C7ED3F739F}"/>
            </a:ext>
          </a:extLst>
        </xdr:cNvPr>
        <xdr:cNvSpPr/>
      </xdr:nvSpPr>
      <xdr:spPr>
        <a:xfrm>
          <a:off x="12242800" y="65136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83655</xdr:rowOff>
    </xdr:from>
    <xdr:ext cx="762000" cy="259045"/>
    <xdr:sp macro="" textlink="">
      <xdr:nvSpPr>
        <xdr:cNvPr id="409" name="テキスト ボックス 408">
          <a:extLst>
            <a:ext uri="{FF2B5EF4-FFF2-40B4-BE49-F238E27FC236}">
              <a16:creationId xmlns:a16="http://schemas.microsoft.com/office/drawing/2014/main" id="{307469BB-6334-4FED-BD96-8B0F58ED61C5}"/>
            </a:ext>
          </a:extLst>
        </xdr:cNvPr>
        <xdr:cNvSpPr txBox="1"/>
      </xdr:nvSpPr>
      <xdr:spPr>
        <a:xfrm>
          <a:off x="11950700" y="628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F75DAA4E-BF11-40B1-8317-FC208358566C}"/>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42A1AF35-B160-41CD-8841-6F58DAFE9E1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51F337-B78A-4440-ABD9-C2CC16D1C905}"/>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7AD26E4B-5068-4823-8E36-6AD248FE61D6}"/>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D619697A-131C-4467-B154-E17874A9D7B0}"/>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1D6CF7CD-A4DA-4687-B79C-0DB9FE8A9B7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C95CFFC4-1E5D-4B98-91E6-5D222BCF4D56}"/>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108D8528-5667-4EF7-8292-E5C236826AC5}"/>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C92852C3-85D3-4921-B719-2A2A552A0692}"/>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A9F1928D-27AB-4D3E-8DCD-63DC43A3527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FD6B3587-421D-4389-8DD0-951A8634D704}"/>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39D879F0-B387-42AA-95E5-D46E07B0DB29}"/>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91A21427-10F9-47B7-90AC-CF32AEB48137}"/>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地方債の借入抑制、退職手当負担額の減少及び財政調整基金の積立てによる充当可能基金の増により、平成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％となっている。今後も引き続き、行財政の健全な運営に努める。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3F705E89-66DC-44A7-832D-C0935AD8DDF2}"/>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29D143CF-0E89-41C7-81CE-18473A9B36EF}"/>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F80B16AA-6804-4ADF-B40C-8909FA823638}"/>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EB62C9D6-EC72-4B49-9A89-7CDA6ADD7C54}"/>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88E3E477-B8A6-4365-818C-EC3F892A6DC2}"/>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F4317B62-4821-4297-88BF-012E9882C882}"/>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F050E1D2-88D5-4D66-85B5-5583B57B95E3}"/>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214E1456-50DD-4F2C-A56B-7430FC1D65CD}"/>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2069ACB7-11C2-407E-A0D7-1922C3B8771F}"/>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DE6C26E-1CB1-4811-AFA8-63C85ABEF610}"/>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89DAD73B-1BB4-418D-87CB-CDE748DE30EF}"/>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F8D8CBC0-CB0D-4B2B-88F0-AF722D0A7D24}"/>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A0EC533A-7D39-464E-9151-F3A6E8C9E408}"/>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FCFE5549-0A9C-4237-8C51-99445FC4380E}"/>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2E96CE52-FACB-497E-91F7-01766C4B4027}"/>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D4303DAC-2419-4AD1-8F09-80CF82FDE0BA}"/>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3AB46ADC-1854-44C4-B091-7786BF7A9B2A}"/>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3C894898-C0C1-413C-A3FB-88E8814F2406}"/>
            </a:ext>
          </a:extLst>
        </xdr:cNvPr>
        <xdr:cNvCxnSpPr/>
      </xdr:nvCxnSpPr>
      <xdr:spPr>
        <a:xfrm flipV="1">
          <a:off x="15474950" y="2263684"/>
          <a:ext cx="0" cy="1611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1EC06E1E-0555-4050-9E67-2A15D09CE588}"/>
            </a:ext>
          </a:extLst>
        </xdr:cNvPr>
        <xdr:cNvSpPr txBox="1"/>
      </xdr:nvSpPr>
      <xdr:spPr>
        <a:xfrm>
          <a:off x="15563850" y="385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3D53F6DD-1D14-41B0-B134-E01202279854}"/>
            </a:ext>
          </a:extLst>
        </xdr:cNvPr>
        <xdr:cNvCxnSpPr/>
      </xdr:nvCxnSpPr>
      <xdr:spPr>
        <a:xfrm>
          <a:off x="15405100" y="38756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48D6A056-DA32-48F8-8779-58D0EAA36AAA}"/>
            </a:ext>
          </a:extLst>
        </xdr:cNvPr>
        <xdr:cNvSpPr txBox="1"/>
      </xdr:nvSpPr>
      <xdr:spPr>
        <a:xfrm>
          <a:off x="15563850" y="2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BBF80FB1-6BCC-4CFB-BED0-72BE00BB94A2}"/>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5" name="将来負担の状況平均値テキスト">
          <a:extLst>
            <a:ext uri="{FF2B5EF4-FFF2-40B4-BE49-F238E27FC236}">
              <a16:creationId xmlns:a16="http://schemas.microsoft.com/office/drawing/2014/main" id="{4B94882A-5039-4A77-A529-94F1CCD476CD}"/>
            </a:ext>
          </a:extLst>
        </xdr:cNvPr>
        <xdr:cNvSpPr txBox="1"/>
      </xdr:nvSpPr>
      <xdr:spPr>
        <a:xfrm>
          <a:off x="15563850" y="2203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6" name="フローチャート: 判断 445">
          <a:extLst>
            <a:ext uri="{FF2B5EF4-FFF2-40B4-BE49-F238E27FC236}">
              <a16:creationId xmlns:a16="http://schemas.microsoft.com/office/drawing/2014/main" id="{90C232F4-7226-4AF6-A9A4-DE8BA671BB90}"/>
            </a:ext>
          </a:extLst>
        </xdr:cNvPr>
        <xdr:cNvSpPr/>
      </xdr:nvSpPr>
      <xdr:spPr>
        <a:xfrm>
          <a:off x="15427960" y="22312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a:extLst>
            <a:ext uri="{FF2B5EF4-FFF2-40B4-BE49-F238E27FC236}">
              <a16:creationId xmlns:a16="http://schemas.microsoft.com/office/drawing/2014/main" id="{9E557675-1943-4781-8D6B-95652CA85E0E}"/>
            </a:ext>
          </a:extLst>
        </xdr:cNvPr>
        <xdr:cNvSpPr/>
      </xdr:nvSpPr>
      <xdr:spPr>
        <a:xfrm>
          <a:off x="14665960" y="226574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8" name="テキスト ボックス 447">
          <a:extLst>
            <a:ext uri="{FF2B5EF4-FFF2-40B4-BE49-F238E27FC236}">
              <a16:creationId xmlns:a16="http://schemas.microsoft.com/office/drawing/2014/main" id="{7B10527F-F14C-464D-A2B7-26ABA8CFF676}"/>
            </a:ext>
          </a:extLst>
        </xdr:cNvPr>
        <xdr:cNvSpPr txBox="1"/>
      </xdr:nvSpPr>
      <xdr:spPr>
        <a:xfrm>
          <a:off x="14370050" y="203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9" name="フローチャート: 判断 448">
          <a:extLst>
            <a:ext uri="{FF2B5EF4-FFF2-40B4-BE49-F238E27FC236}">
              <a16:creationId xmlns:a16="http://schemas.microsoft.com/office/drawing/2014/main" id="{ED3D2270-AD9B-4682-8484-B6A7B6642113}"/>
            </a:ext>
          </a:extLst>
        </xdr:cNvPr>
        <xdr:cNvSpPr/>
      </xdr:nvSpPr>
      <xdr:spPr>
        <a:xfrm>
          <a:off x="13868400" y="23871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0" name="テキスト ボックス 449">
          <a:extLst>
            <a:ext uri="{FF2B5EF4-FFF2-40B4-BE49-F238E27FC236}">
              <a16:creationId xmlns:a16="http://schemas.microsoft.com/office/drawing/2014/main" id="{B123D2AD-6518-4B4F-865A-D5EA68E0F983}"/>
            </a:ext>
          </a:extLst>
        </xdr:cNvPr>
        <xdr:cNvSpPr txBox="1"/>
      </xdr:nvSpPr>
      <xdr:spPr>
        <a:xfrm>
          <a:off x="13557250" y="216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a:extLst>
            <a:ext uri="{FF2B5EF4-FFF2-40B4-BE49-F238E27FC236}">
              <a16:creationId xmlns:a16="http://schemas.microsoft.com/office/drawing/2014/main" id="{AA96B81A-20AE-4162-B0CE-7B3E80E7DC34}"/>
            </a:ext>
          </a:extLst>
        </xdr:cNvPr>
        <xdr:cNvSpPr/>
      </xdr:nvSpPr>
      <xdr:spPr>
        <a:xfrm>
          <a:off x="13055600" y="244233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a:extLst>
            <a:ext uri="{FF2B5EF4-FFF2-40B4-BE49-F238E27FC236}">
              <a16:creationId xmlns:a16="http://schemas.microsoft.com/office/drawing/2014/main" id="{F64D7DB3-35BF-4FE9-BF84-50F4621DB374}"/>
            </a:ext>
          </a:extLst>
        </xdr:cNvPr>
        <xdr:cNvSpPr txBox="1"/>
      </xdr:nvSpPr>
      <xdr:spPr>
        <a:xfrm>
          <a:off x="12763500" y="221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3" name="フローチャート: 判断 452">
          <a:extLst>
            <a:ext uri="{FF2B5EF4-FFF2-40B4-BE49-F238E27FC236}">
              <a16:creationId xmlns:a16="http://schemas.microsoft.com/office/drawing/2014/main" id="{FEBF38DA-5CF9-4F1D-BA9C-202E21A75D8F}"/>
            </a:ext>
          </a:extLst>
        </xdr:cNvPr>
        <xdr:cNvSpPr/>
      </xdr:nvSpPr>
      <xdr:spPr>
        <a:xfrm>
          <a:off x="12242800" y="24182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4" name="テキスト ボックス 453">
          <a:extLst>
            <a:ext uri="{FF2B5EF4-FFF2-40B4-BE49-F238E27FC236}">
              <a16:creationId xmlns:a16="http://schemas.microsoft.com/office/drawing/2014/main" id="{821B3A3D-D1F9-4A0D-89C9-0B4644C36D8C}"/>
            </a:ext>
          </a:extLst>
        </xdr:cNvPr>
        <xdr:cNvSpPr txBox="1"/>
      </xdr:nvSpPr>
      <xdr:spPr>
        <a:xfrm>
          <a:off x="11950700" y="219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DC67E944-F5C4-4A8C-93CD-B46F218535BD}"/>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693187AB-CDDA-4D95-8197-E33AED9D35FD}"/>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8788CF89-E2CB-4272-9177-FB9699F8443F}"/>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9B3F80D9-6EFF-4898-9F95-729965634080}"/>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9AAACB7B-8AE6-4D9C-BEC7-C2D53A804F0E}"/>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29,056
28,181
13.91
19,331,659
18,015,766
972,904
7,759,390
6,011,121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ポイント下回っている。主な要因は経常的収入に占める人件費の割合が増加したことによる。実支出は、対前年比で</a:t>
          </a:r>
          <a:r>
            <a:rPr kumimoji="1" lang="en-US" altLang="ja-JP" sz="1300">
              <a:latin typeface="ＭＳ Ｐゴシック" panose="020B0600070205080204" pitchFamily="50" charset="-128"/>
              <a:ea typeface="ＭＳ Ｐゴシック" panose="020B0600070205080204" pitchFamily="50" charset="-128"/>
            </a:rPr>
            <a:t>4,606</a:t>
          </a:r>
          <a:r>
            <a:rPr kumimoji="1" lang="ja-JP" altLang="en-US" sz="1300">
              <a:latin typeface="ＭＳ Ｐゴシック" panose="020B0600070205080204" pitchFamily="50" charset="-128"/>
              <a:ea typeface="ＭＳ Ｐゴシック" panose="020B0600070205080204" pitchFamily="50" charset="-128"/>
            </a:rPr>
            <a:t>千円の増となっており、その主な要因は、職員給与費の増によるもの。また、町面積の約</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を占める米軍基地から派生する騒音被害、軍人軍属による事件、事故等への対応、米軍基地返還跡地利用推進等の行政需要への対応のため、専任の人員配置が必要となっていることや保育所の運営を直接行っていることにより、類似団体よりも高い状況に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92710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180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37</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180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106426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03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36</xdr:row>
      <xdr:rowOff>168148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31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109999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117348</xdr:rowOff>
    </xdr:from>
    <xdr:to>
      <xdr:col>11</xdr:col>
      <xdr:colOff>60325</xdr:colOff>
      <xdr:row>37</xdr:row>
      <xdr:rowOff>47498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ポイント下回っている。主な要因は経常的収入に占める物件費の割合が増加したことによる。実支出は、対前年比で</a:t>
          </a:r>
          <a:r>
            <a:rPr kumimoji="1" lang="en-US" altLang="ja-JP" sz="1300">
              <a:latin typeface="ＭＳ Ｐゴシック" panose="020B0600070205080204" pitchFamily="50" charset="-128"/>
              <a:ea typeface="ＭＳ Ｐゴシック" panose="020B0600070205080204" pitchFamily="50" charset="-128"/>
            </a:rPr>
            <a:t>464,001</a:t>
          </a:r>
          <a:r>
            <a:rPr kumimoji="1" lang="ja-JP" altLang="en-US" sz="1300">
              <a:latin typeface="ＭＳ Ｐゴシック" panose="020B0600070205080204" pitchFamily="50" charset="-128"/>
              <a:ea typeface="ＭＳ Ｐゴシック" panose="020B0600070205080204" pitchFamily="50" charset="-128"/>
            </a:rPr>
            <a:t>千円の増となっており、主な要因は、北谷町プレミアム付商品券事業の委託料増によるもの。</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106426</xdr:rowOff>
    </xdr:from>
    <xdr:to>
      <xdr:col>82</xdr:col>
      <xdr:colOff>107950</xdr:colOff>
      <xdr:row>18</xdr:row>
      <xdr:rowOff>72136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302107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106426</xdr:rowOff>
    </xdr:from>
    <xdr:to>
      <xdr:col>78</xdr:col>
      <xdr:colOff>69850</xdr:colOff>
      <xdr:row>18</xdr:row>
      <xdr:rowOff>17272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0210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17272</xdr:rowOff>
    </xdr:from>
    <xdr:to>
      <xdr:col>73</xdr:col>
      <xdr:colOff>180975</xdr:colOff>
      <xdr:row>18</xdr:row>
      <xdr:rowOff>99568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1033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xdr:rowOff>
    </xdr:from>
    <xdr:to>
      <xdr:col>69</xdr:col>
      <xdr:colOff>92075</xdr:colOff>
      <xdr:row>18</xdr:row>
      <xdr:rowOff>99568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0942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21336</xdr:rowOff>
    </xdr:from>
    <xdr:to>
      <xdr:col>82</xdr:col>
      <xdr:colOff>158750</xdr:colOff>
      <xdr:row>18</xdr:row>
      <xdr:rowOff>122936</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164863</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55626</xdr:rowOff>
    </xdr:from>
    <xdr:to>
      <xdr:col>78</xdr:col>
      <xdr:colOff>120650</xdr:colOff>
      <xdr:row>17</xdr:row>
      <xdr:rowOff>157226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137922</xdr:rowOff>
    </xdr:from>
    <xdr:to>
      <xdr:col>74</xdr:col>
      <xdr:colOff>31750</xdr:colOff>
      <xdr:row>18</xdr:row>
      <xdr:rowOff>68072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52849</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48768</xdr:rowOff>
    </xdr:from>
    <xdr:to>
      <xdr:col>69</xdr:col>
      <xdr:colOff>142875</xdr:colOff>
      <xdr:row>18</xdr:row>
      <xdr:rowOff>150368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135145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128778</xdr:rowOff>
    </xdr:from>
    <xdr:to>
      <xdr:col>65</xdr:col>
      <xdr:colOff>53975</xdr:colOff>
      <xdr:row>18</xdr:row>
      <xdr:rowOff>58928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43705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ポイント下回っている。主な要因は経常的収入に占める扶助費の割合が減少したことによる。実支出は、対前年比で</a:t>
          </a:r>
          <a:r>
            <a:rPr kumimoji="1" lang="en-US" altLang="ja-JP" sz="1300">
              <a:latin typeface="ＭＳ Ｐゴシック" panose="020B0600070205080204" pitchFamily="50" charset="-128"/>
              <a:ea typeface="ＭＳ Ｐゴシック" panose="020B0600070205080204" pitchFamily="50" charset="-128"/>
            </a:rPr>
            <a:t>284,395</a:t>
          </a:r>
          <a:r>
            <a:rPr kumimoji="1" lang="ja-JP" altLang="en-US" sz="1300">
              <a:latin typeface="ＭＳ Ｐゴシック" panose="020B0600070205080204" pitchFamily="50" charset="-128"/>
              <a:ea typeface="ＭＳ Ｐゴシック" panose="020B0600070205080204" pitchFamily="50" charset="-128"/>
            </a:rPr>
            <a:t>千円の増となっており、その主な要因は、食料品等価格高騰対応に係る給付金事業の増によるもの。</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53522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179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118835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17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1815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485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129722</xdr:rowOff>
    </xdr:from>
    <xdr:to>
      <xdr:col>11</xdr:col>
      <xdr:colOff>9525</xdr:colOff>
      <xdr:row>56</xdr:row>
      <xdr:rowOff>1815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59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122465</xdr:rowOff>
    </xdr:from>
    <xdr:to>
      <xdr:col>11</xdr:col>
      <xdr:colOff>60325</xdr:colOff>
      <xdr:row>56</xdr:row>
      <xdr:rowOff>52615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62792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78922</xdr:rowOff>
    </xdr:from>
    <xdr:to>
      <xdr:col>6</xdr:col>
      <xdr:colOff>171450</xdr:colOff>
      <xdr:row>56</xdr:row>
      <xdr:rowOff>9072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19249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ポイント下回っている。主な要因は、財政調整基金等の基金積立金の増によるもの。</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50800</xdr:rowOff>
    </xdr:from>
    <xdr:to>
      <xdr:col>82</xdr:col>
      <xdr:colOff>107950</xdr:colOff>
      <xdr:row>60</xdr:row>
      <xdr:rowOff>58420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0910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137177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50800</xdr:rowOff>
    </xdr:from>
    <xdr:to>
      <xdr:col>82</xdr:col>
      <xdr:colOff>196850</xdr:colOff>
      <xdr:row>54</xdr:row>
      <xdr:rowOff>50800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115570</xdr:rowOff>
    </xdr:from>
    <xdr:to>
      <xdr:col>82</xdr:col>
      <xdr:colOff>107950</xdr:colOff>
      <xdr:row>54</xdr:row>
      <xdr:rowOff>66040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2024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115570</xdr:rowOff>
    </xdr:from>
    <xdr:to>
      <xdr:col>78</xdr:col>
      <xdr:colOff>69850</xdr:colOff>
      <xdr:row>54</xdr:row>
      <xdr:rowOff>104140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2024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71137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96520</xdr:rowOff>
    </xdr:from>
    <xdr:to>
      <xdr:col>73</xdr:col>
      <xdr:colOff>180975</xdr:colOff>
      <xdr:row>54</xdr:row>
      <xdr:rowOff>104140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354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96520</xdr:rowOff>
    </xdr:from>
    <xdr:to>
      <xdr:col>69</xdr:col>
      <xdr:colOff>92075</xdr:colOff>
      <xdr:row>54</xdr:row>
      <xdr:rowOff>119380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35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xdr:rowOff>
    </xdr:from>
    <xdr:to>
      <xdr:col>82</xdr:col>
      <xdr:colOff>158750</xdr:colOff>
      <xdr:row>54</xdr:row>
      <xdr:rowOff>116840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95267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18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64770</xdr:rowOff>
    </xdr:from>
    <xdr:to>
      <xdr:col>78</xdr:col>
      <xdr:colOff>120650</xdr:colOff>
      <xdr:row>53</xdr:row>
      <xdr:rowOff>166370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5097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892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53340</xdr:rowOff>
    </xdr:from>
    <xdr:to>
      <xdr:col>74</xdr:col>
      <xdr:colOff>31750</xdr:colOff>
      <xdr:row>54</xdr:row>
      <xdr:rowOff>154940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165117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45720</xdr:rowOff>
    </xdr:from>
    <xdr:to>
      <xdr:col>69</xdr:col>
      <xdr:colOff>142875</xdr:colOff>
      <xdr:row>54</xdr:row>
      <xdr:rowOff>147320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157497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68580</xdr:rowOff>
    </xdr:from>
    <xdr:to>
      <xdr:col>65</xdr:col>
      <xdr:colOff>53975</xdr:colOff>
      <xdr:row>54</xdr:row>
      <xdr:rowOff>170180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8907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ポイント下回っている。主な要因は経常的収入に占める補助費の割合が増加したことによる。主な要因は、一部事務組合に対する負担金の増によるもの。</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81280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1757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1757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94996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99568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ポイント下回っている。今後は、新たな公共施設の建設や老朽化した公共施設の建て替えによる地方債の発行が増加する見込み。類似団体等の動向を注視しつつ、今後も適切な新規地方債の発行を行う。</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78994</xdr:rowOff>
    </xdr:from>
    <xdr:to>
      <xdr:col>24</xdr:col>
      <xdr:colOff>25400</xdr:colOff>
      <xdr:row>75</xdr:row>
      <xdr:rowOff>92710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9377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97282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951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78994</xdr:rowOff>
    </xdr:from>
    <xdr:to>
      <xdr:col>15</xdr:col>
      <xdr:colOff>98425</xdr:colOff>
      <xdr:row>75</xdr:row>
      <xdr:rowOff>97282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377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60706</xdr:rowOff>
    </xdr:from>
    <xdr:to>
      <xdr:col>11</xdr:col>
      <xdr:colOff>9525</xdr:colOff>
      <xdr:row>75</xdr:row>
      <xdr:rowOff>78994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9194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28194</xdr:rowOff>
    </xdr:from>
    <xdr:to>
      <xdr:col>24</xdr:col>
      <xdr:colOff>76200</xdr:colOff>
      <xdr:row>75</xdr:row>
      <xdr:rowOff>129794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44721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3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46482</xdr:rowOff>
    </xdr:from>
    <xdr:to>
      <xdr:col>15</xdr:col>
      <xdr:colOff>149225</xdr:colOff>
      <xdr:row>75</xdr:row>
      <xdr:rowOff>148081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158259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28194</xdr:rowOff>
    </xdr:from>
    <xdr:to>
      <xdr:col>11</xdr:col>
      <xdr:colOff>60325</xdr:colOff>
      <xdr:row>75</xdr:row>
      <xdr:rowOff>129794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139971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9906</xdr:rowOff>
    </xdr:from>
    <xdr:to>
      <xdr:col>6</xdr:col>
      <xdr:colOff>171450</xdr:colOff>
      <xdr:row>75</xdr:row>
      <xdr:rowOff>111506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121683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ポイント下回っている。主な要因は、経常的収入の減によるもの。</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88900</xdr:rowOff>
    </xdr:from>
    <xdr:to>
      <xdr:col>82</xdr:col>
      <xdr:colOff>107950</xdr:colOff>
      <xdr:row>77</xdr:row>
      <xdr:rowOff>138430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11910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52088</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4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88900</xdr:rowOff>
    </xdr:from>
    <xdr:to>
      <xdr:col>78</xdr:col>
      <xdr:colOff>69850</xdr:colOff>
      <xdr:row>77</xdr:row>
      <xdr:rowOff>161289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119100"/>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77</xdr:row>
      <xdr:rowOff>161289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138430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294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104157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38100</xdr:rowOff>
    </xdr:from>
    <xdr:to>
      <xdr:col>78</xdr:col>
      <xdr:colOff>120650</xdr:colOff>
      <xdr:row>76</xdr:row>
      <xdr:rowOff>139700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146475</xdr:rowOff>
    </xdr:from>
    <xdr:to>
      <xdr:col>29</xdr:col>
      <xdr:colOff>127000</xdr:colOff>
      <xdr:row>15</xdr:row>
      <xdr:rowOff>38967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594400"/>
          <a:ext cx="647700" cy="63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146475</xdr:rowOff>
    </xdr:from>
    <xdr:to>
      <xdr:col>26</xdr:col>
      <xdr:colOff>50800</xdr:colOff>
      <xdr:row>15</xdr:row>
      <xdr:rowOff>4710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94400"/>
          <a:ext cx="698500" cy="29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4710</xdr:rowOff>
    </xdr:from>
    <xdr:to>
      <xdr:col>22</xdr:col>
      <xdr:colOff>114300</xdr:colOff>
      <xdr:row>15</xdr:row>
      <xdr:rowOff>165073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24085"/>
          <a:ext cx="698500" cy="16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165073</xdr:rowOff>
    </xdr:from>
    <xdr:to>
      <xdr:col>18</xdr:col>
      <xdr:colOff>177800</xdr:colOff>
      <xdr:row>16</xdr:row>
      <xdr:rowOff>8678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84448"/>
          <a:ext cx="698500" cy="1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159617</xdr:rowOff>
    </xdr:from>
    <xdr:to>
      <xdr:col>29</xdr:col>
      <xdr:colOff>177800</xdr:colOff>
      <xdr:row>15</xdr:row>
      <xdr:rowOff>89767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07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4694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5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95675</xdr:rowOff>
    </xdr:from>
    <xdr:to>
      <xdr:col>26</xdr:col>
      <xdr:colOff>101600</xdr:colOff>
      <xdr:row>15</xdr:row>
      <xdr:rowOff>25825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43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36002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125360</xdr:rowOff>
    </xdr:from>
    <xdr:to>
      <xdr:col>22</xdr:col>
      <xdr:colOff>165100</xdr:colOff>
      <xdr:row>15</xdr:row>
      <xdr:rowOff>55510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73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65687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42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114273</xdr:rowOff>
    </xdr:from>
    <xdr:to>
      <xdr:col>19</xdr:col>
      <xdr:colOff>38100</xdr:colOff>
      <xdr:row>16</xdr:row>
      <xdr:rowOff>44423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33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54600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0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129328</xdr:rowOff>
    </xdr:from>
    <xdr:to>
      <xdr:col>15</xdr:col>
      <xdr:colOff>101600</xdr:colOff>
      <xdr:row>16</xdr:row>
      <xdr:rowOff>59478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48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69655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1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330644</xdr:rowOff>
    </xdr:from>
    <xdr:to>
      <xdr:col>29</xdr:col>
      <xdr:colOff>127000</xdr:colOff>
      <xdr:row>35</xdr:row>
      <xdr:rowOff>338112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40994"/>
          <a:ext cx="647700" cy="7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330644</xdr:rowOff>
    </xdr:from>
    <xdr:to>
      <xdr:col>26</xdr:col>
      <xdr:colOff>50800</xdr:colOff>
      <xdr:row>36</xdr:row>
      <xdr:rowOff>18606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40994"/>
          <a:ext cx="698500" cy="30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18606</xdr:rowOff>
    </xdr:from>
    <xdr:to>
      <xdr:col>22</xdr:col>
      <xdr:colOff>114300</xdr:colOff>
      <xdr:row>36</xdr:row>
      <xdr:rowOff>39465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71856"/>
          <a:ext cx="698500" cy="20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39465</xdr:rowOff>
    </xdr:from>
    <xdr:to>
      <xdr:col>18</xdr:col>
      <xdr:colOff>177800</xdr:colOff>
      <xdr:row>36</xdr:row>
      <xdr:rowOff>90271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92715"/>
          <a:ext cx="698500" cy="50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287312</xdr:rowOff>
    </xdr:from>
    <xdr:to>
      <xdr:col>29</xdr:col>
      <xdr:colOff>177800</xdr:colOff>
      <xdr:row>36</xdr:row>
      <xdr:rowOff>46012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97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259389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279844</xdr:rowOff>
    </xdr:from>
    <xdr:to>
      <xdr:col>26</xdr:col>
      <xdr:colOff>101600</xdr:colOff>
      <xdr:row>36</xdr:row>
      <xdr:rowOff>38544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9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23321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76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310706</xdr:rowOff>
    </xdr:from>
    <xdr:to>
      <xdr:col>22</xdr:col>
      <xdr:colOff>165100</xdr:colOff>
      <xdr:row>36</xdr:row>
      <xdr:rowOff>69406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21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54183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0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331565</xdr:rowOff>
    </xdr:from>
    <xdr:to>
      <xdr:col>19</xdr:col>
      <xdr:colOff>38100</xdr:colOff>
      <xdr:row>36</xdr:row>
      <xdr:rowOff>90265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4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75042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2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39471</xdr:rowOff>
    </xdr:from>
    <xdr:to>
      <xdr:col>15</xdr:col>
      <xdr:colOff>101600</xdr:colOff>
      <xdr:row>36</xdr:row>
      <xdr:rowOff>141071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92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125848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7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29,056
28,181
13.91
19,331,659
18,015,766
972,904
7,759,390
6,011,121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77064</xdr:rowOff>
    </xdr:from>
    <xdr:to>
      <xdr:col>24</xdr:col>
      <xdr:colOff>63500</xdr:colOff>
      <xdr:row>33</xdr:row>
      <xdr:rowOff>77654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34914"/>
          <a:ext cx="8382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77654</xdr:rowOff>
    </xdr:from>
    <xdr:to>
      <xdr:col>19</xdr:col>
      <xdr:colOff>177800</xdr:colOff>
      <xdr:row>33</xdr:row>
      <xdr:rowOff>117621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35504"/>
          <a:ext cx="889000" cy="3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117621</xdr:rowOff>
    </xdr:from>
    <xdr:to>
      <xdr:col>15</xdr:col>
      <xdr:colOff>50800</xdr:colOff>
      <xdr:row>35</xdr:row>
      <xdr:rowOff>56699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75471"/>
          <a:ext cx="889000" cy="28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56699</xdr:rowOff>
    </xdr:from>
    <xdr:to>
      <xdr:col>10</xdr:col>
      <xdr:colOff>114300</xdr:colOff>
      <xdr:row>35</xdr:row>
      <xdr:rowOff>74359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57449"/>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26264</xdr:rowOff>
    </xdr:from>
    <xdr:to>
      <xdr:col>24</xdr:col>
      <xdr:colOff>114300</xdr:colOff>
      <xdr:row>33</xdr:row>
      <xdr:rowOff>127864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8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49141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26854</xdr:rowOff>
    </xdr:from>
    <xdr:to>
      <xdr:col>20</xdr:col>
      <xdr:colOff>38100</xdr:colOff>
      <xdr:row>33</xdr:row>
      <xdr:rowOff>128454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144981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66821</xdr:rowOff>
    </xdr:from>
    <xdr:to>
      <xdr:col>15</xdr:col>
      <xdr:colOff>101600</xdr:colOff>
      <xdr:row>33</xdr:row>
      <xdr:rowOff>168421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2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13498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49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5899</xdr:rowOff>
    </xdr:from>
    <xdr:to>
      <xdr:col>10</xdr:col>
      <xdr:colOff>165100</xdr:colOff>
      <xdr:row>35</xdr:row>
      <xdr:rowOff>107499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124026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8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23559</xdr:rowOff>
    </xdr:from>
    <xdr:to>
      <xdr:col>6</xdr:col>
      <xdr:colOff>38100</xdr:colOff>
      <xdr:row>35</xdr:row>
      <xdr:rowOff>125159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141686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9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94407</xdr:rowOff>
    </xdr:from>
    <xdr:to>
      <xdr:col>24</xdr:col>
      <xdr:colOff>63500</xdr:colOff>
      <xdr:row>57</xdr:row>
      <xdr:rowOff>43650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95607"/>
          <a:ext cx="838200" cy="12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43650</xdr:rowOff>
    </xdr:from>
    <xdr:to>
      <xdr:col>19</xdr:col>
      <xdr:colOff>177800</xdr:colOff>
      <xdr:row>58</xdr:row>
      <xdr:rowOff>7562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16300"/>
          <a:ext cx="889000" cy="13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89248</xdr:rowOff>
    </xdr:from>
    <xdr:to>
      <xdr:col>15</xdr:col>
      <xdr:colOff>50800</xdr:colOff>
      <xdr:row>58</xdr:row>
      <xdr:rowOff>7562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61898"/>
          <a:ext cx="889000" cy="8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89248</xdr:rowOff>
    </xdr:from>
    <xdr:to>
      <xdr:col>10</xdr:col>
      <xdr:colOff>114300</xdr:colOff>
      <xdr:row>58</xdr:row>
      <xdr:rowOff>17201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61898"/>
          <a:ext cx="889000" cy="9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171187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43607</xdr:rowOff>
    </xdr:from>
    <xdr:to>
      <xdr:col>24</xdr:col>
      <xdr:colOff>114300</xdr:colOff>
      <xdr:row>56</xdr:row>
      <xdr:rowOff>145207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4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66484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9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164300</xdr:rowOff>
    </xdr:from>
    <xdr:to>
      <xdr:col>20</xdr:col>
      <xdr:colOff>38100</xdr:colOff>
      <xdr:row>57</xdr:row>
      <xdr:rowOff>94450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110977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128212</xdr:rowOff>
    </xdr:from>
    <xdr:to>
      <xdr:col>15</xdr:col>
      <xdr:colOff>101600</xdr:colOff>
      <xdr:row>58</xdr:row>
      <xdr:rowOff>58362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0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74889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67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38448</xdr:rowOff>
    </xdr:from>
    <xdr:to>
      <xdr:col>10</xdr:col>
      <xdr:colOff>165100</xdr:colOff>
      <xdr:row>57</xdr:row>
      <xdr:rowOff>140048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1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156575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8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137851</xdr:rowOff>
    </xdr:from>
    <xdr:to>
      <xdr:col>6</xdr:col>
      <xdr:colOff>38100</xdr:colOff>
      <xdr:row>58</xdr:row>
      <xdr:rowOff>68001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1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84528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131790</xdr:rowOff>
    </xdr:from>
    <xdr:to>
      <xdr:col>24</xdr:col>
      <xdr:colOff>63500</xdr:colOff>
      <xdr:row>77</xdr:row>
      <xdr:rowOff>66777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990540"/>
          <a:ext cx="838200" cy="27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47119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48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131790</xdr:rowOff>
    </xdr:from>
    <xdr:to>
      <xdr:col>19</xdr:col>
      <xdr:colOff>177800</xdr:colOff>
      <xdr:row>76</xdr:row>
      <xdr:rowOff>164343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990540"/>
          <a:ext cx="889000" cy="20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166219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6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164343</xdr:rowOff>
    </xdr:from>
    <xdr:to>
      <xdr:col>15</xdr:col>
      <xdr:colOff>50800</xdr:colOff>
      <xdr:row>77</xdr:row>
      <xdr:rowOff>35367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94543"/>
          <a:ext cx="889000" cy="4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167546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35367</xdr:rowOff>
    </xdr:from>
    <xdr:to>
      <xdr:col>10</xdr:col>
      <xdr:colOff>114300</xdr:colOff>
      <xdr:row>77</xdr:row>
      <xdr:rowOff>49495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37017"/>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15977</xdr:rowOff>
    </xdr:from>
    <xdr:to>
      <xdr:col>24</xdr:col>
      <xdr:colOff>114300</xdr:colOff>
      <xdr:row>77</xdr:row>
      <xdr:rowOff>117577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1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38854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6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80990</xdr:rowOff>
    </xdr:from>
    <xdr:to>
      <xdr:col>20</xdr:col>
      <xdr:colOff>38100</xdr:colOff>
      <xdr:row>76</xdr:row>
      <xdr:rowOff>11140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9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27667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71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113543</xdr:rowOff>
    </xdr:from>
    <xdr:to>
      <xdr:col>15</xdr:col>
      <xdr:colOff>101600</xdr:colOff>
      <xdr:row>77</xdr:row>
      <xdr:rowOff>43693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4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60220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91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156017</xdr:rowOff>
    </xdr:from>
    <xdr:to>
      <xdr:col>10</xdr:col>
      <xdr:colOff>165100</xdr:colOff>
      <xdr:row>77</xdr:row>
      <xdr:rowOff>86167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8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102694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170145</xdr:rowOff>
    </xdr:from>
    <xdr:to>
      <xdr:col>6</xdr:col>
      <xdr:colOff>38100</xdr:colOff>
      <xdr:row>77</xdr:row>
      <xdr:rowOff>100295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0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116822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9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79339</xdr:rowOff>
    </xdr:from>
    <xdr:to>
      <xdr:col>24</xdr:col>
      <xdr:colOff>63500</xdr:colOff>
      <xdr:row>95</xdr:row>
      <xdr:rowOff>12925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195639"/>
          <a:ext cx="838200" cy="10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12925</xdr:rowOff>
    </xdr:from>
    <xdr:to>
      <xdr:col>19</xdr:col>
      <xdr:colOff>177800</xdr:colOff>
      <xdr:row>95</xdr:row>
      <xdr:rowOff>107555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00675"/>
          <a:ext cx="889000" cy="9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107555</xdr:rowOff>
    </xdr:from>
    <xdr:to>
      <xdr:col>15</xdr:col>
      <xdr:colOff>50800</xdr:colOff>
      <xdr:row>95</xdr:row>
      <xdr:rowOff>114717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95305"/>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114717</xdr:rowOff>
    </xdr:from>
    <xdr:to>
      <xdr:col>10</xdr:col>
      <xdr:colOff>114300</xdr:colOff>
      <xdr:row>96</xdr:row>
      <xdr:rowOff>2953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02467"/>
          <a:ext cx="889000" cy="5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28539</xdr:rowOff>
    </xdr:from>
    <xdr:to>
      <xdr:col>24</xdr:col>
      <xdr:colOff>114300</xdr:colOff>
      <xdr:row>94</xdr:row>
      <xdr:rowOff>130139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4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51416</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9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133575</xdr:rowOff>
    </xdr:from>
    <xdr:to>
      <xdr:col>20</xdr:col>
      <xdr:colOff>38100</xdr:colOff>
      <xdr:row>95</xdr:row>
      <xdr:rowOff>63725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4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80252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02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56755</xdr:rowOff>
    </xdr:from>
    <xdr:to>
      <xdr:col>15</xdr:col>
      <xdr:colOff>101600</xdr:colOff>
      <xdr:row>95</xdr:row>
      <xdr:rowOff>158355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3432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63917</xdr:rowOff>
    </xdr:from>
    <xdr:to>
      <xdr:col>10</xdr:col>
      <xdr:colOff>165100</xdr:colOff>
      <xdr:row>95</xdr:row>
      <xdr:rowOff>165517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5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10594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1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123603</xdr:rowOff>
    </xdr:from>
    <xdr:to>
      <xdr:col>6</xdr:col>
      <xdr:colOff>38100</xdr:colOff>
      <xdr:row>96</xdr:row>
      <xdr:rowOff>53753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1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70280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121915</xdr:rowOff>
    </xdr:from>
    <xdr:to>
      <xdr:col>54</xdr:col>
      <xdr:colOff>189865</xdr:colOff>
      <xdr:row>38</xdr:row>
      <xdr:rowOff>41631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608315"/>
          <a:ext cx="1270" cy="948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45458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41631</xdr:rowOff>
    </xdr:from>
    <xdr:to>
      <xdr:col>55</xdr:col>
      <xdr:colOff>88900</xdr:colOff>
      <xdr:row>38</xdr:row>
      <xdr:rowOff>41631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68592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8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121915</xdr:rowOff>
    </xdr:from>
    <xdr:to>
      <xdr:col>55</xdr:col>
      <xdr:colOff>88900</xdr:colOff>
      <xdr:row>32</xdr:row>
      <xdr:rowOff>121915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60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104511</xdr:rowOff>
    </xdr:from>
    <xdr:to>
      <xdr:col>55</xdr:col>
      <xdr:colOff>0</xdr:colOff>
      <xdr:row>35</xdr:row>
      <xdr:rowOff>133086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933811"/>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41610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3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63183</xdr:rowOff>
    </xdr:from>
    <xdr:to>
      <xdr:col>55</xdr:col>
      <xdr:colOff>50800</xdr:colOff>
      <xdr:row>36</xdr:row>
      <xdr:rowOff>164783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51346</xdr:rowOff>
    </xdr:from>
    <xdr:to>
      <xdr:col>50</xdr:col>
      <xdr:colOff>114300</xdr:colOff>
      <xdr:row>34</xdr:row>
      <xdr:rowOff>104511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366296"/>
          <a:ext cx="889000" cy="56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92680</xdr:rowOff>
    </xdr:from>
    <xdr:to>
      <xdr:col>50</xdr:col>
      <xdr:colOff>165100</xdr:colOff>
      <xdr:row>37</xdr:row>
      <xdr:rowOff>22830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13957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5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51346</xdr:rowOff>
    </xdr:from>
    <xdr:to>
      <xdr:col>45</xdr:col>
      <xdr:colOff>177800</xdr:colOff>
      <xdr:row>36</xdr:row>
      <xdr:rowOff>83099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366296"/>
          <a:ext cx="889000" cy="88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17935</xdr:rowOff>
    </xdr:from>
    <xdr:to>
      <xdr:col>46</xdr:col>
      <xdr:colOff>38100</xdr:colOff>
      <xdr:row>32</xdr:row>
      <xdr:rowOff>119535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5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110662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59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83099</xdr:rowOff>
    </xdr:from>
    <xdr:to>
      <xdr:col>41</xdr:col>
      <xdr:colOff>50800</xdr:colOff>
      <xdr:row>36</xdr:row>
      <xdr:rowOff>97637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55299"/>
          <a:ext cx="889000" cy="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161099</xdr:rowOff>
    </xdr:from>
    <xdr:to>
      <xdr:col>41</xdr:col>
      <xdr:colOff>101600</xdr:colOff>
      <xdr:row>37</xdr:row>
      <xdr:rowOff>91249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82376</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4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165199</xdr:rowOff>
    </xdr:from>
    <xdr:to>
      <xdr:col>36</xdr:col>
      <xdr:colOff>165100</xdr:colOff>
      <xdr:row>37</xdr:row>
      <xdr:rowOff>95349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86476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4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82286</xdr:rowOff>
    </xdr:from>
    <xdr:to>
      <xdr:col>55</xdr:col>
      <xdr:colOff>50800</xdr:colOff>
      <xdr:row>36</xdr:row>
      <xdr:rowOff>12436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08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105163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3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53711</xdr:rowOff>
    </xdr:from>
    <xdr:to>
      <xdr:col>50</xdr:col>
      <xdr:colOff>165100</xdr:colOff>
      <xdr:row>34</xdr:row>
      <xdr:rowOff>155311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88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388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65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546</xdr:rowOff>
    </xdr:from>
    <xdr:to>
      <xdr:col>46</xdr:col>
      <xdr:colOff>38100</xdr:colOff>
      <xdr:row>31</xdr:row>
      <xdr:rowOff>102146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31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118673</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090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32299</xdr:rowOff>
    </xdr:from>
    <xdr:to>
      <xdr:col>41</xdr:col>
      <xdr:colOff>101600</xdr:colOff>
      <xdr:row>36</xdr:row>
      <xdr:rowOff>133899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0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150426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7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46837</xdr:rowOff>
    </xdr:from>
    <xdr:to>
      <xdr:col>36</xdr:col>
      <xdr:colOff>165100</xdr:colOff>
      <xdr:row>36</xdr:row>
      <xdr:rowOff>148437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164964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99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61123</xdr:rowOff>
    </xdr:from>
    <xdr:to>
      <xdr:col>55</xdr:col>
      <xdr:colOff>0</xdr:colOff>
      <xdr:row>55</xdr:row>
      <xdr:rowOff>147236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490873"/>
          <a:ext cx="838200" cy="8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155544</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5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61123</xdr:rowOff>
    </xdr:from>
    <xdr:to>
      <xdr:col>50</xdr:col>
      <xdr:colOff>114300</xdr:colOff>
      <xdr:row>55</xdr:row>
      <xdr:rowOff>77932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490873"/>
          <a:ext cx="889000" cy="1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69911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82801</xdr:rowOff>
    </xdr:from>
    <xdr:to>
      <xdr:col>45</xdr:col>
      <xdr:colOff>177800</xdr:colOff>
      <xdr:row>55</xdr:row>
      <xdr:rowOff>77932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341101"/>
          <a:ext cx="889000" cy="16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82801</xdr:rowOff>
    </xdr:from>
    <xdr:to>
      <xdr:col>41</xdr:col>
      <xdr:colOff>50800</xdr:colOff>
      <xdr:row>55</xdr:row>
      <xdr:rowOff>169228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341101"/>
          <a:ext cx="889000" cy="25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68188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96436</xdr:rowOff>
    </xdr:from>
    <xdr:to>
      <xdr:col>55</xdr:col>
      <xdr:colOff>50800</xdr:colOff>
      <xdr:row>56</xdr:row>
      <xdr:rowOff>26586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5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119313</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37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10323</xdr:rowOff>
    </xdr:from>
    <xdr:to>
      <xdr:col>50</xdr:col>
      <xdr:colOff>165100</xdr:colOff>
      <xdr:row>55</xdr:row>
      <xdr:rowOff>111923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44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128450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21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27132</xdr:rowOff>
    </xdr:from>
    <xdr:to>
      <xdr:col>46</xdr:col>
      <xdr:colOff>38100</xdr:colOff>
      <xdr:row>55</xdr:row>
      <xdr:rowOff>128732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4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145259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23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32001</xdr:rowOff>
    </xdr:from>
    <xdr:to>
      <xdr:col>41</xdr:col>
      <xdr:colOff>101600</xdr:colOff>
      <xdr:row>54</xdr:row>
      <xdr:rowOff>133601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29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150128</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06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118428</xdr:rowOff>
    </xdr:from>
    <xdr:to>
      <xdr:col>36</xdr:col>
      <xdr:colOff>165100</xdr:colOff>
      <xdr:row>56</xdr:row>
      <xdr:rowOff>48578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54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65105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32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99543</xdr:rowOff>
    </xdr:from>
    <xdr:to>
      <xdr:col>55</xdr:col>
      <xdr:colOff>0</xdr:colOff>
      <xdr:row>77</xdr:row>
      <xdr:rowOff>114421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301193"/>
          <a:ext cx="8382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121048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22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114421</xdr:rowOff>
    </xdr:from>
    <xdr:to>
      <xdr:col>50</xdr:col>
      <xdr:colOff>114300</xdr:colOff>
      <xdr:row>78</xdr:row>
      <xdr:rowOff>68853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316071"/>
          <a:ext cx="889000" cy="1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37571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107925</xdr:rowOff>
    </xdr:from>
    <xdr:to>
      <xdr:col>45</xdr:col>
      <xdr:colOff>177800</xdr:colOff>
      <xdr:row>78</xdr:row>
      <xdr:rowOff>68853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138125"/>
          <a:ext cx="889000" cy="30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107925</xdr:rowOff>
    </xdr:from>
    <xdr:to>
      <xdr:col>41</xdr:col>
      <xdr:colOff>50800</xdr:colOff>
      <xdr:row>78</xdr:row>
      <xdr:rowOff>145396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138125"/>
          <a:ext cx="889000" cy="38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3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48743</xdr:rowOff>
    </xdr:from>
    <xdr:to>
      <xdr:col>55</xdr:col>
      <xdr:colOff>50800</xdr:colOff>
      <xdr:row>77</xdr:row>
      <xdr:rowOff>150343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5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71620</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10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63621</xdr:rowOff>
    </xdr:from>
    <xdr:to>
      <xdr:col>50</xdr:col>
      <xdr:colOff>165100</xdr:colOff>
      <xdr:row>77</xdr:row>
      <xdr:rowOff>165221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10298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04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18053</xdr:rowOff>
    </xdr:from>
    <xdr:to>
      <xdr:col>46</xdr:col>
      <xdr:colOff>38100</xdr:colOff>
      <xdr:row>78</xdr:row>
      <xdr:rowOff>119653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9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110780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48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57125</xdr:rowOff>
    </xdr:from>
    <xdr:to>
      <xdr:col>41</xdr:col>
      <xdr:colOff>101600</xdr:colOff>
      <xdr:row>76</xdr:row>
      <xdr:rowOff>158725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0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3801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86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94596</xdr:rowOff>
    </xdr:from>
    <xdr:to>
      <xdr:col>36</xdr:col>
      <xdr:colOff>165100</xdr:colOff>
      <xdr:row>79</xdr:row>
      <xdr:rowOff>24746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15873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6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39360</xdr:rowOff>
    </xdr:from>
    <xdr:to>
      <xdr:col>55</xdr:col>
      <xdr:colOff>0</xdr:colOff>
      <xdr:row>95</xdr:row>
      <xdr:rowOff>117184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327110"/>
          <a:ext cx="838200" cy="7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118468</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57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39360</xdr:rowOff>
    </xdr:from>
    <xdr:to>
      <xdr:col>50</xdr:col>
      <xdr:colOff>114300</xdr:colOff>
      <xdr:row>95</xdr:row>
      <xdr:rowOff>97882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327110"/>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55504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6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168880</xdr:rowOff>
    </xdr:from>
    <xdr:to>
      <xdr:col>45</xdr:col>
      <xdr:colOff>177800</xdr:colOff>
      <xdr:row>95</xdr:row>
      <xdr:rowOff>97882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285180"/>
          <a:ext cx="889000" cy="10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7695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6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155360</xdr:rowOff>
    </xdr:from>
    <xdr:to>
      <xdr:col>41</xdr:col>
      <xdr:colOff>50800</xdr:colOff>
      <xdr:row>94</xdr:row>
      <xdr:rowOff>168880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100210"/>
          <a:ext cx="889000" cy="18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4886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6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100147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73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66384</xdr:rowOff>
    </xdr:from>
    <xdr:to>
      <xdr:col>55</xdr:col>
      <xdr:colOff>50800</xdr:colOff>
      <xdr:row>95</xdr:row>
      <xdr:rowOff>167984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35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89261</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20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160010</xdr:rowOff>
    </xdr:from>
    <xdr:to>
      <xdr:col>50</xdr:col>
      <xdr:colOff>165100</xdr:colOff>
      <xdr:row>95</xdr:row>
      <xdr:rowOff>90160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27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106687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0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47082</xdr:rowOff>
    </xdr:from>
    <xdr:to>
      <xdr:col>46</xdr:col>
      <xdr:colOff>38100</xdr:colOff>
      <xdr:row>95</xdr:row>
      <xdr:rowOff>148682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33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165209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11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118080</xdr:rowOff>
    </xdr:from>
    <xdr:to>
      <xdr:col>41</xdr:col>
      <xdr:colOff>101600</xdr:colOff>
      <xdr:row>95</xdr:row>
      <xdr:rowOff>48230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2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64757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0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104560</xdr:rowOff>
    </xdr:from>
    <xdr:to>
      <xdr:col>36</xdr:col>
      <xdr:colOff>165100</xdr:colOff>
      <xdr:row>94</xdr:row>
      <xdr:rowOff>34710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0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51237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582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97997</xdr:rowOff>
    </xdr:from>
    <xdr:to>
      <xdr:col>85</xdr:col>
      <xdr:colOff>127000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84547"/>
          <a:ext cx="8382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97997</xdr:rowOff>
    </xdr:from>
    <xdr:to>
      <xdr:col>81</xdr:col>
      <xdr:colOff>50800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784547"/>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91090</xdr:rowOff>
    </xdr:from>
    <xdr:to>
      <xdr:col>76</xdr:col>
      <xdr:colOff>114300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77640"/>
          <a:ext cx="889000" cy="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91090</xdr:rowOff>
    </xdr:from>
    <xdr:to>
      <xdr:col>71</xdr:col>
      <xdr:colOff>177800</xdr:colOff>
      <xdr:row>39</xdr:row>
      <xdr:rowOff>97475</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777640"/>
          <a:ext cx="889000" cy="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47197</xdr:rowOff>
    </xdr:from>
    <xdr:to>
      <xdr:col>81</xdr:col>
      <xdr:colOff>101600</xdr:colOff>
      <xdr:row>39</xdr:row>
      <xdr:rowOff>148797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73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139924</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24333" y="6826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40290</xdr:rowOff>
    </xdr:from>
    <xdr:to>
      <xdr:col>72</xdr:col>
      <xdr:colOff>38100</xdr:colOff>
      <xdr:row>39</xdr:row>
      <xdr:rowOff>141890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7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133017</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81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46675</xdr:rowOff>
    </xdr:from>
    <xdr:to>
      <xdr:col>67</xdr:col>
      <xdr:colOff>101600</xdr:colOff>
      <xdr:row>39</xdr:row>
      <xdr:rowOff>148275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7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139402</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57333" y="6825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99777</xdr:rowOff>
    </xdr:from>
    <xdr:to>
      <xdr:col>85</xdr:col>
      <xdr:colOff>127000</xdr:colOff>
      <xdr:row>77</xdr:row>
      <xdr:rowOff>29155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129977"/>
          <a:ext cx="838200" cy="10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99777</xdr:rowOff>
    </xdr:from>
    <xdr:to>
      <xdr:col>81</xdr:col>
      <xdr:colOff>50800</xdr:colOff>
      <xdr:row>76</xdr:row>
      <xdr:rowOff>118619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129977"/>
          <a:ext cx="889000" cy="1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118619</xdr:rowOff>
    </xdr:from>
    <xdr:to>
      <xdr:col>76</xdr:col>
      <xdr:colOff>114300</xdr:colOff>
      <xdr:row>76</xdr:row>
      <xdr:rowOff>151375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148819"/>
          <a:ext cx="889000" cy="3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151375</xdr:rowOff>
    </xdr:from>
    <xdr:to>
      <xdr:col>71</xdr:col>
      <xdr:colOff>177800</xdr:colOff>
      <xdr:row>77</xdr:row>
      <xdr:rowOff>6018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181575"/>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149805</xdr:rowOff>
    </xdr:from>
    <xdr:to>
      <xdr:col>85</xdr:col>
      <xdr:colOff>177800</xdr:colOff>
      <xdr:row>77</xdr:row>
      <xdr:rowOff>79955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18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128232</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15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48977</xdr:rowOff>
    </xdr:from>
    <xdr:to>
      <xdr:col>81</xdr:col>
      <xdr:colOff>101600</xdr:colOff>
      <xdr:row>76</xdr:row>
      <xdr:rowOff>150577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0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141704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17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67819</xdr:rowOff>
    </xdr:from>
    <xdr:to>
      <xdr:col>76</xdr:col>
      <xdr:colOff>165100</xdr:colOff>
      <xdr:row>76</xdr:row>
      <xdr:rowOff>169419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9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160546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19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100575</xdr:rowOff>
    </xdr:from>
    <xdr:to>
      <xdr:col>72</xdr:col>
      <xdr:colOff>38100</xdr:colOff>
      <xdr:row>77</xdr:row>
      <xdr:rowOff>30725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3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21852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22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126668</xdr:rowOff>
    </xdr:from>
    <xdr:to>
      <xdr:col>67</xdr:col>
      <xdr:colOff>101600</xdr:colOff>
      <xdr:row>77</xdr:row>
      <xdr:rowOff>56818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5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47945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24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103640</xdr:rowOff>
    </xdr:from>
    <xdr:to>
      <xdr:col>85</xdr:col>
      <xdr:colOff>127000</xdr:colOff>
      <xdr:row>97</xdr:row>
      <xdr:rowOff>116740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562840"/>
          <a:ext cx="838200" cy="18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85006</xdr:rowOff>
    </xdr:from>
    <xdr:to>
      <xdr:col>81</xdr:col>
      <xdr:colOff>50800</xdr:colOff>
      <xdr:row>97</xdr:row>
      <xdr:rowOff>116740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715656"/>
          <a:ext cx="889000" cy="3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85006</xdr:rowOff>
    </xdr:from>
    <xdr:to>
      <xdr:col>76</xdr:col>
      <xdr:colOff>114300</xdr:colOff>
      <xdr:row>97</xdr:row>
      <xdr:rowOff>132285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715656"/>
          <a:ext cx="889000" cy="4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33795</xdr:rowOff>
    </xdr:from>
    <xdr:to>
      <xdr:col>71</xdr:col>
      <xdr:colOff>177800</xdr:colOff>
      <xdr:row>97</xdr:row>
      <xdr:rowOff>132285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492995"/>
          <a:ext cx="889000" cy="26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88276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8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52840</xdr:rowOff>
    </xdr:from>
    <xdr:to>
      <xdr:col>85</xdr:col>
      <xdr:colOff>177800</xdr:colOff>
      <xdr:row>96</xdr:row>
      <xdr:rowOff>154440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75717</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36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65940</xdr:rowOff>
    </xdr:from>
    <xdr:to>
      <xdr:col>81</xdr:col>
      <xdr:colOff>101600</xdr:colOff>
      <xdr:row>97</xdr:row>
      <xdr:rowOff>167540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6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12617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47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34206</xdr:rowOff>
    </xdr:from>
    <xdr:to>
      <xdr:col>76</xdr:col>
      <xdr:colOff>165100</xdr:colOff>
      <xdr:row>97</xdr:row>
      <xdr:rowOff>135806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66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152333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44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81485</xdr:rowOff>
    </xdr:from>
    <xdr:to>
      <xdr:col>72</xdr:col>
      <xdr:colOff>38100</xdr:colOff>
      <xdr:row>98</xdr:row>
      <xdr:rowOff>11635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7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28162</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48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154445</xdr:rowOff>
    </xdr:from>
    <xdr:to>
      <xdr:col>67</xdr:col>
      <xdr:colOff>101600</xdr:colOff>
      <xdr:row>96</xdr:row>
      <xdr:rowOff>84595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4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101122</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21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46792</xdr:rowOff>
    </xdr:from>
    <xdr:to>
      <xdr:col>116</xdr:col>
      <xdr:colOff>63500</xdr:colOff>
      <xdr:row>77</xdr:row>
      <xdr:rowOff>149968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248442"/>
          <a:ext cx="838200" cy="10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149968</xdr:rowOff>
    </xdr:from>
    <xdr:to>
      <xdr:col>111</xdr:col>
      <xdr:colOff>177800</xdr:colOff>
      <xdr:row>77</xdr:row>
      <xdr:rowOff>160502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351618"/>
          <a:ext cx="889000" cy="1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155226</xdr:rowOff>
    </xdr:from>
    <xdr:to>
      <xdr:col>107</xdr:col>
      <xdr:colOff>50800</xdr:colOff>
      <xdr:row>77</xdr:row>
      <xdr:rowOff>160502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356876"/>
          <a:ext cx="889000" cy="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155226</xdr:rowOff>
    </xdr:from>
    <xdr:to>
      <xdr:col>102</xdr:col>
      <xdr:colOff>114300</xdr:colOff>
      <xdr:row>77</xdr:row>
      <xdr:rowOff>158102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356876"/>
          <a:ext cx="8890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167442</xdr:rowOff>
    </xdr:from>
    <xdr:to>
      <xdr:col>116</xdr:col>
      <xdr:colOff>114300</xdr:colOff>
      <xdr:row>77</xdr:row>
      <xdr:rowOff>97592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9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18869</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4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99168</xdr:rowOff>
    </xdr:from>
    <xdr:to>
      <xdr:col>112</xdr:col>
      <xdr:colOff>38100</xdr:colOff>
      <xdr:row>78</xdr:row>
      <xdr:rowOff>29318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3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20445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9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109702</xdr:rowOff>
    </xdr:from>
    <xdr:to>
      <xdr:col>107</xdr:col>
      <xdr:colOff>101600</xdr:colOff>
      <xdr:row>78</xdr:row>
      <xdr:rowOff>39852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3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30979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4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104426</xdr:rowOff>
    </xdr:from>
    <xdr:to>
      <xdr:col>102</xdr:col>
      <xdr:colOff>165100</xdr:colOff>
      <xdr:row>78</xdr:row>
      <xdr:rowOff>34576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3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25703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39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107302</xdr:rowOff>
    </xdr:from>
    <xdr:to>
      <xdr:col>98</xdr:col>
      <xdr:colOff>38100</xdr:colOff>
      <xdr:row>78</xdr:row>
      <xdr:rowOff>37452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30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28579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92,288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円となっており、類似団体と比較して一人当たりコストが高い状況となっている。これは、町面積の約</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110,944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円となっており、類似団体と比較して一人当たりコストが高い状況となっている。これは、公共施設の維持管理に係る経費の増加が主な要因である。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78,368</a:t>
          </a:r>
          <a:r>
            <a:rPr kumimoji="1" lang="ja-JP" altLang="en-US" sz="1300">
              <a:latin typeface="ＭＳ Ｐゴシック" panose="020B0600070205080204" pitchFamily="50" charset="-128"/>
              <a:ea typeface="ＭＳ Ｐゴシック" panose="020B0600070205080204" pitchFamily="50" charset="-128"/>
            </a:rPr>
            <a:t>円となっており、類似類似団体と比較して一人当たりコストが高い状況となっている。これは、一部事務組合に対する負担金の支出が主な要因である。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76,511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円となっており、類似団体と比較して一人当たりコストが高い状況となっている。これは、新たな公共施設の整備及び老朽化した施設の建て替え等が主な要因である。</a:t>
          </a: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82,887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円となっており、類似団体と比較して一人当たりコストが高い状況となっている。これは、後年度予定している各種事業の財源を基金に積立てていることが主な要因である。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29,056
28,181
13.91
19,331,659
18,015,766
972,904
7,759,390
6,011,121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55880</xdr:rowOff>
    </xdr:from>
    <xdr:to>
      <xdr:col>24</xdr:col>
      <xdr:colOff>63500</xdr:colOff>
      <xdr:row>32</xdr:row>
      <xdr:rowOff>90170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422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26543</xdr:rowOff>
    </xdr:from>
    <xdr:to>
      <xdr:col>19</xdr:col>
      <xdr:colOff>177800</xdr:colOff>
      <xdr:row>32</xdr:row>
      <xdr:rowOff>55880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12943"/>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162560</xdr:rowOff>
    </xdr:from>
    <xdr:to>
      <xdr:col>15</xdr:col>
      <xdr:colOff>50800</xdr:colOff>
      <xdr:row>32</xdr:row>
      <xdr:rowOff>26543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77510"/>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162560</xdr:rowOff>
    </xdr:from>
    <xdr:to>
      <xdr:col>10</xdr:col>
      <xdr:colOff>114300</xdr:colOff>
      <xdr:row>32</xdr:row>
      <xdr:rowOff>71501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77510"/>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39370</xdr:rowOff>
    </xdr:from>
    <xdr:to>
      <xdr:col>24</xdr:col>
      <xdr:colOff>114300</xdr:colOff>
      <xdr:row>32</xdr:row>
      <xdr:rowOff>140970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62247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5080</xdr:rowOff>
    </xdr:from>
    <xdr:to>
      <xdr:col>20</xdr:col>
      <xdr:colOff>38100</xdr:colOff>
      <xdr:row>32</xdr:row>
      <xdr:rowOff>106680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123207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147193</xdr:rowOff>
    </xdr:from>
    <xdr:to>
      <xdr:col>15</xdr:col>
      <xdr:colOff>101600</xdr:colOff>
      <xdr:row>32</xdr:row>
      <xdr:rowOff>77343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93870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3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111760</xdr:rowOff>
    </xdr:from>
    <xdr:to>
      <xdr:col>10</xdr:col>
      <xdr:colOff>165100</xdr:colOff>
      <xdr:row>32</xdr:row>
      <xdr:rowOff>41910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58437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0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20701</xdr:rowOff>
    </xdr:from>
    <xdr:to>
      <xdr:col>6</xdr:col>
      <xdr:colOff>38100</xdr:colOff>
      <xdr:row>32</xdr:row>
      <xdr:rowOff>122301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138828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8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18686</xdr:rowOff>
    </xdr:from>
    <xdr:to>
      <xdr:col>24</xdr:col>
      <xdr:colOff>63500</xdr:colOff>
      <xdr:row>56</xdr:row>
      <xdr:rowOff>127093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19886"/>
          <a:ext cx="838200" cy="10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47256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96575</xdr:rowOff>
    </xdr:from>
    <xdr:to>
      <xdr:col>19</xdr:col>
      <xdr:colOff>177800</xdr:colOff>
      <xdr:row>56</xdr:row>
      <xdr:rowOff>127093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354875"/>
          <a:ext cx="889000" cy="37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153619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96575</xdr:rowOff>
    </xdr:from>
    <xdr:to>
      <xdr:col>15</xdr:col>
      <xdr:colOff>50800</xdr:colOff>
      <xdr:row>56</xdr:row>
      <xdr:rowOff>114150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354875"/>
          <a:ext cx="889000" cy="36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160363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114150</xdr:rowOff>
    </xdr:from>
    <xdr:to>
      <xdr:col>10</xdr:col>
      <xdr:colOff>114300</xdr:colOff>
      <xdr:row>56</xdr:row>
      <xdr:rowOff>128422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15350"/>
          <a:ext cx="8890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51786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139336</xdr:rowOff>
    </xdr:from>
    <xdr:to>
      <xdr:col>24</xdr:col>
      <xdr:colOff>114300</xdr:colOff>
      <xdr:row>56</xdr:row>
      <xdr:rowOff>69486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162213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2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76293</xdr:rowOff>
    </xdr:from>
    <xdr:to>
      <xdr:col>20</xdr:col>
      <xdr:colOff>38100</xdr:colOff>
      <xdr:row>57</xdr:row>
      <xdr:rowOff>6443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7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22970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5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45775</xdr:rowOff>
    </xdr:from>
    <xdr:to>
      <xdr:col>15</xdr:col>
      <xdr:colOff>101600</xdr:colOff>
      <xdr:row>54</xdr:row>
      <xdr:rowOff>147375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163902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079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63350</xdr:rowOff>
    </xdr:from>
    <xdr:to>
      <xdr:col>10</xdr:col>
      <xdr:colOff>165100</xdr:colOff>
      <xdr:row>56</xdr:row>
      <xdr:rowOff>164950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6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10027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43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77622</xdr:rowOff>
    </xdr:from>
    <xdr:to>
      <xdr:col>6</xdr:col>
      <xdr:colOff>38100</xdr:colOff>
      <xdr:row>57</xdr:row>
      <xdr:rowOff>7772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24299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45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163680</xdr:rowOff>
    </xdr:from>
    <xdr:to>
      <xdr:col>24</xdr:col>
      <xdr:colOff>63500</xdr:colOff>
      <xdr:row>74</xdr:row>
      <xdr:rowOff>95047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679530"/>
          <a:ext cx="838200" cy="10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163680</xdr:rowOff>
    </xdr:from>
    <xdr:to>
      <xdr:col>19</xdr:col>
      <xdr:colOff>177800</xdr:colOff>
      <xdr:row>75</xdr:row>
      <xdr:rowOff>141019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679530"/>
          <a:ext cx="889000" cy="32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141019</xdr:rowOff>
    </xdr:from>
    <xdr:to>
      <xdr:col>15</xdr:col>
      <xdr:colOff>50800</xdr:colOff>
      <xdr:row>76</xdr:row>
      <xdr:rowOff>23037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99769"/>
          <a:ext cx="889000" cy="5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23037</xdr:rowOff>
    </xdr:from>
    <xdr:to>
      <xdr:col>10</xdr:col>
      <xdr:colOff>114300</xdr:colOff>
      <xdr:row>76</xdr:row>
      <xdr:rowOff>110035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53237"/>
          <a:ext cx="889000" cy="8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44247</xdr:rowOff>
    </xdr:from>
    <xdr:to>
      <xdr:col>24</xdr:col>
      <xdr:colOff>114300</xdr:colOff>
      <xdr:row>74</xdr:row>
      <xdr:rowOff>145847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3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67124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8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112880</xdr:rowOff>
    </xdr:from>
    <xdr:to>
      <xdr:col>20</xdr:col>
      <xdr:colOff>38100</xdr:colOff>
      <xdr:row>74</xdr:row>
      <xdr:rowOff>43030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2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59557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0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90219</xdr:rowOff>
    </xdr:from>
    <xdr:to>
      <xdr:col>15</xdr:col>
      <xdr:colOff>101600</xdr:colOff>
      <xdr:row>76</xdr:row>
      <xdr:rowOff>20368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489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36896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24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143688</xdr:rowOff>
    </xdr:from>
    <xdr:to>
      <xdr:col>10</xdr:col>
      <xdr:colOff>165100</xdr:colOff>
      <xdr:row>76</xdr:row>
      <xdr:rowOff>73837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02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90365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7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59235</xdr:rowOff>
    </xdr:from>
    <xdr:to>
      <xdr:col>6</xdr:col>
      <xdr:colOff>38100</xdr:colOff>
      <xdr:row>76</xdr:row>
      <xdr:rowOff>160835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8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5912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6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79415</xdr:rowOff>
    </xdr:from>
    <xdr:to>
      <xdr:col>24</xdr:col>
      <xdr:colOff>63500</xdr:colOff>
      <xdr:row>97</xdr:row>
      <xdr:rowOff>92363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710065"/>
          <a:ext cx="8382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79415</xdr:rowOff>
    </xdr:from>
    <xdr:to>
      <xdr:col>19</xdr:col>
      <xdr:colOff>177800</xdr:colOff>
      <xdr:row>98</xdr:row>
      <xdr:rowOff>18852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10065"/>
          <a:ext cx="889000" cy="1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18852</xdr:rowOff>
    </xdr:from>
    <xdr:to>
      <xdr:col>15</xdr:col>
      <xdr:colOff>50800</xdr:colOff>
      <xdr:row>98</xdr:row>
      <xdr:rowOff>85979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20952"/>
          <a:ext cx="889000" cy="6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85979</xdr:rowOff>
    </xdr:from>
    <xdr:to>
      <xdr:col>10</xdr:col>
      <xdr:colOff>114300</xdr:colOff>
      <xdr:row>98</xdr:row>
      <xdr:rowOff>101769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88079"/>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41563</xdr:rowOff>
    </xdr:from>
    <xdr:to>
      <xdr:col>24</xdr:col>
      <xdr:colOff>114300</xdr:colOff>
      <xdr:row>97</xdr:row>
      <xdr:rowOff>143163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19990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5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28615</xdr:rowOff>
    </xdr:from>
    <xdr:to>
      <xdr:col>20</xdr:col>
      <xdr:colOff>38100</xdr:colOff>
      <xdr:row>97</xdr:row>
      <xdr:rowOff>130215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5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121342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5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139502</xdr:rowOff>
    </xdr:from>
    <xdr:to>
      <xdr:col>15</xdr:col>
      <xdr:colOff>101600</xdr:colOff>
      <xdr:row>98</xdr:row>
      <xdr:rowOff>69652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86179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4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35179</xdr:rowOff>
    </xdr:from>
    <xdr:to>
      <xdr:col>10</xdr:col>
      <xdr:colOff>165100</xdr:colOff>
      <xdr:row>98</xdr:row>
      <xdr:rowOff>136779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3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127906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50969</xdr:rowOff>
    </xdr:from>
    <xdr:to>
      <xdr:col>6</xdr:col>
      <xdr:colOff>38100</xdr:colOff>
      <xdr:row>98</xdr:row>
      <xdr:rowOff>152569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143696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4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33565</xdr:rowOff>
    </xdr:from>
    <xdr:to>
      <xdr:col>55</xdr:col>
      <xdr:colOff>0</xdr:colOff>
      <xdr:row>38</xdr:row>
      <xdr:rowOff>37810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548665"/>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28012</xdr:rowOff>
    </xdr:from>
    <xdr:to>
      <xdr:col>50</xdr:col>
      <xdr:colOff>114300</xdr:colOff>
      <xdr:row>38</xdr:row>
      <xdr:rowOff>33565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543112"/>
          <a:ext cx="889000" cy="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254</xdr:rowOff>
    </xdr:from>
    <xdr:to>
      <xdr:col>45</xdr:col>
      <xdr:colOff>177800</xdr:colOff>
      <xdr:row>38</xdr:row>
      <xdr:rowOff>28012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51535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148191</xdr:rowOff>
    </xdr:from>
    <xdr:to>
      <xdr:col>41</xdr:col>
      <xdr:colOff>50800</xdr:colOff>
      <xdr:row>38</xdr:row>
      <xdr:rowOff>254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491841"/>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158460</xdr:rowOff>
    </xdr:from>
    <xdr:to>
      <xdr:col>55</xdr:col>
      <xdr:colOff>50800</xdr:colOff>
      <xdr:row>38</xdr:row>
      <xdr:rowOff>88610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0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9887</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53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154214</xdr:rowOff>
    </xdr:from>
    <xdr:to>
      <xdr:col>50</xdr:col>
      <xdr:colOff>165100</xdr:colOff>
      <xdr:row>38</xdr:row>
      <xdr:rowOff>84364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100891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273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148663</xdr:rowOff>
    </xdr:from>
    <xdr:to>
      <xdr:col>46</xdr:col>
      <xdr:colOff>38100</xdr:colOff>
      <xdr:row>38</xdr:row>
      <xdr:rowOff>78812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923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95340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267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120904</xdr:rowOff>
    </xdr:from>
    <xdr:to>
      <xdr:col>41</xdr:col>
      <xdr:colOff>101600</xdr:colOff>
      <xdr:row>38</xdr:row>
      <xdr:rowOff>51054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67581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2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97391</xdr:rowOff>
    </xdr:from>
    <xdr:to>
      <xdr:col>36</xdr:col>
      <xdr:colOff>165100</xdr:colOff>
      <xdr:row>38</xdr:row>
      <xdr:rowOff>27541</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44068</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216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59755</xdr:rowOff>
    </xdr:from>
    <xdr:to>
      <xdr:col>55</xdr:col>
      <xdr:colOff>0</xdr:colOff>
      <xdr:row>58</xdr:row>
      <xdr:rowOff>63936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003855"/>
          <a:ext cx="838200" cy="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39977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84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63936</xdr:rowOff>
    </xdr:from>
    <xdr:to>
      <xdr:col>50</xdr:col>
      <xdr:colOff>114300</xdr:colOff>
      <xdr:row>58</xdr:row>
      <xdr:rowOff>76280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008036"/>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156350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1010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11243</xdr:rowOff>
    </xdr:from>
    <xdr:to>
      <xdr:col>45</xdr:col>
      <xdr:colOff>177800</xdr:colOff>
      <xdr:row>58</xdr:row>
      <xdr:rowOff>76280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9955343"/>
          <a:ext cx="8890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138961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11243</xdr:rowOff>
    </xdr:from>
    <xdr:to>
      <xdr:col>41</xdr:col>
      <xdr:colOff>50800</xdr:colOff>
      <xdr:row>58</xdr:row>
      <xdr:rowOff>43884</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9955343"/>
          <a:ext cx="889000" cy="3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145966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125261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8955</xdr:rowOff>
    </xdr:from>
    <xdr:to>
      <xdr:col>55</xdr:col>
      <xdr:colOff>50800</xdr:colOff>
      <xdr:row>58</xdr:row>
      <xdr:rowOff>110555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95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31832</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80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13136</xdr:rowOff>
    </xdr:from>
    <xdr:to>
      <xdr:col>50</xdr:col>
      <xdr:colOff>165100</xdr:colOff>
      <xdr:row>58</xdr:row>
      <xdr:rowOff>114736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9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131263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73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25480</xdr:rowOff>
    </xdr:from>
    <xdr:to>
      <xdr:col>46</xdr:col>
      <xdr:colOff>38100</xdr:colOff>
      <xdr:row>58</xdr:row>
      <xdr:rowOff>127080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96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143607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74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131893</xdr:rowOff>
    </xdr:from>
    <xdr:to>
      <xdr:col>41</xdr:col>
      <xdr:colOff>101600</xdr:colOff>
      <xdr:row>58</xdr:row>
      <xdr:rowOff>62043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9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78570</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67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164534</xdr:rowOff>
    </xdr:from>
    <xdr:to>
      <xdr:col>36</xdr:col>
      <xdr:colOff>165100</xdr:colOff>
      <xdr:row>58</xdr:row>
      <xdr:rowOff>94684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9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111211</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71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47841</xdr:rowOff>
    </xdr:from>
    <xdr:to>
      <xdr:col>55</xdr:col>
      <xdr:colOff>0</xdr:colOff>
      <xdr:row>76</xdr:row>
      <xdr:rowOff>26276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2906591"/>
          <a:ext cx="838200" cy="1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26276</xdr:rowOff>
    </xdr:from>
    <xdr:to>
      <xdr:col>50</xdr:col>
      <xdr:colOff>114300</xdr:colOff>
      <xdr:row>76</xdr:row>
      <xdr:rowOff>94132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056476"/>
          <a:ext cx="889000" cy="6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93197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94132</xdr:rowOff>
    </xdr:from>
    <xdr:to>
      <xdr:col>45</xdr:col>
      <xdr:colOff>177800</xdr:colOff>
      <xdr:row>77</xdr:row>
      <xdr:rowOff>39269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124332"/>
          <a:ext cx="889000" cy="1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3739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2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39269</xdr:rowOff>
    </xdr:from>
    <xdr:to>
      <xdr:col>41</xdr:col>
      <xdr:colOff>50800</xdr:colOff>
      <xdr:row>77</xdr:row>
      <xdr:rowOff>141833</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240919"/>
          <a:ext cx="889000" cy="10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167758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36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168491</xdr:rowOff>
    </xdr:from>
    <xdr:to>
      <xdr:col>55</xdr:col>
      <xdr:colOff>50800</xdr:colOff>
      <xdr:row>75</xdr:row>
      <xdr:rowOff>98641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285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19918</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270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146926</xdr:rowOff>
    </xdr:from>
    <xdr:to>
      <xdr:col>50</xdr:col>
      <xdr:colOff>165100</xdr:colOff>
      <xdr:row>76</xdr:row>
      <xdr:rowOff>77076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0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93603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278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43332</xdr:rowOff>
    </xdr:from>
    <xdr:to>
      <xdr:col>46</xdr:col>
      <xdr:colOff>38100</xdr:colOff>
      <xdr:row>76</xdr:row>
      <xdr:rowOff>144932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0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161459</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284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159919</xdr:rowOff>
    </xdr:from>
    <xdr:to>
      <xdr:col>41</xdr:col>
      <xdr:colOff>101600</xdr:colOff>
      <xdr:row>77</xdr:row>
      <xdr:rowOff>90069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19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106595</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296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91033</xdr:rowOff>
    </xdr:from>
    <xdr:to>
      <xdr:col>36</xdr:col>
      <xdr:colOff>165100</xdr:colOff>
      <xdr:row>78</xdr:row>
      <xdr:rowOff>21183</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29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12310</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38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22025</xdr:rowOff>
    </xdr:from>
    <xdr:to>
      <xdr:col>55</xdr:col>
      <xdr:colOff>0</xdr:colOff>
      <xdr:row>95</xdr:row>
      <xdr:rowOff>168145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309775"/>
          <a:ext cx="838200" cy="14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22025</xdr:rowOff>
    </xdr:from>
    <xdr:to>
      <xdr:col>50</xdr:col>
      <xdr:colOff>114300</xdr:colOff>
      <xdr:row>95</xdr:row>
      <xdr:rowOff>81843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309775"/>
          <a:ext cx="889000" cy="5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81843</xdr:rowOff>
    </xdr:from>
    <xdr:to>
      <xdr:col>45</xdr:col>
      <xdr:colOff>177800</xdr:colOff>
      <xdr:row>96</xdr:row>
      <xdr:rowOff>17475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369593"/>
          <a:ext cx="889000" cy="10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49072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23027</xdr:rowOff>
    </xdr:from>
    <xdr:to>
      <xdr:col>41</xdr:col>
      <xdr:colOff>50800</xdr:colOff>
      <xdr:row>96</xdr:row>
      <xdr:rowOff>17475</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139327"/>
          <a:ext cx="889000" cy="33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59120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50933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117345</xdr:rowOff>
    </xdr:from>
    <xdr:to>
      <xdr:col>55</xdr:col>
      <xdr:colOff>50800</xdr:colOff>
      <xdr:row>96</xdr:row>
      <xdr:rowOff>47495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40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140222</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25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142675</xdr:rowOff>
    </xdr:from>
    <xdr:to>
      <xdr:col>50</xdr:col>
      <xdr:colOff>165100</xdr:colOff>
      <xdr:row>95</xdr:row>
      <xdr:rowOff>72825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25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89352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03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31043</xdr:rowOff>
    </xdr:from>
    <xdr:to>
      <xdr:col>46</xdr:col>
      <xdr:colOff>38100</xdr:colOff>
      <xdr:row>95</xdr:row>
      <xdr:rowOff>132643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31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149170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09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138125</xdr:rowOff>
    </xdr:from>
    <xdr:to>
      <xdr:col>41</xdr:col>
      <xdr:colOff>101600</xdr:colOff>
      <xdr:row>96</xdr:row>
      <xdr:rowOff>68275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4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84802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2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143677</xdr:rowOff>
    </xdr:from>
    <xdr:to>
      <xdr:col>36</xdr:col>
      <xdr:colOff>165100</xdr:colOff>
      <xdr:row>94</xdr:row>
      <xdr:rowOff>73827</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08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90354</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58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133414</xdr:rowOff>
    </xdr:from>
    <xdr:to>
      <xdr:col>85</xdr:col>
      <xdr:colOff>127000</xdr:colOff>
      <xdr:row>37</xdr:row>
      <xdr:rowOff>150254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477064"/>
          <a:ext cx="8382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106019</xdr:rowOff>
    </xdr:from>
    <xdr:to>
      <xdr:col>81</xdr:col>
      <xdr:colOff>50800</xdr:colOff>
      <xdr:row>37</xdr:row>
      <xdr:rowOff>150254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449669"/>
          <a:ext cx="889000" cy="4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106019</xdr:rowOff>
    </xdr:from>
    <xdr:to>
      <xdr:col>76</xdr:col>
      <xdr:colOff>114300</xdr:colOff>
      <xdr:row>37</xdr:row>
      <xdr:rowOff>168808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449669"/>
          <a:ext cx="889000" cy="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168808</xdr:rowOff>
    </xdr:from>
    <xdr:to>
      <xdr:col>71</xdr:col>
      <xdr:colOff>177800</xdr:colOff>
      <xdr:row>38</xdr:row>
      <xdr:rowOff>12446</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512458"/>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82614</xdr:rowOff>
    </xdr:from>
    <xdr:to>
      <xdr:col>85</xdr:col>
      <xdr:colOff>177800</xdr:colOff>
      <xdr:row>38</xdr:row>
      <xdr:rowOff>12764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42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105491</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27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99454</xdr:rowOff>
    </xdr:from>
    <xdr:to>
      <xdr:col>81</xdr:col>
      <xdr:colOff>101600</xdr:colOff>
      <xdr:row>38</xdr:row>
      <xdr:rowOff>29604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44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20731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53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55219</xdr:rowOff>
    </xdr:from>
    <xdr:to>
      <xdr:col>76</xdr:col>
      <xdr:colOff>165100</xdr:colOff>
      <xdr:row>37</xdr:row>
      <xdr:rowOff>156819</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3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147947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49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118008</xdr:rowOff>
    </xdr:from>
    <xdr:to>
      <xdr:col>72</xdr:col>
      <xdr:colOff>38100</xdr:colOff>
      <xdr:row>38</xdr:row>
      <xdr:rowOff>48158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4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39285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55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133096</xdr:rowOff>
    </xdr:from>
    <xdr:to>
      <xdr:col>67</xdr:col>
      <xdr:colOff>101600</xdr:colOff>
      <xdr:row>38</xdr:row>
      <xdr:rowOff>63246</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4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54373</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56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30870</xdr:rowOff>
    </xdr:from>
    <xdr:to>
      <xdr:col>85</xdr:col>
      <xdr:colOff>127000</xdr:colOff>
      <xdr:row>54</xdr:row>
      <xdr:rowOff>82631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117720"/>
          <a:ext cx="838200" cy="22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45153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6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54285</xdr:rowOff>
    </xdr:from>
    <xdr:to>
      <xdr:col>81</xdr:col>
      <xdr:colOff>50800</xdr:colOff>
      <xdr:row>54</xdr:row>
      <xdr:rowOff>82631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312585"/>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171111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7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92870</xdr:rowOff>
    </xdr:from>
    <xdr:to>
      <xdr:col>76</xdr:col>
      <xdr:colOff>114300</xdr:colOff>
      <xdr:row>54</xdr:row>
      <xdr:rowOff>54285</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9179720"/>
          <a:ext cx="889000" cy="13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92870</xdr:rowOff>
    </xdr:from>
    <xdr:to>
      <xdr:col>71</xdr:col>
      <xdr:colOff>177800</xdr:colOff>
      <xdr:row>54</xdr:row>
      <xdr:rowOff>23620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179720"/>
          <a:ext cx="889000" cy="10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156563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59702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151520</xdr:rowOff>
    </xdr:from>
    <xdr:to>
      <xdr:col>85</xdr:col>
      <xdr:colOff>177800</xdr:colOff>
      <xdr:row>53</xdr:row>
      <xdr:rowOff>81670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06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2947</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891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31831</xdr:rowOff>
    </xdr:from>
    <xdr:to>
      <xdr:col>81</xdr:col>
      <xdr:colOff>101600</xdr:colOff>
      <xdr:row>54</xdr:row>
      <xdr:rowOff>133431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29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149958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06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3485</xdr:rowOff>
    </xdr:from>
    <xdr:to>
      <xdr:col>76</xdr:col>
      <xdr:colOff>165100</xdr:colOff>
      <xdr:row>54</xdr:row>
      <xdr:rowOff>105085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2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121612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03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42070</xdr:rowOff>
    </xdr:from>
    <xdr:to>
      <xdr:col>72</xdr:col>
      <xdr:colOff>38100</xdr:colOff>
      <xdr:row>53</xdr:row>
      <xdr:rowOff>143670</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1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160197</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89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144270</xdr:rowOff>
    </xdr:from>
    <xdr:to>
      <xdr:col>67</xdr:col>
      <xdr:colOff>101600</xdr:colOff>
      <xdr:row>54</xdr:row>
      <xdr:rowOff>74420</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2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90947</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00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97997</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2547"/>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97997</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4592300" y="13642547"/>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91091</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35641"/>
          <a:ext cx="889000" cy="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91091</xdr:rowOff>
    </xdr:from>
    <xdr:to>
      <xdr:col>71</xdr:col>
      <xdr:colOff>177800</xdr:colOff>
      <xdr:row>79</xdr:row>
      <xdr:rowOff>97475</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635641"/>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47197</xdr:rowOff>
    </xdr:from>
    <xdr:to>
      <xdr:col>81</xdr:col>
      <xdr:colOff>101600</xdr:colOff>
      <xdr:row>79</xdr:row>
      <xdr:rowOff>148797</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139924</xdr:rowOff>
    </xdr:from>
    <xdr:ext cx="313932"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24333" y="13684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40291</xdr:rowOff>
    </xdr:from>
    <xdr:to>
      <xdr:col>72</xdr:col>
      <xdr:colOff>38100</xdr:colOff>
      <xdr:row>79</xdr:row>
      <xdr:rowOff>141891</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8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133018</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14017" y="13677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46675</xdr:rowOff>
    </xdr:from>
    <xdr:to>
      <xdr:col>67</xdr:col>
      <xdr:colOff>101600</xdr:colOff>
      <xdr:row>79</xdr:row>
      <xdr:rowOff>148275</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139402</xdr:rowOff>
    </xdr:from>
    <xdr:ext cx="31393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57333" y="13683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99777</xdr:rowOff>
    </xdr:from>
    <xdr:to>
      <xdr:col>85</xdr:col>
      <xdr:colOff>127000</xdr:colOff>
      <xdr:row>97</xdr:row>
      <xdr:rowOff>29155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5481300" y="16558977"/>
          <a:ext cx="838200" cy="10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99777</xdr:rowOff>
    </xdr:from>
    <xdr:to>
      <xdr:col>81</xdr:col>
      <xdr:colOff>50800</xdr:colOff>
      <xdr:row>96</xdr:row>
      <xdr:rowOff>118619</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558977"/>
          <a:ext cx="889000" cy="1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118619</xdr:rowOff>
    </xdr:from>
    <xdr:to>
      <xdr:col>76</xdr:col>
      <xdr:colOff>114300</xdr:colOff>
      <xdr:row>96</xdr:row>
      <xdr:rowOff>151375</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577819"/>
          <a:ext cx="889000" cy="3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151375</xdr:rowOff>
    </xdr:from>
    <xdr:to>
      <xdr:col>71</xdr:col>
      <xdr:colOff>177800</xdr:colOff>
      <xdr:row>97</xdr:row>
      <xdr:rowOff>6018</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610575"/>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149805</xdr:rowOff>
    </xdr:from>
    <xdr:to>
      <xdr:col>85</xdr:col>
      <xdr:colOff>177800</xdr:colOff>
      <xdr:row>97</xdr:row>
      <xdr:rowOff>79955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6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128232</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58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48977</xdr:rowOff>
    </xdr:from>
    <xdr:to>
      <xdr:col>81</xdr:col>
      <xdr:colOff>101600</xdr:colOff>
      <xdr:row>96</xdr:row>
      <xdr:rowOff>150577</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5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141704</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60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67819</xdr:rowOff>
    </xdr:from>
    <xdr:to>
      <xdr:col>76</xdr:col>
      <xdr:colOff>165100</xdr:colOff>
      <xdr:row>96</xdr:row>
      <xdr:rowOff>169419</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52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160546</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61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100575</xdr:rowOff>
    </xdr:from>
    <xdr:to>
      <xdr:col>72</xdr:col>
      <xdr:colOff>38100</xdr:colOff>
      <xdr:row>97</xdr:row>
      <xdr:rowOff>30725</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55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21852</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6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126668</xdr:rowOff>
    </xdr:from>
    <xdr:to>
      <xdr:col>67</xdr:col>
      <xdr:colOff>101600</xdr:colOff>
      <xdr:row>97</xdr:row>
      <xdr:rowOff>56818</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5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47945</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67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44994</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flipV="1">
          <a:off x="21323300" y="5359944"/>
          <a:ext cx="838200" cy="142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8544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695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26870</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541970"/>
          <a:ext cx="889000" cy="24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26870</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flipV="1">
          <a:off x="19545300" y="6541970"/>
          <a:ext cx="889000" cy="24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134764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8213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165644</xdr:rowOff>
    </xdr:from>
    <xdr:to>
      <xdr:col>116</xdr:col>
      <xdr:colOff>114300</xdr:colOff>
      <xdr:row>31</xdr:row>
      <xdr:rowOff>95794</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530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118671</xdr:rowOff>
    </xdr:from>
    <xdr:ext cx="469744"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526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147520</xdr:rowOff>
    </xdr:from>
    <xdr:to>
      <xdr:col>107</xdr:col>
      <xdr:colOff>101600</xdr:colOff>
      <xdr:row>38</xdr:row>
      <xdr:rowOff>77670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49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94197</xdr:rowOff>
    </xdr:from>
    <xdr:ext cx="469744"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199428" y="626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141,762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円となっており、類似団体と比較して一人当たりコストが高い状況となっている。前年度比で増加しているのは、財政調整基金積立金の増が主な要因である。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205,860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円となっており、類似団体と比較して一人当たりコストが高い状況となっている。前年度比で減少しているのは、子育て世帯臨時特別給付金給付事業が減少したことが主な要因である。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17,911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円となっており、類似団体と比較して一人当たりコストが高い状況となっている。前年度比で増加しているのは、北谷町プレミアム付商品券事業の増が主な要因である。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56,637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円となっており、類似団体と比較して一人当たりコストが高い状況となっている。これは、公園内のビーチ改良事業等における普通建設事業費が増加していることが主な要因である。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87,165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円となっており、類似団体と比較して一人当たりコストが高い状況となっている。これは、新たな公共施設の整備及び老朽化した設備の更新に伴う普通建設事業費が増加していることが主な要因である。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諸支出金は、住民一人当たり</a:t>
          </a:r>
          <a:r>
            <a:rPr kumimoji="1" lang="en-US" altLang="ja-JP" sz="1300">
              <a:latin typeface="ＭＳ Ｐゴシック" panose="020B0600070205080204" pitchFamily="50" charset="-128"/>
              <a:ea typeface="ＭＳ Ｐゴシック" panose="020B0600070205080204" pitchFamily="50" charset="-128"/>
            </a:rPr>
            <a:t>8,730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円となっており、類似団体と比較して一人当たりコストが高い状況となっている。これは、普通財産取得に係る土地購入費の増が主な要因である。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財政調整基金残高は、前年度決算に基づく剰余金の積立等により、前年度より増加した。</a:t>
          </a:r>
        </a:p>
        <a:p>
          <a:r>
            <a:rPr kumimoji="1" lang="ja-JP" altLang="en-US" sz="1400">
              <a:latin typeface="ＭＳ ゴシック" pitchFamily="49" charset="-128"/>
              <a:ea typeface="ＭＳ ゴシック" pitchFamily="49" charset="-128"/>
            </a:rPr>
            <a:t>実質収支額については、前年度から</a:t>
          </a:r>
          <a:r>
            <a:rPr kumimoji="1" lang="en-US" altLang="ja-JP" sz="1400">
              <a:latin typeface="ＭＳ ゴシック" pitchFamily="49" charset="-128"/>
              <a:ea typeface="ＭＳ ゴシック" pitchFamily="49" charset="-128"/>
            </a:rPr>
            <a:t>13,709</a:t>
          </a:r>
          <a:r>
            <a:rPr kumimoji="1" lang="ja-JP" altLang="en-US" sz="1400">
              <a:latin typeface="ＭＳ ゴシック" pitchFamily="49" charset="-128"/>
              <a:ea typeface="ＭＳ ゴシック" pitchFamily="49" charset="-128"/>
            </a:rPr>
            <a:t>千円の減となり、標準財政規模に比した実質収支額の割合を示す実質収支比率は、前年度から</a:t>
          </a:r>
          <a:r>
            <a:rPr kumimoji="1" lang="en-US" altLang="ja-JP" sz="1400">
              <a:latin typeface="ＭＳ ゴシック" pitchFamily="49" charset="-128"/>
              <a:ea typeface="ＭＳ ゴシック" pitchFamily="49" charset="-128"/>
            </a:rPr>
            <a:t>4.23</a:t>
          </a:r>
          <a:r>
            <a:rPr kumimoji="1" lang="ja-JP" altLang="en-US" sz="1400">
              <a:latin typeface="ＭＳ ゴシック" pitchFamily="49" charset="-128"/>
              <a:ea typeface="ＭＳ ゴシック" pitchFamily="49" charset="-128"/>
            </a:rPr>
            <a:t>ポイント増加した。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連結実質赤字比率については、経年的に黒字であり、中でも水道事業会計の比率が高くなっている。その他の会計も含め、引き続き健全な財政運営を図っていきたい。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0.8" zeroHeight="1" x14ac:dyDescent="0.2"/>
  <cols>
    <col min="1" max="11" width="2.109375" style="179" customWidth="1"/>
    <col min="12" max="12" width="2.21875" style="179" customWidth="1"/>
    <col min="13" max="17" width="2.33203125" style="179" customWidth="1"/>
    <col min="18" max="119" width="2.109375" style="179" customWidth="1"/>
    <col min="120" max="16384" width="0" style="179" hidden="1"/>
  </cols>
  <sheetData>
    <row r="1" spans="1:119" ht="33" customHeight="1" x14ac:dyDescent="0.2">
      <c r="B1" s="593" t="s">
        <v>82</v>
      </c>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593"/>
      <c r="BH1" s="593"/>
      <c r="BI1" s="593"/>
      <c r="BJ1" s="593"/>
      <c r="BK1" s="593"/>
      <c r="BL1" s="593"/>
      <c r="BM1" s="593"/>
      <c r="BN1" s="593"/>
      <c r="BO1" s="593"/>
      <c r="BP1" s="593"/>
      <c r="BQ1" s="593"/>
      <c r="BR1" s="593"/>
      <c r="BS1" s="593"/>
      <c r="BT1" s="593"/>
      <c r="BU1" s="593"/>
      <c r="BV1" s="593"/>
      <c r="BW1" s="593"/>
      <c r="BX1" s="593"/>
      <c r="BY1" s="593"/>
      <c r="BZ1" s="593"/>
      <c r="CA1" s="593"/>
      <c r="CB1" s="593"/>
      <c r="CC1" s="593"/>
      <c r="CD1" s="593"/>
      <c r="CE1" s="593"/>
      <c r="CF1" s="593"/>
      <c r="CG1" s="593"/>
      <c r="CH1" s="593"/>
      <c r="CI1" s="593"/>
      <c r="CJ1" s="593"/>
      <c r="CK1" s="593"/>
      <c r="CL1" s="593"/>
      <c r="CM1" s="593"/>
      <c r="CN1" s="593"/>
      <c r="CO1" s="593"/>
      <c r="CP1" s="593"/>
      <c r="CQ1" s="593"/>
      <c r="CR1" s="593"/>
      <c r="CS1" s="593"/>
      <c r="CT1" s="593"/>
      <c r="CU1" s="593"/>
      <c r="CV1" s="593"/>
      <c r="CW1" s="593"/>
      <c r="CX1" s="593"/>
      <c r="CY1" s="593"/>
      <c r="CZ1" s="593"/>
      <c r="DA1" s="593"/>
      <c r="DB1" s="593"/>
      <c r="DC1" s="593"/>
      <c r="DD1" s="593"/>
      <c r="DE1" s="593"/>
      <c r="DF1" s="593"/>
      <c r="DG1" s="593"/>
      <c r="DH1" s="593"/>
      <c r="DI1" s="593"/>
      <c r="DJ1" s="180"/>
      <c r="DK1" s="180"/>
      <c r="DL1" s="180"/>
      <c r="DM1" s="180"/>
      <c r="DN1" s="180"/>
      <c r="DO1" s="180"/>
    </row>
    <row r="2" spans="1:119" ht="24" thickBot="1" x14ac:dyDescent="0.25">
      <c r="B2" s="181" t="s">
        <v>83</v>
      </c>
      <c r="C2" s="181"/>
      <c r="D2" s="182"/>
    </row>
    <row r="3" spans="1:119" ht="18.75" customHeight="1" thickBot="1" x14ac:dyDescent="0.25">
      <c r="A3" s="180"/>
      <c r="B3" s="594" t="s">
        <v>84</v>
      </c>
      <c r="C3" s="595"/>
      <c r="D3" s="595"/>
      <c r="E3" s="596"/>
      <c r="F3" s="596"/>
      <c r="G3" s="596"/>
      <c r="H3" s="596"/>
      <c r="I3" s="596"/>
      <c r="J3" s="596"/>
      <c r="K3" s="596"/>
      <c r="L3" s="596" t="s">
        <v>85</v>
      </c>
      <c r="M3" s="596"/>
      <c r="N3" s="596"/>
      <c r="O3" s="596"/>
      <c r="P3" s="596"/>
      <c r="Q3" s="596"/>
      <c r="R3" s="599"/>
      <c r="S3" s="599"/>
      <c r="T3" s="599"/>
      <c r="U3" s="599"/>
      <c r="V3" s="600"/>
      <c r="W3" s="490" t="s">
        <v>86</v>
      </c>
      <c r="X3" s="491"/>
      <c r="Y3" s="491"/>
      <c r="Z3" s="491"/>
      <c r="AA3" s="491"/>
      <c r="AB3" s="595"/>
      <c r="AC3" s="599" t="s">
        <v>87</v>
      </c>
      <c r="AD3" s="491"/>
      <c r="AE3" s="491"/>
      <c r="AF3" s="491"/>
      <c r="AG3" s="491"/>
      <c r="AH3" s="491"/>
      <c r="AI3" s="491"/>
      <c r="AJ3" s="491"/>
      <c r="AK3" s="491"/>
      <c r="AL3" s="561"/>
      <c r="AM3" s="490" t="s">
        <v>88</v>
      </c>
      <c r="AN3" s="491"/>
      <c r="AO3" s="491"/>
      <c r="AP3" s="491"/>
      <c r="AQ3" s="491"/>
      <c r="AR3" s="491"/>
      <c r="AS3" s="491"/>
      <c r="AT3" s="491"/>
      <c r="AU3" s="491"/>
      <c r="AV3" s="491"/>
      <c r="AW3" s="491"/>
      <c r="AX3" s="561"/>
      <c r="AY3" s="553" t="s">
        <v>1</v>
      </c>
      <c r="AZ3" s="554"/>
      <c r="BA3" s="554"/>
      <c r="BB3" s="554"/>
      <c r="BC3" s="554"/>
      <c r="BD3" s="554"/>
      <c r="BE3" s="554"/>
      <c r="BF3" s="554"/>
      <c r="BG3" s="554"/>
      <c r="BH3" s="554"/>
      <c r="BI3" s="554"/>
      <c r="BJ3" s="554"/>
      <c r="BK3" s="554"/>
      <c r="BL3" s="554"/>
      <c r="BM3" s="603"/>
      <c r="BN3" s="490" t="s">
        <v>89</v>
      </c>
      <c r="BO3" s="491"/>
      <c r="BP3" s="491"/>
      <c r="BQ3" s="491"/>
      <c r="BR3" s="491"/>
      <c r="BS3" s="491"/>
      <c r="BT3" s="491"/>
      <c r="BU3" s="561"/>
      <c r="BV3" s="490" t="s">
        <v>90</v>
      </c>
      <c r="BW3" s="491"/>
      <c r="BX3" s="491"/>
      <c r="BY3" s="491"/>
      <c r="BZ3" s="491"/>
      <c r="CA3" s="491"/>
      <c r="CB3" s="491"/>
      <c r="CC3" s="561"/>
      <c r="CD3" s="553" t="s">
        <v>1</v>
      </c>
      <c r="CE3" s="554"/>
      <c r="CF3" s="554"/>
      <c r="CG3" s="554"/>
      <c r="CH3" s="554"/>
      <c r="CI3" s="554"/>
      <c r="CJ3" s="554"/>
      <c r="CK3" s="554"/>
      <c r="CL3" s="554"/>
      <c r="CM3" s="554"/>
      <c r="CN3" s="554"/>
      <c r="CO3" s="554"/>
      <c r="CP3" s="554"/>
      <c r="CQ3" s="554"/>
      <c r="CR3" s="554"/>
      <c r="CS3" s="603"/>
      <c r="CT3" s="490" t="s">
        <v>91</v>
      </c>
      <c r="CU3" s="491"/>
      <c r="CV3" s="491"/>
      <c r="CW3" s="491"/>
      <c r="CX3" s="491"/>
      <c r="CY3" s="491"/>
      <c r="CZ3" s="491"/>
      <c r="DA3" s="561"/>
      <c r="DB3" s="490" t="s">
        <v>92</v>
      </c>
      <c r="DC3" s="491"/>
      <c r="DD3" s="491"/>
      <c r="DE3" s="491"/>
      <c r="DF3" s="491"/>
      <c r="DG3" s="491"/>
      <c r="DH3" s="491"/>
      <c r="DI3" s="561"/>
    </row>
    <row r="4" spans="1:119" ht="18.75" customHeight="1" x14ac:dyDescent="0.2">
      <c r="A4" s="180"/>
      <c r="B4" s="569"/>
      <c r="C4" s="570"/>
      <c r="D4" s="570"/>
      <c r="E4" s="571"/>
      <c r="F4" s="571"/>
      <c r="G4" s="571"/>
      <c r="H4" s="571"/>
      <c r="I4" s="571"/>
      <c r="J4" s="571"/>
      <c r="K4" s="571"/>
      <c r="L4" s="571"/>
      <c r="M4" s="571"/>
      <c r="N4" s="571"/>
      <c r="O4" s="571"/>
      <c r="P4" s="571"/>
      <c r="Q4" s="571"/>
      <c r="R4" s="575"/>
      <c r="S4" s="575"/>
      <c r="T4" s="575"/>
      <c r="U4" s="575"/>
      <c r="V4" s="576"/>
      <c r="W4" s="562"/>
      <c r="X4" s="372"/>
      <c r="Y4" s="372"/>
      <c r="Z4" s="372"/>
      <c r="AA4" s="372"/>
      <c r="AB4" s="570"/>
      <c r="AC4" s="575"/>
      <c r="AD4" s="372"/>
      <c r="AE4" s="372"/>
      <c r="AF4" s="372"/>
      <c r="AG4" s="372"/>
      <c r="AH4" s="372"/>
      <c r="AI4" s="372"/>
      <c r="AJ4" s="372"/>
      <c r="AK4" s="372"/>
      <c r="AL4" s="563"/>
      <c r="AM4" s="512"/>
      <c r="AN4" s="410"/>
      <c r="AO4" s="410"/>
      <c r="AP4" s="410"/>
      <c r="AQ4" s="410"/>
      <c r="AR4" s="410"/>
      <c r="AS4" s="410"/>
      <c r="AT4" s="410"/>
      <c r="AU4" s="410"/>
      <c r="AV4" s="410"/>
      <c r="AW4" s="410"/>
      <c r="AX4" s="602"/>
      <c r="AY4" s="447" t="s">
        <v>93</v>
      </c>
      <c r="AZ4" s="448"/>
      <c r="BA4" s="448"/>
      <c r="BB4" s="448"/>
      <c r="BC4" s="448"/>
      <c r="BD4" s="448"/>
      <c r="BE4" s="448"/>
      <c r="BF4" s="448"/>
      <c r="BG4" s="448"/>
      <c r="BH4" s="448"/>
      <c r="BI4" s="448"/>
      <c r="BJ4" s="448"/>
      <c r="BK4" s="448"/>
      <c r="BL4" s="448"/>
      <c r="BM4" s="449"/>
      <c r="BN4" s="450">
        <v>19331659</v>
      </c>
      <c r="BO4" s="451"/>
      <c r="BP4" s="451"/>
      <c r="BQ4" s="451"/>
      <c r="BR4" s="451"/>
      <c r="BS4" s="451"/>
      <c r="BT4" s="451"/>
      <c r="BU4" s="452"/>
      <c r="BV4" s="450">
        <v>18696580</v>
      </c>
      <c r="BW4" s="451"/>
      <c r="BX4" s="451"/>
      <c r="BY4" s="451"/>
      <c r="BZ4" s="451"/>
      <c r="CA4" s="451"/>
      <c r="CB4" s="451"/>
      <c r="CC4" s="452"/>
      <c r="CD4" s="587" t="s">
        <v>94</v>
      </c>
      <c r="CE4" s="588"/>
      <c r="CF4" s="588"/>
      <c r="CG4" s="588"/>
      <c r="CH4" s="588"/>
      <c r="CI4" s="588"/>
      <c r="CJ4" s="588"/>
      <c r="CK4" s="588"/>
      <c r="CL4" s="588"/>
      <c r="CM4" s="588"/>
      <c r="CN4" s="588"/>
      <c r="CO4" s="588"/>
      <c r="CP4" s="588"/>
      <c r="CQ4" s="588"/>
      <c r="CR4" s="588"/>
      <c r="CS4" s="589"/>
      <c r="CT4" s="590">
        <v>12.5</v>
      </c>
      <c r="CU4" s="591"/>
      <c r="CV4" s="591"/>
      <c r="CW4" s="591"/>
      <c r="CX4" s="591"/>
      <c r="CY4" s="591"/>
      <c r="CZ4" s="591"/>
      <c r="DA4" s="592"/>
      <c r="DB4" s="590">
        <v>12.2</v>
      </c>
      <c r="DC4" s="591"/>
      <c r="DD4" s="591"/>
      <c r="DE4" s="591"/>
      <c r="DF4" s="591"/>
      <c r="DG4" s="591"/>
      <c r="DH4" s="591"/>
      <c r="DI4" s="592"/>
    </row>
    <row r="5" spans="1:119" ht="18.75" customHeight="1" x14ac:dyDescent="0.2">
      <c r="A5" s="180"/>
      <c r="B5" s="597"/>
      <c r="C5" s="411"/>
      <c r="D5" s="411"/>
      <c r="E5" s="598"/>
      <c r="F5" s="598"/>
      <c r="G5" s="598"/>
      <c r="H5" s="598"/>
      <c r="I5" s="598"/>
      <c r="J5" s="598"/>
      <c r="K5" s="598"/>
      <c r="L5" s="598"/>
      <c r="M5" s="598"/>
      <c r="N5" s="598"/>
      <c r="O5" s="598"/>
      <c r="P5" s="598"/>
      <c r="Q5" s="598"/>
      <c r="R5" s="409"/>
      <c r="S5" s="409"/>
      <c r="T5" s="409"/>
      <c r="U5" s="409"/>
      <c r="V5" s="601"/>
      <c r="W5" s="512"/>
      <c r="X5" s="410"/>
      <c r="Y5" s="410"/>
      <c r="Z5" s="410"/>
      <c r="AA5" s="410"/>
      <c r="AB5" s="411"/>
      <c r="AC5" s="409"/>
      <c r="AD5" s="410"/>
      <c r="AE5" s="410"/>
      <c r="AF5" s="410"/>
      <c r="AG5" s="410"/>
      <c r="AH5" s="410"/>
      <c r="AI5" s="410"/>
      <c r="AJ5" s="410"/>
      <c r="AK5" s="410"/>
      <c r="AL5" s="602"/>
      <c r="AM5" s="478" t="s">
        <v>95</v>
      </c>
      <c r="AN5" s="378"/>
      <c r="AO5" s="378"/>
      <c r="AP5" s="378"/>
      <c r="AQ5" s="378"/>
      <c r="AR5" s="378"/>
      <c r="AS5" s="378"/>
      <c r="AT5" s="379"/>
      <c r="AU5" s="479" t="s">
        <v>96</v>
      </c>
      <c r="AV5" s="480"/>
      <c r="AW5" s="480"/>
      <c r="AX5" s="480"/>
      <c r="AY5" s="435" t="s">
        <v>97</v>
      </c>
      <c r="AZ5" s="436"/>
      <c r="BA5" s="436"/>
      <c r="BB5" s="436"/>
      <c r="BC5" s="436"/>
      <c r="BD5" s="436"/>
      <c r="BE5" s="436"/>
      <c r="BF5" s="436"/>
      <c r="BG5" s="436"/>
      <c r="BH5" s="436"/>
      <c r="BI5" s="436"/>
      <c r="BJ5" s="436"/>
      <c r="BK5" s="436"/>
      <c r="BL5" s="436"/>
      <c r="BM5" s="437"/>
      <c r="BN5" s="421">
        <v>18015766</v>
      </c>
      <c r="BO5" s="422"/>
      <c r="BP5" s="422"/>
      <c r="BQ5" s="422"/>
      <c r="BR5" s="422"/>
      <c r="BS5" s="422"/>
      <c r="BT5" s="422"/>
      <c r="BU5" s="423"/>
      <c r="BV5" s="421">
        <v>17368765</v>
      </c>
      <c r="BW5" s="422"/>
      <c r="BX5" s="422"/>
      <c r="BY5" s="422"/>
      <c r="BZ5" s="422"/>
      <c r="CA5" s="422"/>
      <c r="CB5" s="422"/>
      <c r="CC5" s="423"/>
      <c r="CD5" s="461" t="s">
        <v>98</v>
      </c>
      <c r="CE5" s="381"/>
      <c r="CF5" s="381"/>
      <c r="CG5" s="381"/>
      <c r="CH5" s="381"/>
      <c r="CI5" s="381"/>
      <c r="CJ5" s="381"/>
      <c r="CK5" s="381"/>
      <c r="CL5" s="381"/>
      <c r="CM5" s="381"/>
      <c r="CN5" s="381"/>
      <c r="CO5" s="381"/>
      <c r="CP5" s="381"/>
      <c r="CQ5" s="381"/>
      <c r="CR5" s="381"/>
      <c r="CS5" s="462"/>
      <c r="CT5" s="418">
        <v>79.5</v>
      </c>
      <c r="CU5" s="419"/>
      <c r="CV5" s="419"/>
      <c r="CW5" s="419"/>
      <c r="CX5" s="419"/>
      <c r="CY5" s="419"/>
      <c r="CZ5" s="419"/>
      <c r="DA5" s="420"/>
      <c r="DB5" s="418">
        <v>74</v>
      </c>
      <c r="DC5" s="419"/>
      <c r="DD5" s="419"/>
      <c r="DE5" s="419"/>
      <c r="DF5" s="419"/>
      <c r="DG5" s="419"/>
      <c r="DH5" s="419"/>
      <c r="DI5" s="420"/>
    </row>
    <row r="6" spans="1:119" ht="18.75" customHeight="1" x14ac:dyDescent="0.2">
      <c r="A6" s="180"/>
      <c r="B6" s="567" t="s">
        <v>99</v>
      </c>
      <c r="C6" s="408"/>
      <c r="D6" s="408"/>
      <c r="E6" s="568"/>
      <c r="F6" s="568"/>
      <c r="G6" s="568"/>
      <c r="H6" s="568"/>
      <c r="I6" s="568"/>
      <c r="J6" s="568"/>
      <c r="K6" s="568"/>
      <c r="L6" s="568" t="s">
        <v>100</v>
      </c>
      <c r="M6" s="568"/>
      <c r="N6" s="568"/>
      <c r="O6" s="568"/>
      <c r="P6" s="568"/>
      <c r="Q6" s="568"/>
      <c r="R6" s="406"/>
      <c r="S6" s="406"/>
      <c r="T6" s="406"/>
      <c r="U6" s="406"/>
      <c r="V6" s="574"/>
      <c r="W6" s="511" t="s">
        <v>101</v>
      </c>
      <c r="X6" s="407"/>
      <c r="Y6" s="407"/>
      <c r="Z6" s="407"/>
      <c r="AA6" s="407"/>
      <c r="AB6" s="408"/>
      <c r="AC6" s="579" t="s">
        <v>102</v>
      </c>
      <c r="AD6" s="580"/>
      <c r="AE6" s="580"/>
      <c r="AF6" s="580"/>
      <c r="AG6" s="580"/>
      <c r="AH6" s="580"/>
      <c r="AI6" s="580"/>
      <c r="AJ6" s="580"/>
      <c r="AK6" s="580"/>
      <c r="AL6" s="581"/>
      <c r="AM6" s="478" t="s">
        <v>103</v>
      </c>
      <c r="AN6" s="378"/>
      <c r="AO6" s="378"/>
      <c r="AP6" s="378"/>
      <c r="AQ6" s="378"/>
      <c r="AR6" s="378"/>
      <c r="AS6" s="378"/>
      <c r="AT6" s="379"/>
      <c r="AU6" s="479" t="s">
        <v>104</v>
      </c>
      <c r="AV6" s="480"/>
      <c r="AW6" s="480"/>
      <c r="AX6" s="480"/>
      <c r="AY6" s="435" t="s">
        <v>105</v>
      </c>
      <c r="AZ6" s="436"/>
      <c r="BA6" s="436"/>
      <c r="BB6" s="436"/>
      <c r="BC6" s="436"/>
      <c r="BD6" s="436"/>
      <c r="BE6" s="436"/>
      <c r="BF6" s="436"/>
      <c r="BG6" s="436"/>
      <c r="BH6" s="436"/>
      <c r="BI6" s="436"/>
      <c r="BJ6" s="436"/>
      <c r="BK6" s="436"/>
      <c r="BL6" s="436"/>
      <c r="BM6" s="437"/>
      <c r="BN6" s="421">
        <v>1315893</v>
      </c>
      <c r="BO6" s="422"/>
      <c r="BP6" s="422"/>
      <c r="BQ6" s="422"/>
      <c r="BR6" s="422"/>
      <c r="BS6" s="422"/>
      <c r="BT6" s="422"/>
      <c r="BU6" s="423"/>
      <c r="BV6" s="421">
        <v>1327815</v>
      </c>
      <c r="BW6" s="422"/>
      <c r="BX6" s="422"/>
      <c r="BY6" s="422"/>
      <c r="BZ6" s="422"/>
      <c r="CA6" s="422"/>
      <c r="CB6" s="422"/>
      <c r="CC6" s="423"/>
      <c r="CD6" s="461" t="s">
        <v>106</v>
      </c>
      <c r="CE6" s="381"/>
      <c r="CF6" s="381"/>
      <c r="CG6" s="381"/>
      <c r="CH6" s="381"/>
      <c r="CI6" s="381"/>
      <c r="CJ6" s="381"/>
      <c r="CK6" s="381"/>
      <c r="CL6" s="381"/>
      <c r="CM6" s="381"/>
      <c r="CN6" s="381"/>
      <c r="CO6" s="381"/>
      <c r="CP6" s="381"/>
      <c r="CQ6" s="381"/>
      <c r="CR6" s="381"/>
      <c r="CS6" s="462"/>
      <c r="CT6" s="564">
        <v>81</v>
      </c>
      <c r="CU6" s="565"/>
      <c r="CV6" s="565"/>
      <c r="CW6" s="565"/>
      <c r="CX6" s="565"/>
      <c r="CY6" s="565"/>
      <c r="CZ6" s="565"/>
      <c r="DA6" s="566"/>
      <c r="DB6" s="564">
        <v>79.099999999999994</v>
      </c>
      <c r="DC6" s="565"/>
      <c r="DD6" s="565"/>
      <c r="DE6" s="565"/>
      <c r="DF6" s="565"/>
      <c r="DG6" s="565"/>
      <c r="DH6" s="565"/>
      <c r="DI6" s="566"/>
    </row>
    <row r="7" spans="1:119" ht="18.75" customHeight="1" x14ac:dyDescent="0.2">
      <c r="A7" s="180"/>
      <c r="B7" s="569"/>
      <c r="C7" s="570"/>
      <c r="D7" s="570"/>
      <c r="E7" s="571"/>
      <c r="F7" s="571"/>
      <c r="G7" s="571"/>
      <c r="H7" s="571"/>
      <c r="I7" s="571"/>
      <c r="J7" s="571"/>
      <c r="K7" s="571"/>
      <c r="L7" s="571"/>
      <c r="M7" s="571"/>
      <c r="N7" s="571"/>
      <c r="O7" s="571"/>
      <c r="P7" s="571"/>
      <c r="Q7" s="571"/>
      <c r="R7" s="575"/>
      <c r="S7" s="575"/>
      <c r="T7" s="575"/>
      <c r="U7" s="575"/>
      <c r="V7" s="576"/>
      <c r="W7" s="562"/>
      <c r="X7" s="372"/>
      <c r="Y7" s="372"/>
      <c r="Z7" s="372"/>
      <c r="AA7" s="372"/>
      <c r="AB7" s="570"/>
      <c r="AC7" s="582"/>
      <c r="AD7" s="373"/>
      <c r="AE7" s="373"/>
      <c r="AF7" s="373"/>
      <c r="AG7" s="373"/>
      <c r="AH7" s="373"/>
      <c r="AI7" s="373"/>
      <c r="AJ7" s="373"/>
      <c r="AK7" s="373"/>
      <c r="AL7" s="583"/>
      <c r="AM7" s="478" t="s">
        <v>107</v>
      </c>
      <c r="AN7" s="378"/>
      <c r="AO7" s="378"/>
      <c r="AP7" s="378"/>
      <c r="AQ7" s="378"/>
      <c r="AR7" s="378"/>
      <c r="AS7" s="378"/>
      <c r="AT7" s="379"/>
      <c r="AU7" s="479" t="s">
        <v>96</v>
      </c>
      <c r="AV7" s="480"/>
      <c r="AW7" s="480"/>
      <c r="AX7" s="480"/>
      <c r="AY7" s="435" t="s">
        <v>108</v>
      </c>
      <c r="AZ7" s="436"/>
      <c r="BA7" s="436"/>
      <c r="BB7" s="436"/>
      <c r="BC7" s="436"/>
      <c r="BD7" s="436"/>
      <c r="BE7" s="436"/>
      <c r="BF7" s="436"/>
      <c r="BG7" s="436"/>
      <c r="BH7" s="436"/>
      <c r="BI7" s="436"/>
      <c r="BJ7" s="436"/>
      <c r="BK7" s="436"/>
      <c r="BL7" s="436"/>
      <c r="BM7" s="437"/>
      <c r="BN7" s="421">
        <v>342989</v>
      </c>
      <c r="BO7" s="422"/>
      <c r="BP7" s="422"/>
      <c r="BQ7" s="422"/>
      <c r="BR7" s="422"/>
      <c r="BS7" s="422"/>
      <c r="BT7" s="422"/>
      <c r="BU7" s="423"/>
      <c r="BV7" s="421">
        <v>341202</v>
      </c>
      <c r="BW7" s="422"/>
      <c r="BX7" s="422"/>
      <c r="BY7" s="422"/>
      <c r="BZ7" s="422"/>
      <c r="CA7" s="422"/>
      <c r="CB7" s="422"/>
      <c r="CC7" s="423"/>
      <c r="CD7" s="461" t="s">
        <v>109</v>
      </c>
      <c r="CE7" s="381"/>
      <c r="CF7" s="381"/>
      <c r="CG7" s="381"/>
      <c r="CH7" s="381"/>
      <c r="CI7" s="381"/>
      <c r="CJ7" s="381"/>
      <c r="CK7" s="381"/>
      <c r="CL7" s="381"/>
      <c r="CM7" s="381"/>
      <c r="CN7" s="381"/>
      <c r="CO7" s="381"/>
      <c r="CP7" s="381"/>
      <c r="CQ7" s="381"/>
      <c r="CR7" s="381"/>
      <c r="CS7" s="462"/>
      <c r="CT7" s="421">
        <v>7759390</v>
      </c>
      <c r="CU7" s="422"/>
      <c r="CV7" s="422"/>
      <c r="CW7" s="422"/>
      <c r="CX7" s="422"/>
      <c r="CY7" s="422"/>
      <c r="CZ7" s="422"/>
      <c r="DA7" s="423"/>
      <c r="DB7" s="421">
        <v>8057777</v>
      </c>
      <c r="DC7" s="422"/>
      <c r="DD7" s="422"/>
      <c r="DE7" s="422"/>
      <c r="DF7" s="422"/>
      <c r="DG7" s="422"/>
      <c r="DH7" s="422"/>
      <c r="DI7" s="423"/>
    </row>
    <row r="8" spans="1:119" ht="18.75" customHeight="1" thickBot="1" x14ac:dyDescent="0.25">
      <c r="A8" s="180"/>
      <c r="B8" s="572"/>
      <c r="C8" s="517"/>
      <c r="D8" s="517"/>
      <c r="E8" s="573"/>
      <c r="F8" s="573"/>
      <c r="G8" s="573"/>
      <c r="H8" s="573"/>
      <c r="I8" s="573"/>
      <c r="J8" s="573"/>
      <c r="K8" s="573"/>
      <c r="L8" s="573"/>
      <c r="M8" s="573"/>
      <c r="N8" s="573"/>
      <c r="O8" s="573"/>
      <c r="P8" s="573"/>
      <c r="Q8" s="573"/>
      <c r="R8" s="577"/>
      <c r="S8" s="577"/>
      <c r="T8" s="577"/>
      <c r="U8" s="577"/>
      <c r="V8" s="578"/>
      <c r="W8" s="492"/>
      <c r="X8" s="493"/>
      <c r="Y8" s="493"/>
      <c r="Z8" s="493"/>
      <c r="AA8" s="493"/>
      <c r="AB8" s="517"/>
      <c r="AC8" s="584"/>
      <c r="AD8" s="585"/>
      <c r="AE8" s="585"/>
      <c r="AF8" s="585"/>
      <c r="AG8" s="585"/>
      <c r="AH8" s="585"/>
      <c r="AI8" s="585"/>
      <c r="AJ8" s="585"/>
      <c r="AK8" s="585"/>
      <c r="AL8" s="586"/>
      <c r="AM8" s="478" t="s">
        <v>110</v>
      </c>
      <c r="AN8" s="378"/>
      <c r="AO8" s="378"/>
      <c r="AP8" s="378"/>
      <c r="AQ8" s="378"/>
      <c r="AR8" s="378"/>
      <c r="AS8" s="378"/>
      <c r="AT8" s="379"/>
      <c r="AU8" s="479" t="s">
        <v>111</v>
      </c>
      <c r="AV8" s="480"/>
      <c r="AW8" s="480"/>
      <c r="AX8" s="480"/>
      <c r="AY8" s="435" t="s">
        <v>112</v>
      </c>
      <c r="AZ8" s="436"/>
      <c r="BA8" s="436"/>
      <c r="BB8" s="436"/>
      <c r="BC8" s="436"/>
      <c r="BD8" s="436"/>
      <c r="BE8" s="436"/>
      <c r="BF8" s="436"/>
      <c r="BG8" s="436"/>
      <c r="BH8" s="436"/>
      <c r="BI8" s="436"/>
      <c r="BJ8" s="436"/>
      <c r="BK8" s="436"/>
      <c r="BL8" s="436"/>
      <c r="BM8" s="437"/>
      <c r="BN8" s="421">
        <v>972904</v>
      </c>
      <c r="BO8" s="422"/>
      <c r="BP8" s="422"/>
      <c r="BQ8" s="422"/>
      <c r="BR8" s="422"/>
      <c r="BS8" s="422"/>
      <c r="BT8" s="422"/>
      <c r="BU8" s="423"/>
      <c r="BV8" s="421">
        <v>986613</v>
      </c>
      <c r="BW8" s="422"/>
      <c r="BX8" s="422"/>
      <c r="BY8" s="422"/>
      <c r="BZ8" s="422"/>
      <c r="CA8" s="422"/>
      <c r="CB8" s="422"/>
      <c r="CC8" s="423"/>
      <c r="CD8" s="461" t="s">
        <v>113</v>
      </c>
      <c r="CE8" s="381"/>
      <c r="CF8" s="381"/>
      <c r="CG8" s="381"/>
      <c r="CH8" s="381"/>
      <c r="CI8" s="381"/>
      <c r="CJ8" s="381"/>
      <c r="CK8" s="381"/>
      <c r="CL8" s="381"/>
      <c r="CM8" s="381"/>
      <c r="CN8" s="381"/>
      <c r="CO8" s="381"/>
      <c r="CP8" s="381"/>
      <c r="CQ8" s="381"/>
      <c r="CR8" s="381"/>
      <c r="CS8" s="462"/>
      <c r="CT8" s="524">
        <v>0.8</v>
      </c>
      <c r="CU8" s="525"/>
      <c r="CV8" s="525"/>
      <c r="CW8" s="525"/>
      <c r="CX8" s="525"/>
      <c r="CY8" s="525"/>
      <c r="CZ8" s="525"/>
      <c r="DA8" s="526"/>
      <c r="DB8" s="524">
        <v>0.82</v>
      </c>
      <c r="DC8" s="525"/>
      <c r="DD8" s="525"/>
      <c r="DE8" s="525"/>
      <c r="DF8" s="525"/>
      <c r="DG8" s="525"/>
      <c r="DH8" s="525"/>
      <c r="DI8" s="526"/>
    </row>
    <row r="9" spans="1:119" ht="18.75" customHeight="1" thickBot="1" x14ac:dyDescent="0.25">
      <c r="A9" s="180"/>
      <c r="B9" s="553" t="s">
        <v>114</v>
      </c>
      <c r="C9" s="554"/>
      <c r="D9" s="554"/>
      <c r="E9" s="554"/>
      <c r="F9" s="554"/>
      <c r="G9" s="554"/>
      <c r="H9" s="554"/>
      <c r="I9" s="554"/>
      <c r="J9" s="554"/>
      <c r="K9" s="472"/>
      <c r="L9" s="555" t="s">
        <v>115</v>
      </c>
      <c r="M9" s="556"/>
      <c r="N9" s="556"/>
      <c r="O9" s="556"/>
      <c r="P9" s="556"/>
      <c r="Q9" s="557"/>
      <c r="R9" s="558">
        <v>28201</v>
      </c>
      <c r="S9" s="559"/>
      <c r="T9" s="559"/>
      <c r="U9" s="559"/>
      <c r="V9" s="560"/>
      <c r="W9" s="490" t="s">
        <v>116</v>
      </c>
      <c r="X9" s="491"/>
      <c r="Y9" s="491"/>
      <c r="Z9" s="491"/>
      <c r="AA9" s="491"/>
      <c r="AB9" s="491"/>
      <c r="AC9" s="491"/>
      <c r="AD9" s="491"/>
      <c r="AE9" s="491"/>
      <c r="AF9" s="491"/>
      <c r="AG9" s="491"/>
      <c r="AH9" s="491"/>
      <c r="AI9" s="491"/>
      <c r="AJ9" s="491"/>
      <c r="AK9" s="491"/>
      <c r="AL9" s="561"/>
      <c r="AM9" s="478" t="s">
        <v>117</v>
      </c>
      <c r="AN9" s="378"/>
      <c r="AO9" s="378"/>
      <c r="AP9" s="378"/>
      <c r="AQ9" s="378"/>
      <c r="AR9" s="378"/>
      <c r="AS9" s="378"/>
      <c r="AT9" s="379"/>
      <c r="AU9" s="479" t="s">
        <v>96</v>
      </c>
      <c r="AV9" s="480"/>
      <c r="AW9" s="480"/>
      <c r="AX9" s="480"/>
      <c r="AY9" s="435" t="s">
        <v>118</v>
      </c>
      <c r="AZ9" s="436"/>
      <c r="BA9" s="436"/>
      <c r="BB9" s="436"/>
      <c r="BC9" s="436"/>
      <c r="BD9" s="436"/>
      <c r="BE9" s="436"/>
      <c r="BF9" s="436"/>
      <c r="BG9" s="436"/>
      <c r="BH9" s="436"/>
      <c r="BI9" s="436"/>
      <c r="BJ9" s="436"/>
      <c r="BK9" s="436"/>
      <c r="BL9" s="436"/>
      <c r="BM9" s="437"/>
      <c r="BN9" s="421">
        <v>-13709</v>
      </c>
      <c r="BO9" s="422"/>
      <c r="BP9" s="422"/>
      <c r="BQ9" s="422"/>
      <c r="BR9" s="422"/>
      <c r="BS9" s="422"/>
      <c r="BT9" s="422"/>
      <c r="BU9" s="423"/>
      <c r="BV9" s="421">
        <v>267698</v>
      </c>
      <c r="BW9" s="422"/>
      <c r="BX9" s="422"/>
      <c r="BY9" s="422"/>
      <c r="BZ9" s="422"/>
      <c r="CA9" s="422"/>
      <c r="CB9" s="422"/>
      <c r="CC9" s="423"/>
      <c r="CD9" s="461" t="s">
        <v>119</v>
      </c>
      <c r="CE9" s="381"/>
      <c r="CF9" s="381"/>
      <c r="CG9" s="381"/>
      <c r="CH9" s="381"/>
      <c r="CI9" s="381"/>
      <c r="CJ9" s="381"/>
      <c r="CK9" s="381"/>
      <c r="CL9" s="381"/>
      <c r="CM9" s="381"/>
      <c r="CN9" s="381"/>
      <c r="CO9" s="381"/>
      <c r="CP9" s="381"/>
      <c r="CQ9" s="381"/>
      <c r="CR9" s="381"/>
      <c r="CS9" s="462"/>
      <c r="CT9" s="418">
        <v>6</v>
      </c>
      <c r="CU9" s="419"/>
      <c r="CV9" s="419"/>
      <c r="CW9" s="419"/>
      <c r="CX9" s="419"/>
      <c r="CY9" s="419"/>
      <c r="CZ9" s="419"/>
      <c r="DA9" s="420"/>
      <c r="DB9" s="418">
        <v>6.5</v>
      </c>
      <c r="DC9" s="419"/>
      <c r="DD9" s="419"/>
      <c r="DE9" s="419"/>
      <c r="DF9" s="419"/>
      <c r="DG9" s="419"/>
      <c r="DH9" s="419"/>
      <c r="DI9" s="420"/>
    </row>
    <row r="10" spans="1:119" ht="18.75" customHeight="1" thickBot="1" x14ac:dyDescent="0.25">
      <c r="A10" s="180"/>
      <c r="B10" s="553"/>
      <c r="C10" s="554"/>
      <c r="D10" s="554"/>
      <c r="E10" s="554"/>
      <c r="F10" s="554"/>
      <c r="G10" s="554"/>
      <c r="H10" s="554"/>
      <c r="I10" s="554"/>
      <c r="J10" s="554"/>
      <c r="K10" s="472"/>
      <c r="L10" s="377" t="s">
        <v>120</v>
      </c>
      <c r="M10" s="378"/>
      <c r="N10" s="378"/>
      <c r="O10" s="378"/>
      <c r="P10" s="378"/>
      <c r="Q10" s="379"/>
      <c r="R10" s="374">
        <v>28308</v>
      </c>
      <c r="S10" s="375"/>
      <c r="T10" s="375"/>
      <c r="U10" s="375"/>
      <c r="V10" s="434"/>
      <c r="W10" s="562"/>
      <c r="X10" s="372"/>
      <c r="Y10" s="372"/>
      <c r="Z10" s="372"/>
      <c r="AA10" s="372"/>
      <c r="AB10" s="372"/>
      <c r="AC10" s="372"/>
      <c r="AD10" s="372"/>
      <c r="AE10" s="372"/>
      <c r="AF10" s="372"/>
      <c r="AG10" s="372"/>
      <c r="AH10" s="372"/>
      <c r="AI10" s="372"/>
      <c r="AJ10" s="372"/>
      <c r="AK10" s="372"/>
      <c r="AL10" s="563"/>
      <c r="AM10" s="478" t="s">
        <v>121</v>
      </c>
      <c r="AN10" s="378"/>
      <c r="AO10" s="378"/>
      <c r="AP10" s="378"/>
      <c r="AQ10" s="378"/>
      <c r="AR10" s="378"/>
      <c r="AS10" s="378"/>
      <c r="AT10" s="379"/>
      <c r="AU10" s="479" t="s">
        <v>96</v>
      </c>
      <c r="AV10" s="480"/>
      <c r="AW10" s="480"/>
      <c r="AX10" s="480"/>
      <c r="AY10" s="435" t="s">
        <v>122</v>
      </c>
      <c r="AZ10" s="436"/>
      <c r="BA10" s="436"/>
      <c r="BB10" s="436"/>
      <c r="BC10" s="436"/>
      <c r="BD10" s="436"/>
      <c r="BE10" s="436"/>
      <c r="BF10" s="436"/>
      <c r="BG10" s="436"/>
      <c r="BH10" s="436"/>
      <c r="BI10" s="436"/>
      <c r="BJ10" s="436"/>
      <c r="BK10" s="436"/>
      <c r="BL10" s="436"/>
      <c r="BM10" s="437"/>
      <c r="BN10" s="421">
        <v>934268</v>
      </c>
      <c r="BO10" s="422"/>
      <c r="BP10" s="422"/>
      <c r="BQ10" s="422"/>
      <c r="BR10" s="422"/>
      <c r="BS10" s="422"/>
      <c r="BT10" s="422"/>
      <c r="BU10" s="423"/>
      <c r="BV10" s="421">
        <v>359511</v>
      </c>
      <c r="BW10" s="422"/>
      <c r="BX10" s="422"/>
      <c r="BY10" s="422"/>
      <c r="BZ10" s="422"/>
      <c r="CA10" s="422"/>
      <c r="CB10" s="422"/>
      <c r="CC10" s="423"/>
      <c r="CD10" s="183" t="s">
        <v>123</v>
      </c>
      <c r="CE10" s="184"/>
      <c r="CF10" s="184"/>
      <c r="CG10" s="184"/>
      <c r="CH10" s="184"/>
      <c r="CI10" s="184"/>
      <c r="CJ10" s="184"/>
      <c r="CK10" s="184"/>
      <c r="CL10" s="184"/>
      <c r="CM10" s="184"/>
      <c r="CN10" s="184"/>
      <c r="CO10" s="184"/>
      <c r="CP10" s="184"/>
      <c r="CQ10" s="184"/>
      <c r="CR10" s="184"/>
      <c r="CS10" s="185"/>
      <c r="CT10" s="186"/>
      <c r="CU10" s="187"/>
      <c r="CV10" s="187"/>
      <c r="CW10" s="187"/>
      <c r="CX10" s="187"/>
      <c r="CY10" s="187"/>
      <c r="CZ10" s="187"/>
      <c r="DA10" s="188"/>
      <c r="DB10" s="186"/>
      <c r="DC10" s="187"/>
      <c r="DD10" s="187"/>
      <c r="DE10" s="187"/>
      <c r="DF10" s="187"/>
      <c r="DG10" s="187"/>
      <c r="DH10" s="187"/>
      <c r="DI10" s="188"/>
    </row>
    <row r="11" spans="1:119" ht="18.75" customHeight="1" thickBot="1" x14ac:dyDescent="0.25">
      <c r="A11" s="180"/>
      <c r="B11" s="553"/>
      <c r="C11" s="554"/>
      <c r="D11" s="554"/>
      <c r="E11" s="554"/>
      <c r="F11" s="554"/>
      <c r="G11" s="554"/>
      <c r="H11" s="554"/>
      <c r="I11" s="554"/>
      <c r="J11" s="554"/>
      <c r="K11" s="472"/>
      <c r="L11" s="382" t="s">
        <v>124</v>
      </c>
      <c r="M11" s="383"/>
      <c r="N11" s="383"/>
      <c r="O11" s="383"/>
      <c r="P11" s="383"/>
      <c r="Q11" s="384"/>
      <c r="R11" s="550" t="s">
        <v>125</v>
      </c>
      <c r="S11" s="551"/>
      <c r="T11" s="551"/>
      <c r="U11" s="551"/>
      <c r="V11" s="552"/>
      <c r="W11" s="562"/>
      <c r="X11" s="372"/>
      <c r="Y11" s="372"/>
      <c r="Z11" s="372"/>
      <c r="AA11" s="372"/>
      <c r="AB11" s="372"/>
      <c r="AC11" s="372"/>
      <c r="AD11" s="372"/>
      <c r="AE11" s="372"/>
      <c r="AF11" s="372"/>
      <c r="AG11" s="372"/>
      <c r="AH11" s="372"/>
      <c r="AI11" s="372"/>
      <c r="AJ11" s="372"/>
      <c r="AK11" s="372"/>
      <c r="AL11" s="563"/>
      <c r="AM11" s="478" t="s">
        <v>126</v>
      </c>
      <c r="AN11" s="378"/>
      <c r="AO11" s="378"/>
      <c r="AP11" s="378"/>
      <c r="AQ11" s="378"/>
      <c r="AR11" s="378"/>
      <c r="AS11" s="378"/>
      <c r="AT11" s="379"/>
      <c r="AU11" s="479" t="s">
        <v>127</v>
      </c>
      <c r="AV11" s="480"/>
      <c r="AW11" s="480"/>
      <c r="AX11" s="480"/>
      <c r="AY11" s="435" t="s">
        <v>128</v>
      </c>
      <c r="AZ11" s="436"/>
      <c r="BA11" s="436"/>
      <c r="BB11" s="436"/>
      <c r="BC11" s="436"/>
      <c r="BD11" s="436"/>
      <c r="BE11" s="436"/>
      <c r="BF11" s="436"/>
      <c r="BG11" s="436"/>
      <c r="BH11" s="436"/>
      <c r="BI11" s="436"/>
      <c r="BJ11" s="436"/>
      <c r="BK11" s="436"/>
      <c r="BL11" s="436"/>
      <c r="BM11" s="437"/>
      <c r="BN11" s="421">
        <v>0</v>
      </c>
      <c r="BO11" s="422"/>
      <c r="BP11" s="422"/>
      <c r="BQ11" s="422"/>
      <c r="BR11" s="422"/>
      <c r="BS11" s="422"/>
      <c r="BT11" s="422"/>
      <c r="BU11" s="423"/>
      <c r="BV11" s="421">
        <v>0</v>
      </c>
      <c r="BW11" s="422"/>
      <c r="BX11" s="422"/>
      <c r="BY11" s="422"/>
      <c r="BZ11" s="422"/>
      <c r="CA11" s="422"/>
      <c r="CB11" s="422"/>
      <c r="CC11" s="423"/>
      <c r="CD11" s="461" t="s">
        <v>129</v>
      </c>
      <c r="CE11" s="381"/>
      <c r="CF11" s="381"/>
      <c r="CG11" s="381"/>
      <c r="CH11" s="381"/>
      <c r="CI11" s="381"/>
      <c r="CJ11" s="381"/>
      <c r="CK11" s="381"/>
      <c r="CL11" s="381"/>
      <c r="CM11" s="381"/>
      <c r="CN11" s="381"/>
      <c r="CO11" s="381"/>
      <c r="CP11" s="381"/>
      <c r="CQ11" s="381"/>
      <c r="CR11" s="381"/>
      <c r="CS11" s="462"/>
      <c r="CT11" s="524" t="s">
        <v>130</v>
      </c>
      <c r="CU11" s="525"/>
      <c r="CV11" s="525"/>
      <c r="CW11" s="525"/>
      <c r="CX11" s="525"/>
      <c r="CY11" s="525"/>
      <c r="CZ11" s="525"/>
      <c r="DA11" s="526"/>
      <c r="DB11" s="524" t="s">
        <v>131</v>
      </c>
      <c r="DC11" s="525"/>
      <c r="DD11" s="525"/>
      <c r="DE11" s="525"/>
      <c r="DF11" s="525"/>
      <c r="DG11" s="525"/>
      <c r="DH11" s="525"/>
      <c r="DI11" s="526"/>
    </row>
    <row r="12" spans="1:119" ht="18.75" customHeight="1" x14ac:dyDescent="0.2">
      <c r="A12" s="180"/>
      <c r="B12" s="527" t="s">
        <v>132</v>
      </c>
      <c r="C12" s="528"/>
      <c r="D12" s="528"/>
      <c r="E12" s="528"/>
      <c r="F12" s="528"/>
      <c r="G12" s="528"/>
      <c r="H12" s="528"/>
      <c r="I12" s="528"/>
      <c r="J12" s="528"/>
      <c r="K12" s="529"/>
      <c r="L12" s="536" t="s">
        <v>133</v>
      </c>
      <c r="M12" s="537"/>
      <c r="N12" s="537"/>
      <c r="O12" s="537"/>
      <c r="P12" s="537"/>
      <c r="Q12" s="538"/>
      <c r="R12" s="539">
        <v>29056</v>
      </c>
      <c r="S12" s="540"/>
      <c r="T12" s="540"/>
      <c r="U12" s="540"/>
      <c r="V12" s="541"/>
      <c r="W12" s="542" t="s">
        <v>1</v>
      </c>
      <c r="X12" s="480"/>
      <c r="Y12" s="480"/>
      <c r="Z12" s="480"/>
      <c r="AA12" s="480"/>
      <c r="AB12" s="543"/>
      <c r="AC12" s="544" t="s">
        <v>134</v>
      </c>
      <c r="AD12" s="545"/>
      <c r="AE12" s="545"/>
      <c r="AF12" s="545"/>
      <c r="AG12" s="546"/>
      <c r="AH12" s="544" t="s">
        <v>135</v>
      </c>
      <c r="AI12" s="545"/>
      <c r="AJ12" s="545"/>
      <c r="AK12" s="545"/>
      <c r="AL12" s="547"/>
      <c r="AM12" s="478" t="s">
        <v>136</v>
      </c>
      <c r="AN12" s="378"/>
      <c r="AO12" s="378"/>
      <c r="AP12" s="378"/>
      <c r="AQ12" s="378"/>
      <c r="AR12" s="378"/>
      <c r="AS12" s="378"/>
      <c r="AT12" s="379"/>
      <c r="AU12" s="479" t="s">
        <v>111</v>
      </c>
      <c r="AV12" s="480"/>
      <c r="AW12" s="480"/>
      <c r="AX12" s="480"/>
      <c r="AY12" s="435" t="s">
        <v>137</v>
      </c>
      <c r="AZ12" s="436"/>
      <c r="BA12" s="436"/>
      <c r="BB12" s="436"/>
      <c r="BC12" s="436"/>
      <c r="BD12" s="436"/>
      <c r="BE12" s="436"/>
      <c r="BF12" s="436"/>
      <c r="BG12" s="436"/>
      <c r="BH12" s="436"/>
      <c r="BI12" s="436"/>
      <c r="BJ12" s="436"/>
      <c r="BK12" s="436"/>
      <c r="BL12" s="436"/>
      <c r="BM12" s="437"/>
      <c r="BN12" s="421">
        <v>242467</v>
      </c>
      <c r="BO12" s="422"/>
      <c r="BP12" s="422"/>
      <c r="BQ12" s="422"/>
      <c r="BR12" s="422"/>
      <c r="BS12" s="422"/>
      <c r="BT12" s="422"/>
      <c r="BU12" s="423"/>
      <c r="BV12" s="421">
        <v>263665</v>
      </c>
      <c r="BW12" s="422"/>
      <c r="BX12" s="422"/>
      <c r="BY12" s="422"/>
      <c r="BZ12" s="422"/>
      <c r="CA12" s="422"/>
      <c r="CB12" s="422"/>
      <c r="CC12" s="423"/>
      <c r="CD12" s="461" t="s">
        <v>138</v>
      </c>
      <c r="CE12" s="381"/>
      <c r="CF12" s="381"/>
      <c r="CG12" s="381"/>
      <c r="CH12" s="381"/>
      <c r="CI12" s="381"/>
      <c r="CJ12" s="381"/>
      <c r="CK12" s="381"/>
      <c r="CL12" s="381"/>
      <c r="CM12" s="381"/>
      <c r="CN12" s="381"/>
      <c r="CO12" s="381"/>
      <c r="CP12" s="381"/>
      <c r="CQ12" s="381"/>
      <c r="CR12" s="381"/>
      <c r="CS12" s="462"/>
      <c r="CT12" s="524" t="s">
        <v>139</v>
      </c>
      <c r="CU12" s="525"/>
      <c r="CV12" s="525"/>
      <c r="CW12" s="525"/>
      <c r="CX12" s="525"/>
      <c r="CY12" s="525"/>
      <c r="CZ12" s="525"/>
      <c r="DA12" s="526"/>
      <c r="DB12" s="524" t="s">
        <v>140</v>
      </c>
      <c r="DC12" s="525"/>
      <c r="DD12" s="525"/>
      <c r="DE12" s="525"/>
      <c r="DF12" s="525"/>
      <c r="DG12" s="525"/>
      <c r="DH12" s="525"/>
      <c r="DI12" s="526"/>
    </row>
    <row r="13" spans="1:119" ht="18.75" customHeight="1" x14ac:dyDescent="0.2">
      <c r="A13" s="180"/>
      <c r="B13" s="530"/>
      <c r="C13" s="531"/>
      <c r="D13" s="531"/>
      <c r="E13" s="531"/>
      <c r="F13" s="531"/>
      <c r="G13" s="531"/>
      <c r="H13" s="531"/>
      <c r="I13" s="531"/>
      <c r="J13" s="531"/>
      <c r="K13" s="532"/>
      <c r="L13" s="189"/>
      <c r="M13" s="505" t="s">
        <v>141</v>
      </c>
      <c r="N13" s="506"/>
      <c r="O13" s="506"/>
      <c r="P13" s="506"/>
      <c r="Q13" s="507"/>
      <c r="R13" s="508">
        <v>28181</v>
      </c>
      <c r="S13" s="509"/>
      <c r="T13" s="509"/>
      <c r="U13" s="509"/>
      <c r="V13" s="510"/>
      <c r="W13" s="511" t="s">
        <v>142</v>
      </c>
      <c r="X13" s="407"/>
      <c r="Y13" s="407"/>
      <c r="Z13" s="407"/>
      <c r="AA13" s="407"/>
      <c r="AB13" s="408"/>
      <c r="AC13" s="374">
        <v>62</v>
      </c>
      <c r="AD13" s="375"/>
      <c r="AE13" s="375"/>
      <c r="AF13" s="375"/>
      <c r="AG13" s="376"/>
      <c r="AH13" s="374">
        <v>63</v>
      </c>
      <c r="AI13" s="375"/>
      <c r="AJ13" s="375"/>
      <c r="AK13" s="375"/>
      <c r="AL13" s="434"/>
      <c r="AM13" s="478" t="s">
        <v>143</v>
      </c>
      <c r="AN13" s="378"/>
      <c r="AO13" s="378"/>
      <c r="AP13" s="378"/>
      <c r="AQ13" s="378"/>
      <c r="AR13" s="378"/>
      <c r="AS13" s="378"/>
      <c r="AT13" s="379"/>
      <c r="AU13" s="479" t="s">
        <v>144</v>
      </c>
      <c r="AV13" s="480"/>
      <c r="AW13" s="480"/>
      <c r="AX13" s="480"/>
      <c r="AY13" s="435" t="s">
        <v>145</v>
      </c>
      <c r="AZ13" s="436"/>
      <c r="BA13" s="436"/>
      <c r="BB13" s="436"/>
      <c r="BC13" s="436"/>
      <c r="BD13" s="436"/>
      <c r="BE13" s="436"/>
      <c r="BF13" s="436"/>
      <c r="BG13" s="436"/>
      <c r="BH13" s="436"/>
      <c r="BI13" s="436"/>
      <c r="BJ13" s="436"/>
      <c r="BK13" s="436"/>
      <c r="BL13" s="436"/>
      <c r="BM13" s="437"/>
      <c r="BN13" s="421">
        <v>678092</v>
      </c>
      <c r="BO13" s="422"/>
      <c r="BP13" s="422"/>
      <c r="BQ13" s="422"/>
      <c r="BR13" s="422"/>
      <c r="BS13" s="422"/>
      <c r="BT13" s="422"/>
      <c r="BU13" s="423"/>
      <c r="BV13" s="421">
        <v>363544</v>
      </c>
      <c r="BW13" s="422"/>
      <c r="BX13" s="422"/>
      <c r="BY13" s="422"/>
      <c r="BZ13" s="422"/>
      <c r="CA13" s="422"/>
      <c r="CB13" s="422"/>
      <c r="CC13" s="423"/>
      <c r="CD13" s="461" t="s">
        <v>146</v>
      </c>
      <c r="CE13" s="381"/>
      <c r="CF13" s="381"/>
      <c r="CG13" s="381"/>
      <c r="CH13" s="381"/>
      <c r="CI13" s="381"/>
      <c r="CJ13" s="381"/>
      <c r="CK13" s="381"/>
      <c r="CL13" s="381"/>
      <c r="CM13" s="381"/>
      <c r="CN13" s="381"/>
      <c r="CO13" s="381"/>
      <c r="CP13" s="381"/>
      <c r="CQ13" s="381"/>
      <c r="CR13" s="381"/>
      <c r="CS13" s="462"/>
      <c r="CT13" s="418">
        <v>4.5999999999999996</v>
      </c>
      <c r="CU13" s="419"/>
      <c r="CV13" s="419"/>
      <c r="CW13" s="419"/>
      <c r="CX13" s="419"/>
      <c r="CY13" s="419"/>
      <c r="CZ13" s="419"/>
      <c r="DA13" s="420"/>
      <c r="DB13" s="418">
        <v>4.4000000000000004</v>
      </c>
      <c r="DC13" s="419"/>
      <c r="DD13" s="419"/>
      <c r="DE13" s="419"/>
      <c r="DF13" s="419"/>
      <c r="DG13" s="419"/>
      <c r="DH13" s="419"/>
      <c r="DI13" s="420"/>
    </row>
    <row r="14" spans="1:119" ht="18.75" customHeight="1" thickBot="1" x14ac:dyDescent="0.25">
      <c r="A14" s="180"/>
      <c r="B14" s="530"/>
      <c r="C14" s="531"/>
      <c r="D14" s="531"/>
      <c r="E14" s="531"/>
      <c r="F14" s="531"/>
      <c r="G14" s="531"/>
      <c r="H14" s="531"/>
      <c r="I14" s="531"/>
      <c r="J14" s="531"/>
      <c r="K14" s="532"/>
      <c r="L14" s="495" t="s">
        <v>147</v>
      </c>
      <c r="M14" s="548"/>
      <c r="N14" s="548"/>
      <c r="O14" s="548"/>
      <c r="P14" s="548"/>
      <c r="Q14" s="549"/>
      <c r="R14" s="508">
        <v>29016</v>
      </c>
      <c r="S14" s="509"/>
      <c r="T14" s="509"/>
      <c r="U14" s="509"/>
      <c r="V14" s="510"/>
      <c r="W14" s="512"/>
      <c r="X14" s="410"/>
      <c r="Y14" s="410"/>
      <c r="Z14" s="410"/>
      <c r="AA14" s="410"/>
      <c r="AB14" s="411"/>
      <c r="AC14" s="501">
        <v>0.6</v>
      </c>
      <c r="AD14" s="502"/>
      <c r="AE14" s="502"/>
      <c r="AF14" s="502"/>
      <c r="AG14" s="503"/>
      <c r="AH14" s="501">
        <v>0.7</v>
      </c>
      <c r="AI14" s="502"/>
      <c r="AJ14" s="502"/>
      <c r="AK14" s="502"/>
      <c r="AL14" s="504"/>
      <c r="AM14" s="478"/>
      <c r="AN14" s="378"/>
      <c r="AO14" s="378"/>
      <c r="AP14" s="378"/>
      <c r="AQ14" s="378"/>
      <c r="AR14" s="378"/>
      <c r="AS14" s="378"/>
      <c r="AT14" s="379"/>
      <c r="AU14" s="479"/>
      <c r="AV14" s="480"/>
      <c r="AW14" s="480"/>
      <c r="AX14" s="480"/>
      <c r="AY14" s="435"/>
      <c r="AZ14" s="436"/>
      <c r="BA14" s="436"/>
      <c r="BB14" s="436"/>
      <c r="BC14" s="436"/>
      <c r="BD14" s="436"/>
      <c r="BE14" s="436"/>
      <c r="BF14" s="436"/>
      <c r="BG14" s="436"/>
      <c r="BH14" s="436"/>
      <c r="BI14" s="436"/>
      <c r="BJ14" s="436"/>
      <c r="BK14" s="436"/>
      <c r="BL14" s="436"/>
      <c r="BM14" s="437"/>
      <c r="BN14" s="421"/>
      <c r="BO14" s="422"/>
      <c r="BP14" s="422"/>
      <c r="BQ14" s="422"/>
      <c r="BR14" s="422"/>
      <c r="BS14" s="422"/>
      <c r="BT14" s="422"/>
      <c r="BU14" s="423"/>
      <c r="BV14" s="421"/>
      <c r="BW14" s="422"/>
      <c r="BX14" s="422"/>
      <c r="BY14" s="422"/>
      <c r="BZ14" s="422"/>
      <c r="CA14" s="422"/>
      <c r="CB14" s="422"/>
      <c r="CC14" s="423"/>
      <c r="CD14" s="458" t="s">
        <v>148</v>
      </c>
      <c r="CE14" s="459"/>
      <c r="CF14" s="459"/>
      <c r="CG14" s="459"/>
      <c r="CH14" s="459"/>
      <c r="CI14" s="459"/>
      <c r="CJ14" s="459"/>
      <c r="CK14" s="459"/>
      <c r="CL14" s="459"/>
      <c r="CM14" s="459"/>
      <c r="CN14" s="459"/>
      <c r="CO14" s="459"/>
      <c r="CP14" s="459"/>
      <c r="CQ14" s="459"/>
      <c r="CR14" s="459"/>
      <c r="CS14" s="460"/>
      <c r="CT14" s="518" t="s">
        <v>131</v>
      </c>
      <c r="CU14" s="519"/>
      <c r="CV14" s="519"/>
      <c r="CW14" s="519"/>
      <c r="CX14" s="519"/>
      <c r="CY14" s="519"/>
      <c r="CZ14" s="519"/>
      <c r="DA14" s="520"/>
      <c r="DB14" s="518" t="s">
        <v>140</v>
      </c>
      <c r="DC14" s="519"/>
      <c r="DD14" s="519"/>
      <c r="DE14" s="519"/>
      <c r="DF14" s="519"/>
      <c r="DG14" s="519"/>
      <c r="DH14" s="519"/>
      <c r="DI14" s="520"/>
    </row>
    <row r="15" spans="1:119" ht="18.75" customHeight="1" x14ac:dyDescent="0.2">
      <c r="A15" s="180"/>
      <c r="B15" s="530"/>
      <c r="C15" s="531"/>
      <c r="D15" s="531"/>
      <c r="E15" s="531"/>
      <c r="F15" s="531"/>
      <c r="G15" s="531"/>
      <c r="H15" s="531"/>
      <c r="I15" s="531"/>
      <c r="J15" s="531"/>
      <c r="K15" s="532"/>
      <c r="L15" s="189"/>
      <c r="M15" s="505" t="s">
        <v>141</v>
      </c>
      <c r="N15" s="506"/>
      <c r="O15" s="506"/>
      <c r="P15" s="506"/>
      <c r="Q15" s="507"/>
      <c r="R15" s="508">
        <v>28227</v>
      </c>
      <c r="S15" s="509"/>
      <c r="T15" s="509"/>
      <c r="U15" s="509"/>
      <c r="V15" s="510"/>
      <c r="W15" s="511" t="s">
        <v>149</v>
      </c>
      <c r="X15" s="407"/>
      <c r="Y15" s="407"/>
      <c r="Z15" s="407"/>
      <c r="AA15" s="407"/>
      <c r="AB15" s="408"/>
      <c r="AC15" s="374">
        <v>1318</v>
      </c>
      <c r="AD15" s="375"/>
      <c r="AE15" s="375"/>
      <c r="AF15" s="375"/>
      <c r="AG15" s="376"/>
      <c r="AH15" s="374">
        <v>1408</v>
      </c>
      <c r="AI15" s="375"/>
      <c r="AJ15" s="375"/>
      <c r="AK15" s="375"/>
      <c r="AL15" s="434"/>
      <c r="AM15" s="478"/>
      <c r="AN15" s="378"/>
      <c r="AO15" s="378"/>
      <c r="AP15" s="378"/>
      <c r="AQ15" s="378"/>
      <c r="AR15" s="378"/>
      <c r="AS15" s="378"/>
      <c r="AT15" s="379"/>
      <c r="AU15" s="479"/>
      <c r="AV15" s="480"/>
      <c r="AW15" s="480"/>
      <c r="AX15" s="480"/>
      <c r="AY15" s="447" t="s">
        <v>150</v>
      </c>
      <c r="AZ15" s="448"/>
      <c r="BA15" s="448"/>
      <c r="BB15" s="448"/>
      <c r="BC15" s="448"/>
      <c r="BD15" s="448"/>
      <c r="BE15" s="448"/>
      <c r="BF15" s="448"/>
      <c r="BG15" s="448"/>
      <c r="BH15" s="448"/>
      <c r="BI15" s="448"/>
      <c r="BJ15" s="448"/>
      <c r="BK15" s="448"/>
      <c r="BL15" s="448"/>
      <c r="BM15" s="449"/>
      <c r="BN15" s="450">
        <v>4918758</v>
      </c>
      <c r="BO15" s="451"/>
      <c r="BP15" s="451"/>
      <c r="BQ15" s="451"/>
      <c r="BR15" s="451"/>
      <c r="BS15" s="451"/>
      <c r="BT15" s="451"/>
      <c r="BU15" s="452"/>
      <c r="BV15" s="450">
        <v>4747539</v>
      </c>
      <c r="BW15" s="451"/>
      <c r="BX15" s="451"/>
      <c r="BY15" s="451"/>
      <c r="BZ15" s="451"/>
      <c r="CA15" s="451"/>
      <c r="CB15" s="451"/>
      <c r="CC15" s="452"/>
      <c r="CD15" s="521" t="s">
        <v>151</v>
      </c>
      <c r="CE15" s="522"/>
      <c r="CF15" s="522"/>
      <c r="CG15" s="522"/>
      <c r="CH15" s="522"/>
      <c r="CI15" s="522"/>
      <c r="CJ15" s="522"/>
      <c r="CK15" s="522"/>
      <c r="CL15" s="522"/>
      <c r="CM15" s="522"/>
      <c r="CN15" s="522"/>
      <c r="CO15" s="522"/>
      <c r="CP15" s="522"/>
      <c r="CQ15" s="522"/>
      <c r="CR15" s="522"/>
      <c r="CS15" s="523"/>
      <c r="CT15" s="190"/>
      <c r="CU15" s="191"/>
      <c r="CV15" s="191"/>
      <c r="CW15" s="191"/>
      <c r="CX15" s="191"/>
      <c r="CY15" s="191"/>
      <c r="CZ15" s="191"/>
      <c r="DA15" s="192"/>
      <c r="DB15" s="190"/>
      <c r="DC15" s="191"/>
      <c r="DD15" s="191"/>
      <c r="DE15" s="191"/>
      <c r="DF15" s="191"/>
      <c r="DG15" s="191"/>
      <c r="DH15" s="191"/>
      <c r="DI15" s="192"/>
    </row>
    <row r="16" spans="1:119" ht="18.75" customHeight="1" x14ac:dyDescent="0.2">
      <c r="A16" s="180"/>
      <c r="B16" s="530"/>
      <c r="C16" s="531"/>
      <c r="D16" s="531"/>
      <c r="E16" s="531"/>
      <c r="F16" s="531"/>
      <c r="G16" s="531"/>
      <c r="H16" s="531"/>
      <c r="I16" s="531"/>
      <c r="J16" s="531"/>
      <c r="K16" s="532"/>
      <c r="L16" s="495" t="s">
        <v>152</v>
      </c>
      <c r="M16" s="496"/>
      <c r="N16" s="496"/>
      <c r="O16" s="496"/>
      <c r="P16" s="496"/>
      <c r="Q16" s="497"/>
      <c r="R16" s="498" t="s">
        <v>153</v>
      </c>
      <c r="S16" s="499"/>
      <c r="T16" s="499"/>
      <c r="U16" s="499"/>
      <c r="V16" s="500"/>
      <c r="W16" s="512"/>
      <c r="X16" s="410"/>
      <c r="Y16" s="410"/>
      <c r="Z16" s="410"/>
      <c r="AA16" s="410"/>
      <c r="AB16" s="411"/>
      <c r="AC16" s="501">
        <v>13.7</v>
      </c>
      <c r="AD16" s="502"/>
      <c r="AE16" s="502"/>
      <c r="AF16" s="502"/>
      <c r="AG16" s="503"/>
      <c r="AH16" s="501">
        <v>14.8</v>
      </c>
      <c r="AI16" s="502"/>
      <c r="AJ16" s="502"/>
      <c r="AK16" s="502"/>
      <c r="AL16" s="504"/>
      <c r="AM16" s="478"/>
      <c r="AN16" s="378"/>
      <c r="AO16" s="378"/>
      <c r="AP16" s="378"/>
      <c r="AQ16" s="378"/>
      <c r="AR16" s="378"/>
      <c r="AS16" s="378"/>
      <c r="AT16" s="379"/>
      <c r="AU16" s="479"/>
      <c r="AV16" s="480"/>
      <c r="AW16" s="480"/>
      <c r="AX16" s="480"/>
      <c r="AY16" s="435" t="s">
        <v>154</v>
      </c>
      <c r="AZ16" s="436"/>
      <c r="BA16" s="436"/>
      <c r="BB16" s="436"/>
      <c r="BC16" s="436"/>
      <c r="BD16" s="436"/>
      <c r="BE16" s="436"/>
      <c r="BF16" s="436"/>
      <c r="BG16" s="436"/>
      <c r="BH16" s="436"/>
      <c r="BI16" s="436"/>
      <c r="BJ16" s="436"/>
      <c r="BK16" s="436"/>
      <c r="BL16" s="436"/>
      <c r="BM16" s="437"/>
      <c r="BN16" s="421">
        <v>6210204</v>
      </c>
      <c r="BO16" s="422"/>
      <c r="BP16" s="422"/>
      <c r="BQ16" s="422"/>
      <c r="BR16" s="422"/>
      <c r="BS16" s="422"/>
      <c r="BT16" s="422"/>
      <c r="BU16" s="423"/>
      <c r="BV16" s="421">
        <v>6035107</v>
      </c>
      <c r="BW16" s="422"/>
      <c r="BX16" s="422"/>
      <c r="BY16" s="422"/>
      <c r="BZ16" s="422"/>
      <c r="CA16" s="422"/>
      <c r="CB16" s="422"/>
      <c r="CC16" s="423"/>
      <c r="CD16" s="193"/>
      <c r="CE16" s="453"/>
      <c r="CF16" s="453"/>
      <c r="CG16" s="453"/>
      <c r="CH16" s="453"/>
      <c r="CI16" s="453"/>
      <c r="CJ16" s="453"/>
      <c r="CK16" s="453"/>
      <c r="CL16" s="453"/>
      <c r="CM16" s="453"/>
      <c r="CN16" s="453"/>
      <c r="CO16" s="453"/>
      <c r="CP16" s="453"/>
      <c r="CQ16" s="453"/>
      <c r="CR16" s="453"/>
      <c r="CS16" s="454"/>
      <c r="CT16" s="418"/>
      <c r="CU16" s="419"/>
      <c r="CV16" s="419"/>
      <c r="CW16" s="419"/>
      <c r="CX16" s="419"/>
      <c r="CY16" s="419"/>
      <c r="CZ16" s="419"/>
      <c r="DA16" s="420"/>
      <c r="DB16" s="418"/>
      <c r="DC16" s="419"/>
      <c r="DD16" s="419"/>
      <c r="DE16" s="419"/>
      <c r="DF16" s="419"/>
      <c r="DG16" s="419"/>
      <c r="DH16" s="419"/>
      <c r="DI16" s="420"/>
    </row>
    <row r="17" spans="1:113" ht="18.75" customHeight="1" thickBot="1" x14ac:dyDescent="0.25">
      <c r="A17" s="180"/>
      <c r="B17" s="533"/>
      <c r="C17" s="534"/>
      <c r="D17" s="534"/>
      <c r="E17" s="534"/>
      <c r="F17" s="534"/>
      <c r="G17" s="534"/>
      <c r="H17" s="534"/>
      <c r="I17" s="534"/>
      <c r="J17" s="534"/>
      <c r="K17" s="535"/>
      <c r="L17" s="194"/>
      <c r="M17" s="514" t="s">
        <v>155</v>
      </c>
      <c r="N17" s="515"/>
      <c r="O17" s="515"/>
      <c r="P17" s="515"/>
      <c r="Q17" s="516"/>
      <c r="R17" s="498" t="s">
        <v>156</v>
      </c>
      <c r="S17" s="499"/>
      <c r="T17" s="499"/>
      <c r="U17" s="499"/>
      <c r="V17" s="500"/>
      <c r="W17" s="511" t="s">
        <v>157</v>
      </c>
      <c r="X17" s="407"/>
      <c r="Y17" s="407"/>
      <c r="Z17" s="407"/>
      <c r="AA17" s="407"/>
      <c r="AB17" s="408"/>
      <c r="AC17" s="374">
        <v>8232</v>
      </c>
      <c r="AD17" s="375"/>
      <c r="AE17" s="375"/>
      <c r="AF17" s="375"/>
      <c r="AG17" s="376"/>
      <c r="AH17" s="374">
        <v>8073</v>
      </c>
      <c r="AI17" s="375"/>
      <c r="AJ17" s="375"/>
      <c r="AK17" s="375"/>
      <c r="AL17" s="434"/>
      <c r="AM17" s="478"/>
      <c r="AN17" s="378"/>
      <c r="AO17" s="378"/>
      <c r="AP17" s="378"/>
      <c r="AQ17" s="378"/>
      <c r="AR17" s="378"/>
      <c r="AS17" s="378"/>
      <c r="AT17" s="379"/>
      <c r="AU17" s="479"/>
      <c r="AV17" s="480"/>
      <c r="AW17" s="480"/>
      <c r="AX17" s="480"/>
      <c r="AY17" s="435" t="s">
        <v>158</v>
      </c>
      <c r="AZ17" s="436"/>
      <c r="BA17" s="436"/>
      <c r="BB17" s="436"/>
      <c r="BC17" s="436"/>
      <c r="BD17" s="436"/>
      <c r="BE17" s="436"/>
      <c r="BF17" s="436"/>
      <c r="BG17" s="436"/>
      <c r="BH17" s="436"/>
      <c r="BI17" s="436"/>
      <c r="BJ17" s="436"/>
      <c r="BK17" s="436"/>
      <c r="BL17" s="436"/>
      <c r="BM17" s="437"/>
      <c r="BN17" s="421">
        <v>6369365</v>
      </c>
      <c r="BO17" s="422"/>
      <c r="BP17" s="422"/>
      <c r="BQ17" s="422"/>
      <c r="BR17" s="422"/>
      <c r="BS17" s="422"/>
      <c r="BT17" s="422"/>
      <c r="BU17" s="423"/>
      <c r="BV17" s="421">
        <v>6163618</v>
      </c>
      <c r="BW17" s="422"/>
      <c r="BX17" s="422"/>
      <c r="BY17" s="422"/>
      <c r="BZ17" s="422"/>
      <c r="CA17" s="422"/>
      <c r="CB17" s="422"/>
      <c r="CC17" s="423"/>
      <c r="CD17" s="193"/>
      <c r="CE17" s="453"/>
      <c r="CF17" s="453"/>
      <c r="CG17" s="453"/>
      <c r="CH17" s="453"/>
      <c r="CI17" s="453"/>
      <c r="CJ17" s="453"/>
      <c r="CK17" s="453"/>
      <c r="CL17" s="453"/>
      <c r="CM17" s="453"/>
      <c r="CN17" s="453"/>
      <c r="CO17" s="453"/>
      <c r="CP17" s="453"/>
      <c r="CQ17" s="453"/>
      <c r="CR17" s="453"/>
      <c r="CS17" s="454"/>
      <c r="CT17" s="418"/>
      <c r="CU17" s="419"/>
      <c r="CV17" s="419"/>
      <c r="CW17" s="419"/>
      <c r="CX17" s="419"/>
      <c r="CY17" s="419"/>
      <c r="CZ17" s="419"/>
      <c r="DA17" s="420"/>
      <c r="DB17" s="418"/>
      <c r="DC17" s="419"/>
      <c r="DD17" s="419"/>
      <c r="DE17" s="419"/>
      <c r="DF17" s="419"/>
      <c r="DG17" s="419"/>
      <c r="DH17" s="419"/>
      <c r="DI17" s="420"/>
    </row>
    <row r="18" spans="1:113" ht="18.75" customHeight="1" thickBot="1" x14ac:dyDescent="0.25">
      <c r="A18" s="180"/>
      <c r="B18" s="471" t="s">
        <v>159</v>
      </c>
      <c r="C18" s="472"/>
      <c r="D18" s="472"/>
      <c r="E18" s="473"/>
      <c r="F18" s="473"/>
      <c r="G18" s="473"/>
      <c r="H18" s="473"/>
      <c r="I18" s="473"/>
      <c r="J18" s="473"/>
      <c r="K18" s="473"/>
      <c r="L18" s="474">
        <v>13.91</v>
      </c>
      <c r="M18" s="474"/>
      <c r="N18" s="474"/>
      <c r="O18" s="474"/>
      <c r="P18" s="474"/>
      <c r="Q18" s="474"/>
      <c r="R18" s="475"/>
      <c r="S18" s="475"/>
      <c r="T18" s="475"/>
      <c r="U18" s="475"/>
      <c r="V18" s="476"/>
      <c r="W18" s="492"/>
      <c r="X18" s="493"/>
      <c r="Y18" s="493"/>
      <c r="Z18" s="493"/>
      <c r="AA18" s="493"/>
      <c r="AB18" s="517"/>
      <c r="AC18" s="391">
        <v>85.6</v>
      </c>
      <c r="AD18" s="392"/>
      <c r="AE18" s="392"/>
      <c r="AF18" s="392"/>
      <c r="AG18" s="477"/>
      <c r="AH18" s="391">
        <v>84.6</v>
      </c>
      <c r="AI18" s="392"/>
      <c r="AJ18" s="392"/>
      <c r="AK18" s="392"/>
      <c r="AL18" s="393"/>
      <c r="AM18" s="478"/>
      <c r="AN18" s="378"/>
      <c r="AO18" s="378"/>
      <c r="AP18" s="378"/>
      <c r="AQ18" s="378"/>
      <c r="AR18" s="378"/>
      <c r="AS18" s="378"/>
      <c r="AT18" s="379"/>
      <c r="AU18" s="479"/>
      <c r="AV18" s="480"/>
      <c r="AW18" s="480"/>
      <c r="AX18" s="480"/>
      <c r="AY18" s="435" t="s">
        <v>160</v>
      </c>
      <c r="AZ18" s="436"/>
      <c r="BA18" s="436"/>
      <c r="BB18" s="436"/>
      <c r="BC18" s="436"/>
      <c r="BD18" s="436"/>
      <c r="BE18" s="436"/>
      <c r="BF18" s="436"/>
      <c r="BG18" s="436"/>
      <c r="BH18" s="436"/>
      <c r="BI18" s="436"/>
      <c r="BJ18" s="436"/>
      <c r="BK18" s="436"/>
      <c r="BL18" s="436"/>
      <c r="BM18" s="437"/>
      <c r="BN18" s="421">
        <v>7266891</v>
      </c>
      <c r="BO18" s="422"/>
      <c r="BP18" s="422"/>
      <c r="BQ18" s="422"/>
      <c r="BR18" s="422"/>
      <c r="BS18" s="422"/>
      <c r="BT18" s="422"/>
      <c r="BU18" s="423"/>
      <c r="BV18" s="421">
        <v>6923134</v>
      </c>
      <c r="BW18" s="422"/>
      <c r="BX18" s="422"/>
      <c r="BY18" s="422"/>
      <c r="BZ18" s="422"/>
      <c r="CA18" s="422"/>
      <c r="CB18" s="422"/>
      <c r="CC18" s="423"/>
      <c r="CD18" s="193"/>
      <c r="CE18" s="453"/>
      <c r="CF18" s="453"/>
      <c r="CG18" s="453"/>
      <c r="CH18" s="453"/>
      <c r="CI18" s="453"/>
      <c r="CJ18" s="453"/>
      <c r="CK18" s="453"/>
      <c r="CL18" s="453"/>
      <c r="CM18" s="453"/>
      <c r="CN18" s="453"/>
      <c r="CO18" s="453"/>
      <c r="CP18" s="453"/>
      <c r="CQ18" s="453"/>
      <c r="CR18" s="453"/>
      <c r="CS18" s="454"/>
      <c r="CT18" s="418"/>
      <c r="CU18" s="419"/>
      <c r="CV18" s="419"/>
      <c r="CW18" s="419"/>
      <c r="CX18" s="419"/>
      <c r="CY18" s="419"/>
      <c r="CZ18" s="419"/>
      <c r="DA18" s="420"/>
      <c r="DB18" s="418"/>
      <c r="DC18" s="419"/>
      <c r="DD18" s="419"/>
      <c r="DE18" s="419"/>
      <c r="DF18" s="419"/>
      <c r="DG18" s="419"/>
      <c r="DH18" s="419"/>
      <c r="DI18" s="420"/>
    </row>
    <row r="19" spans="1:113" ht="18.75" customHeight="1" thickBot="1" x14ac:dyDescent="0.25">
      <c r="A19" s="180"/>
      <c r="B19" s="471" t="s">
        <v>161</v>
      </c>
      <c r="C19" s="472"/>
      <c r="D19" s="472"/>
      <c r="E19" s="473"/>
      <c r="F19" s="473"/>
      <c r="G19" s="473"/>
      <c r="H19" s="473"/>
      <c r="I19" s="473"/>
      <c r="J19" s="473"/>
      <c r="K19" s="473"/>
      <c r="L19" s="481">
        <v>2027</v>
      </c>
      <c r="M19" s="481"/>
      <c r="N19" s="481"/>
      <c r="O19" s="481"/>
      <c r="P19" s="481"/>
      <c r="Q19" s="481"/>
      <c r="R19" s="482"/>
      <c r="S19" s="482"/>
      <c r="T19" s="482"/>
      <c r="U19" s="482"/>
      <c r="V19" s="483"/>
      <c r="W19" s="490"/>
      <c r="X19" s="491"/>
      <c r="Y19" s="491"/>
      <c r="Z19" s="491"/>
      <c r="AA19" s="491"/>
      <c r="AB19" s="491"/>
      <c r="AC19" s="494"/>
      <c r="AD19" s="494"/>
      <c r="AE19" s="494"/>
      <c r="AF19" s="494"/>
      <c r="AG19" s="494"/>
      <c r="AH19" s="494"/>
      <c r="AI19" s="494"/>
      <c r="AJ19" s="494"/>
      <c r="AK19" s="494"/>
      <c r="AL19" s="513"/>
      <c r="AM19" s="478"/>
      <c r="AN19" s="378"/>
      <c r="AO19" s="378"/>
      <c r="AP19" s="378"/>
      <c r="AQ19" s="378"/>
      <c r="AR19" s="378"/>
      <c r="AS19" s="378"/>
      <c r="AT19" s="379"/>
      <c r="AU19" s="479"/>
      <c r="AV19" s="480"/>
      <c r="AW19" s="480"/>
      <c r="AX19" s="480"/>
      <c r="AY19" s="435" t="s">
        <v>162</v>
      </c>
      <c r="AZ19" s="436"/>
      <c r="BA19" s="436"/>
      <c r="BB19" s="436"/>
      <c r="BC19" s="436"/>
      <c r="BD19" s="436"/>
      <c r="BE19" s="436"/>
      <c r="BF19" s="436"/>
      <c r="BG19" s="436"/>
      <c r="BH19" s="436"/>
      <c r="BI19" s="436"/>
      <c r="BJ19" s="436"/>
      <c r="BK19" s="436"/>
      <c r="BL19" s="436"/>
      <c r="BM19" s="437"/>
      <c r="BN19" s="421">
        <v>11805677</v>
      </c>
      <c r="BO19" s="422"/>
      <c r="BP19" s="422"/>
      <c r="BQ19" s="422"/>
      <c r="BR19" s="422"/>
      <c r="BS19" s="422"/>
      <c r="BT19" s="422"/>
      <c r="BU19" s="423"/>
      <c r="BV19" s="421">
        <v>11560649</v>
      </c>
      <c r="BW19" s="422"/>
      <c r="BX19" s="422"/>
      <c r="BY19" s="422"/>
      <c r="BZ19" s="422"/>
      <c r="CA19" s="422"/>
      <c r="CB19" s="422"/>
      <c r="CC19" s="423"/>
      <c r="CD19" s="193"/>
      <c r="CE19" s="453"/>
      <c r="CF19" s="453"/>
      <c r="CG19" s="453"/>
      <c r="CH19" s="453"/>
      <c r="CI19" s="453"/>
      <c r="CJ19" s="453"/>
      <c r="CK19" s="453"/>
      <c r="CL19" s="453"/>
      <c r="CM19" s="453"/>
      <c r="CN19" s="453"/>
      <c r="CO19" s="453"/>
      <c r="CP19" s="453"/>
      <c r="CQ19" s="453"/>
      <c r="CR19" s="453"/>
      <c r="CS19" s="454"/>
      <c r="CT19" s="418"/>
      <c r="CU19" s="419"/>
      <c r="CV19" s="419"/>
      <c r="CW19" s="419"/>
      <c r="CX19" s="419"/>
      <c r="CY19" s="419"/>
      <c r="CZ19" s="419"/>
      <c r="DA19" s="420"/>
      <c r="DB19" s="418"/>
      <c r="DC19" s="419"/>
      <c r="DD19" s="419"/>
      <c r="DE19" s="419"/>
      <c r="DF19" s="419"/>
      <c r="DG19" s="419"/>
      <c r="DH19" s="419"/>
      <c r="DI19" s="420"/>
    </row>
    <row r="20" spans="1:113" ht="18.75" customHeight="1" thickBot="1" x14ac:dyDescent="0.25">
      <c r="A20" s="180"/>
      <c r="B20" s="471" t="s">
        <v>163</v>
      </c>
      <c r="C20" s="472"/>
      <c r="D20" s="472"/>
      <c r="E20" s="473"/>
      <c r="F20" s="473"/>
      <c r="G20" s="473"/>
      <c r="H20" s="473"/>
      <c r="I20" s="473"/>
      <c r="J20" s="473"/>
      <c r="K20" s="473"/>
      <c r="L20" s="481">
        <v>11697</v>
      </c>
      <c r="M20" s="481"/>
      <c r="N20" s="481"/>
      <c r="O20" s="481"/>
      <c r="P20" s="481"/>
      <c r="Q20" s="481"/>
      <c r="R20" s="482"/>
      <c r="S20" s="482"/>
      <c r="T20" s="482"/>
      <c r="U20" s="482"/>
      <c r="V20" s="483"/>
      <c r="W20" s="492"/>
      <c r="X20" s="493"/>
      <c r="Y20" s="493"/>
      <c r="Z20" s="493"/>
      <c r="AA20" s="493"/>
      <c r="AB20" s="493"/>
      <c r="AC20" s="484"/>
      <c r="AD20" s="484"/>
      <c r="AE20" s="484"/>
      <c r="AF20" s="484"/>
      <c r="AG20" s="484"/>
      <c r="AH20" s="484"/>
      <c r="AI20" s="484"/>
      <c r="AJ20" s="484"/>
      <c r="AK20" s="484"/>
      <c r="AL20" s="485"/>
      <c r="AM20" s="486"/>
      <c r="AN20" s="383"/>
      <c r="AO20" s="383"/>
      <c r="AP20" s="383"/>
      <c r="AQ20" s="383"/>
      <c r="AR20" s="383"/>
      <c r="AS20" s="383"/>
      <c r="AT20" s="384"/>
      <c r="AU20" s="487"/>
      <c r="AV20" s="488"/>
      <c r="AW20" s="488"/>
      <c r="AX20" s="489"/>
      <c r="AY20" s="435"/>
      <c r="AZ20" s="436"/>
      <c r="BA20" s="436"/>
      <c r="BB20" s="436"/>
      <c r="BC20" s="436"/>
      <c r="BD20" s="436"/>
      <c r="BE20" s="436"/>
      <c r="BF20" s="436"/>
      <c r="BG20" s="436"/>
      <c r="BH20" s="436"/>
      <c r="BI20" s="436"/>
      <c r="BJ20" s="436"/>
      <c r="BK20" s="436"/>
      <c r="BL20" s="436"/>
      <c r="BM20" s="437"/>
      <c r="BN20" s="421"/>
      <c r="BO20" s="422"/>
      <c r="BP20" s="422"/>
      <c r="BQ20" s="422"/>
      <c r="BR20" s="422"/>
      <c r="BS20" s="422"/>
      <c r="BT20" s="422"/>
      <c r="BU20" s="423"/>
      <c r="BV20" s="421"/>
      <c r="BW20" s="422"/>
      <c r="BX20" s="422"/>
      <c r="BY20" s="422"/>
      <c r="BZ20" s="422"/>
      <c r="CA20" s="422"/>
      <c r="CB20" s="422"/>
      <c r="CC20" s="423"/>
      <c r="CD20" s="193"/>
      <c r="CE20" s="453"/>
      <c r="CF20" s="453"/>
      <c r="CG20" s="453"/>
      <c r="CH20" s="453"/>
      <c r="CI20" s="453"/>
      <c r="CJ20" s="453"/>
      <c r="CK20" s="453"/>
      <c r="CL20" s="453"/>
      <c r="CM20" s="453"/>
      <c r="CN20" s="453"/>
      <c r="CO20" s="453"/>
      <c r="CP20" s="453"/>
      <c r="CQ20" s="453"/>
      <c r="CR20" s="453"/>
      <c r="CS20" s="454"/>
      <c r="CT20" s="418"/>
      <c r="CU20" s="419"/>
      <c r="CV20" s="419"/>
      <c r="CW20" s="419"/>
      <c r="CX20" s="419"/>
      <c r="CY20" s="419"/>
      <c r="CZ20" s="419"/>
      <c r="DA20" s="420"/>
      <c r="DB20" s="418"/>
      <c r="DC20" s="419"/>
      <c r="DD20" s="419"/>
      <c r="DE20" s="419"/>
      <c r="DF20" s="419"/>
      <c r="DG20" s="419"/>
      <c r="DH20" s="419"/>
      <c r="DI20" s="420"/>
    </row>
    <row r="21" spans="1:113" ht="18.75" customHeight="1" thickBot="1" x14ac:dyDescent="0.25">
      <c r="A21" s="180"/>
      <c r="B21" s="468" t="s">
        <v>164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94"/>
      <c r="AZ21" s="395"/>
      <c r="BA21" s="395"/>
      <c r="BB21" s="395"/>
      <c r="BC21" s="395"/>
      <c r="BD21" s="395"/>
      <c r="BE21" s="395"/>
      <c r="BF21" s="395"/>
      <c r="BG21" s="395"/>
      <c r="BH21" s="395"/>
      <c r="BI21" s="395"/>
      <c r="BJ21" s="395"/>
      <c r="BK21" s="395"/>
      <c r="BL21" s="395"/>
      <c r="BM21" s="396"/>
      <c r="BN21" s="455"/>
      <c r="BO21" s="456"/>
      <c r="BP21" s="456"/>
      <c r="BQ21" s="456"/>
      <c r="BR21" s="456"/>
      <c r="BS21" s="456"/>
      <c r="BT21" s="456"/>
      <c r="BU21" s="457"/>
      <c r="BV21" s="455"/>
      <c r="BW21" s="456"/>
      <c r="BX21" s="456"/>
      <c r="BY21" s="456"/>
      <c r="BZ21" s="456"/>
      <c r="CA21" s="456"/>
      <c r="CB21" s="456"/>
      <c r="CC21" s="457"/>
      <c r="CD21" s="193"/>
      <c r="CE21" s="453"/>
      <c r="CF21" s="453"/>
      <c r="CG21" s="453"/>
      <c r="CH21" s="453"/>
      <c r="CI21" s="453"/>
      <c r="CJ21" s="453"/>
      <c r="CK21" s="453"/>
      <c r="CL21" s="453"/>
      <c r="CM21" s="453"/>
      <c r="CN21" s="453"/>
      <c r="CO21" s="453"/>
      <c r="CP21" s="453"/>
      <c r="CQ21" s="453"/>
      <c r="CR21" s="453"/>
      <c r="CS21" s="454"/>
      <c r="CT21" s="418"/>
      <c r="CU21" s="419"/>
      <c r="CV21" s="419"/>
      <c r="CW21" s="419"/>
      <c r="CX21" s="419"/>
      <c r="CY21" s="419"/>
      <c r="CZ21" s="419"/>
      <c r="DA21" s="420"/>
      <c r="DB21" s="418"/>
      <c r="DC21" s="419"/>
      <c r="DD21" s="419"/>
      <c r="DE21" s="419"/>
      <c r="DF21" s="419"/>
      <c r="DG21" s="419"/>
      <c r="DH21" s="419"/>
      <c r="DI21" s="420"/>
    </row>
    <row r="22" spans="1:113" ht="18.75" customHeight="1" x14ac:dyDescent="0.2">
      <c r="A22" s="180"/>
      <c r="B22" s="397" t="s">
        <v>165</v>
      </c>
      <c r="C22" s="398"/>
      <c r="D22" s="399"/>
      <c r="E22" s="406" t="s">
        <v>1</v>
      </c>
      <c r="F22" s="407"/>
      <c r="G22" s="407"/>
      <c r="H22" s="407"/>
      <c r="I22" s="407"/>
      <c r="J22" s="407"/>
      <c r="K22" s="408"/>
      <c r="L22" s="406" t="s">
        <v>166</v>
      </c>
      <c r="M22" s="407"/>
      <c r="N22" s="407"/>
      <c r="O22" s="407"/>
      <c r="P22" s="408"/>
      <c r="Q22" s="412" t="s">
        <v>167</v>
      </c>
      <c r="R22" s="413"/>
      <c r="S22" s="413"/>
      <c r="T22" s="413"/>
      <c r="U22" s="413"/>
      <c r="V22" s="414"/>
      <c r="W22" s="463" t="s">
        <v>168</v>
      </c>
      <c r="X22" s="398"/>
      <c r="Y22" s="399"/>
      <c r="Z22" s="406" t="s">
        <v>1</v>
      </c>
      <c r="AA22" s="407"/>
      <c r="AB22" s="407"/>
      <c r="AC22" s="407"/>
      <c r="AD22" s="407"/>
      <c r="AE22" s="407"/>
      <c r="AF22" s="407"/>
      <c r="AG22" s="408"/>
      <c r="AH22" s="424" t="s">
        <v>169</v>
      </c>
      <c r="AI22" s="407"/>
      <c r="AJ22" s="407"/>
      <c r="AK22" s="407"/>
      <c r="AL22" s="408"/>
      <c r="AM22" s="424" t="s">
        <v>170</v>
      </c>
      <c r="AN22" s="425"/>
      <c r="AO22" s="425"/>
      <c r="AP22" s="425"/>
      <c r="AQ22" s="425"/>
      <c r="AR22" s="426"/>
      <c r="AS22" s="412" t="s">
        <v>167</v>
      </c>
      <c r="AT22" s="413"/>
      <c r="AU22" s="413"/>
      <c r="AV22" s="413"/>
      <c r="AW22" s="413"/>
      <c r="AX22" s="430"/>
      <c r="AY22" s="447" t="s">
        <v>171</v>
      </c>
      <c r="AZ22" s="448"/>
      <c r="BA22" s="448"/>
      <c r="BB22" s="448"/>
      <c r="BC22" s="448"/>
      <c r="BD22" s="448"/>
      <c r="BE22" s="448"/>
      <c r="BF22" s="448"/>
      <c r="BG22" s="448"/>
      <c r="BH22" s="448"/>
      <c r="BI22" s="448"/>
      <c r="BJ22" s="448"/>
      <c r="BK22" s="448"/>
      <c r="BL22" s="448"/>
      <c r="BM22" s="449"/>
      <c r="BN22" s="450">
        <v>6011121</v>
      </c>
      <c r="BO22" s="451"/>
      <c r="BP22" s="451"/>
      <c r="BQ22" s="451"/>
      <c r="BR22" s="451"/>
      <c r="BS22" s="451"/>
      <c r="BT22" s="451"/>
      <c r="BU22" s="452"/>
      <c r="BV22" s="450">
        <v>6199625</v>
      </c>
      <c r="BW22" s="451"/>
      <c r="BX22" s="451"/>
      <c r="BY22" s="451"/>
      <c r="BZ22" s="451"/>
      <c r="CA22" s="451"/>
      <c r="CB22" s="451"/>
      <c r="CC22" s="452"/>
      <c r="CD22" s="193"/>
      <c r="CE22" s="453"/>
      <c r="CF22" s="453"/>
      <c r="CG22" s="453"/>
      <c r="CH22" s="453"/>
      <c r="CI22" s="453"/>
      <c r="CJ22" s="453"/>
      <c r="CK22" s="453"/>
      <c r="CL22" s="453"/>
      <c r="CM22" s="453"/>
      <c r="CN22" s="453"/>
      <c r="CO22" s="453"/>
      <c r="CP22" s="453"/>
      <c r="CQ22" s="453"/>
      <c r="CR22" s="453"/>
      <c r="CS22" s="454"/>
      <c r="CT22" s="418"/>
      <c r="CU22" s="419"/>
      <c r="CV22" s="419"/>
      <c r="CW22" s="419"/>
      <c r="CX22" s="419"/>
      <c r="CY22" s="419"/>
      <c r="CZ22" s="419"/>
      <c r="DA22" s="420"/>
      <c r="DB22" s="418"/>
      <c r="DC22" s="419"/>
      <c r="DD22" s="419"/>
      <c r="DE22" s="419"/>
      <c r="DF22" s="419"/>
      <c r="DG22" s="419"/>
      <c r="DH22" s="419"/>
      <c r="DI22" s="420"/>
    </row>
    <row r="23" spans="1:113" ht="18.75" customHeight="1" x14ac:dyDescent="0.2">
      <c r="A23" s="180"/>
      <c r="B23" s="400"/>
      <c r="C23" s="401"/>
      <c r="D23" s="402"/>
      <c r="E23" s="409"/>
      <c r="F23" s="410"/>
      <c r="G23" s="410"/>
      <c r="H23" s="410"/>
      <c r="I23" s="410"/>
      <c r="J23" s="410"/>
      <c r="K23" s="411"/>
      <c r="L23" s="409"/>
      <c r="M23" s="410"/>
      <c r="N23" s="410"/>
      <c r="O23" s="410"/>
      <c r="P23" s="411"/>
      <c r="Q23" s="415"/>
      <c r="R23" s="416"/>
      <c r="S23" s="416"/>
      <c r="T23" s="416"/>
      <c r="U23" s="416"/>
      <c r="V23" s="417"/>
      <c r="W23" s="464"/>
      <c r="X23" s="401"/>
      <c r="Y23" s="402"/>
      <c r="Z23" s="409"/>
      <c r="AA23" s="410"/>
      <c r="AB23" s="410"/>
      <c r="AC23" s="410"/>
      <c r="AD23" s="410"/>
      <c r="AE23" s="410"/>
      <c r="AF23" s="410"/>
      <c r="AG23" s="411"/>
      <c r="AH23" s="409"/>
      <c r="AI23" s="410"/>
      <c r="AJ23" s="410"/>
      <c r="AK23" s="410"/>
      <c r="AL23" s="411"/>
      <c r="AM23" s="427"/>
      <c r="AN23" s="428"/>
      <c r="AO23" s="428"/>
      <c r="AP23" s="428"/>
      <c r="AQ23" s="428"/>
      <c r="AR23" s="429"/>
      <c r="AS23" s="415"/>
      <c r="AT23" s="416"/>
      <c r="AU23" s="416"/>
      <c r="AV23" s="416"/>
      <c r="AW23" s="416"/>
      <c r="AX23" s="431"/>
      <c r="AY23" s="435" t="s">
        <v>172</v>
      </c>
      <c r="AZ23" s="436"/>
      <c r="BA23" s="436"/>
      <c r="BB23" s="436"/>
      <c r="BC23" s="436"/>
      <c r="BD23" s="436"/>
      <c r="BE23" s="436"/>
      <c r="BF23" s="436"/>
      <c r="BG23" s="436"/>
      <c r="BH23" s="436"/>
      <c r="BI23" s="436"/>
      <c r="BJ23" s="436"/>
      <c r="BK23" s="436"/>
      <c r="BL23" s="436"/>
      <c r="BM23" s="437"/>
      <c r="BN23" s="421">
        <v>5532739</v>
      </c>
      <c r="BO23" s="422"/>
      <c r="BP23" s="422"/>
      <c r="BQ23" s="422"/>
      <c r="BR23" s="422"/>
      <c r="BS23" s="422"/>
      <c r="BT23" s="422"/>
      <c r="BU23" s="423"/>
      <c r="BV23" s="421">
        <v>5653167</v>
      </c>
      <c r="BW23" s="422"/>
      <c r="BX23" s="422"/>
      <c r="BY23" s="422"/>
      <c r="BZ23" s="422"/>
      <c r="CA23" s="422"/>
      <c r="CB23" s="422"/>
      <c r="CC23" s="423"/>
      <c r="CD23" s="193"/>
      <c r="CE23" s="453"/>
      <c r="CF23" s="453"/>
      <c r="CG23" s="453"/>
      <c r="CH23" s="453"/>
      <c r="CI23" s="453"/>
      <c r="CJ23" s="453"/>
      <c r="CK23" s="453"/>
      <c r="CL23" s="453"/>
      <c r="CM23" s="453"/>
      <c r="CN23" s="453"/>
      <c r="CO23" s="453"/>
      <c r="CP23" s="453"/>
      <c r="CQ23" s="453"/>
      <c r="CR23" s="453"/>
      <c r="CS23" s="454"/>
      <c r="CT23" s="418"/>
      <c r="CU23" s="419"/>
      <c r="CV23" s="419"/>
      <c r="CW23" s="419"/>
      <c r="CX23" s="419"/>
      <c r="CY23" s="419"/>
      <c r="CZ23" s="419"/>
      <c r="DA23" s="420"/>
      <c r="DB23" s="418"/>
      <c r="DC23" s="419"/>
      <c r="DD23" s="419"/>
      <c r="DE23" s="419"/>
      <c r="DF23" s="419"/>
      <c r="DG23" s="419"/>
      <c r="DH23" s="419"/>
      <c r="DI23" s="420"/>
    </row>
    <row r="24" spans="1:113" ht="18.75" customHeight="1" thickBot="1" x14ac:dyDescent="0.25">
      <c r="A24" s="180"/>
      <c r="B24" s="400"/>
      <c r="C24" s="401"/>
      <c r="D24" s="402"/>
      <c r="E24" s="377" t="s">
        <v>173</v>
      </c>
      <c r="F24" s="378"/>
      <c r="G24" s="378"/>
      <c r="H24" s="378"/>
      <c r="I24" s="378"/>
      <c r="J24" s="378"/>
      <c r="K24" s="379"/>
      <c r="L24" s="374">
        <v>1</v>
      </c>
      <c r="M24" s="375"/>
      <c r="N24" s="375"/>
      <c r="O24" s="375"/>
      <c r="P24" s="376"/>
      <c r="Q24" s="374">
        <v>7730</v>
      </c>
      <c r="R24" s="375"/>
      <c r="S24" s="375"/>
      <c r="T24" s="375"/>
      <c r="U24" s="375"/>
      <c r="V24" s="376"/>
      <c r="W24" s="464"/>
      <c r="X24" s="401"/>
      <c r="Y24" s="402"/>
      <c r="Z24" s="377" t="s">
        <v>174</v>
      </c>
      <c r="AA24" s="378"/>
      <c r="AB24" s="378"/>
      <c r="AC24" s="378"/>
      <c r="AD24" s="378"/>
      <c r="AE24" s="378"/>
      <c r="AF24" s="378"/>
      <c r="AG24" s="379"/>
      <c r="AH24" s="374">
        <v>211</v>
      </c>
      <c r="AI24" s="375"/>
      <c r="AJ24" s="375"/>
      <c r="AK24" s="375"/>
      <c r="AL24" s="376"/>
      <c r="AM24" s="374">
        <v>624560</v>
      </c>
      <c r="AN24" s="375"/>
      <c r="AO24" s="375"/>
      <c r="AP24" s="375"/>
      <c r="AQ24" s="375"/>
      <c r="AR24" s="376"/>
      <c r="AS24" s="374">
        <v>2960</v>
      </c>
      <c r="AT24" s="375"/>
      <c r="AU24" s="375"/>
      <c r="AV24" s="375"/>
      <c r="AW24" s="375"/>
      <c r="AX24" s="434"/>
      <c r="AY24" s="394" t="s">
        <v>175</v>
      </c>
      <c r="AZ24" s="395"/>
      <c r="BA24" s="395"/>
      <c r="BB24" s="395"/>
      <c r="BC24" s="395"/>
      <c r="BD24" s="395"/>
      <c r="BE24" s="395"/>
      <c r="BF24" s="395"/>
      <c r="BG24" s="395"/>
      <c r="BH24" s="395"/>
      <c r="BI24" s="395"/>
      <c r="BJ24" s="395"/>
      <c r="BK24" s="395"/>
      <c r="BL24" s="395"/>
      <c r="BM24" s="396"/>
      <c r="BN24" s="421">
        <v>2728361</v>
      </c>
      <c r="BO24" s="422"/>
      <c r="BP24" s="422"/>
      <c r="BQ24" s="422"/>
      <c r="BR24" s="422"/>
      <c r="BS24" s="422"/>
      <c r="BT24" s="422"/>
      <c r="BU24" s="423"/>
      <c r="BV24" s="421">
        <v>2720644</v>
      </c>
      <c r="BW24" s="422"/>
      <c r="BX24" s="422"/>
      <c r="BY24" s="422"/>
      <c r="BZ24" s="422"/>
      <c r="CA24" s="422"/>
      <c r="CB24" s="422"/>
      <c r="CC24" s="423"/>
      <c r="CD24" s="193"/>
      <c r="CE24" s="453"/>
      <c r="CF24" s="453"/>
      <c r="CG24" s="453"/>
      <c r="CH24" s="453"/>
      <c r="CI24" s="453"/>
      <c r="CJ24" s="453"/>
      <c r="CK24" s="453"/>
      <c r="CL24" s="453"/>
      <c r="CM24" s="453"/>
      <c r="CN24" s="453"/>
      <c r="CO24" s="453"/>
      <c r="CP24" s="453"/>
      <c r="CQ24" s="453"/>
      <c r="CR24" s="453"/>
      <c r="CS24" s="454"/>
      <c r="CT24" s="418"/>
      <c r="CU24" s="419"/>
      <c r="CV24" s="419"/>
      <c r="CW24" s="419"/>
      <c r="CX24" s="419"/>
      <c r="CY24" s="419"/>
      <c r="CZ24" s="419"/>
      <c r="DA24" s="420"/>
      <c r="DB24" s="418"/>
      <c r="DC24" s="419"/>
      <c r="DD24" s="419"/>
      <c r="DE24" s="419"/>
      <c r="DF24" s="419"/>
      <c r="DG24" s="419"/>
      <c r="DH24" s="419"/>
      <c r="DI24" s="420"/>
    </row>
    <row r="25" spans="1:113" ht="18.75" customHeight="1" x14ac:dyDescent="0.2">
      <c r="A25" s="180"/>
      <c r="B25" s="400"/>
      <c r="C25" s="401"/>
      <c r="D25" s="402"/>
      <c r="E25" s="377" t="s">
        <v>176</v>
      </c>
      <c r="F25" s="378"/>
      <c r="G25" s="378"/>
      <c r="H25" s="378"/>
      <c r="I25" s="378"/>
      <c r="J25" s="378"/>
      <c r="K25" s="379"/>
      <c r="L25" s="374">
        <v>1</v>
      </c>
      <c r="M25" s="375"/>
      <c r="N25" s="375"/>
      <c r="O25" s="375"/>
      <c r="P25" s="376"/>
      <c r="Q25" s="374">
        <v>6340</v>
      </c>
      <c r="R25" s="375"/>
      <c r="S25" s="375"/>
      <c r="T25" s="375"/>
      <c r="U25" s="375"/>
      <c r="V25" s="376"/>
      <c r="W25" s="464"/>
      <c r="X25" s="401"/>
      <c r="Y25" s="402"/>
      <c r="Z25" s="377" t="s">
        <v>177</v>
      </c>
      <c r="AA25" s="378"/>
      <c r="AB25" s="378"/>
      <c r="AC25" s="378"/>
      <c r="AD25" s="378"/>
      <c r="AE25" s="378"/>
      <c r="AF25" s="378"/>
      <c r="AG25" s="379"/>
      <c r="AH25" s="374" t="s">
        <v>131</v>
      </c>
      <c r="AI25" s="375"/>
      <c r="AJ25" s="375"/>
      <c r="AK25" s="375"/>
      <c r="AL25" s="376"/>
      <c r="AM25" s="374" t="s">
        <v>140</v>
      </c>
      <c r="AN25" s="375"/>
      <c r="AO25" s="375"/>
      <c r="AP25" s="375"/>
      <c r="AQ25" s="375"/>
      <c r="AR25" s="376"/>
      <c r="AS25" s="374" t="s">
        <v>140</v>
      </c>
      <c r="AT25" s="375"/>
      <c r="AU25" s="375"/>
      <c r="AV25" s="375"/>
      <c r="AW25" s="375"/>
      <c r="AX25" s="434"/>
      <c r="AY25" s="447" t="s">
        <v>178</v>
      </c>
      <c r="AZ25" s="448"/>
      <c r="BA25" s="448"/>
      <c r="BB25" s="448"/>
      <c r="BC25" s="448"/>
      <c r="BD25" s="448"/>
      <c r="BE25" s="448"/>
      <c r="BF25" s="448"/>
      <c r="BG25" s="448"/>
      <c r="BH25" s="448"/>
      <c r="BI25" s="448"/>
      <c r="BJ25" s="448"/>
      <c r="BK25" s="448"/>
      <c r="BL25" s="448"/>
      <c r="BM25" s="449"/>
      <c r="BN25" s="450">
        <v>2009588</v>
      </c>
      <c r="BO25" s="451"/>
      <c r="BP25" s="451"/>
      <c r="BQ25" s="451"/>
      <c r="BR25" s="451"/>
      <c r="BS25" s="451"/>
      <c r="BT25" s="451"/>
      <c r="BU25" s="452"/>
      <c r="BV25" s="450">
        <v>1403890</v>
      </c>
      <c r="BW25" s="451"/>
      <c r="BX25" s="451"/>
      <c r="BY25" s="451"/>
      <c r="BZ25" s="451"/>
      <c r="CA25" s="451"/>
      <c r="CB25" s="451"/>
      <c r="CC25" s="452"/>
      <c r="CD25" s="193"/>
      <c r="CE25" s="453"/>
      <c r="CF25" s="453"/>
      <c r="CG25" s="453"/>
      <c r="CH25" s="453"/>
      <c r="CI25" s="453"/>
      <c r="CJ25" s="453"/>
      <c r="CK25" s="453"/>
      <c r="CL25" s="453"/>
      <c r="CM25" s="453"/>
      <c r="CN25" s="453"/>
      <c r="CO25" s="453"/>
      <c r="CP25" s="453"/>
      <c r="CQ25" s="453"/>
      <c r="CR25" s="453"/>
      <c r="CS25" s="454"/>
      <c r="CT25" s="418"/>
      <c r="CU25" s="419"/>
      <c r="CV25" s="419"/>
      <c r="CW25" s="419"/>
      <c r="CX25" s="419"/>
      <c r="CY25" s="419"/>
      <c r="CZ25" s="419"/>
      <c r="DA25" s="420"/>
      <c r="DB25" s="418"/>
      <c r="DC25" s="419"/>
      <c r="DD25" s="419"/>
      <c r="DE25" s="419"/>
      <c r="DF25" s="419"/>
      <c r="DG25" s="419"/>
      <c r="DH25" s="419"/>
      <c r="DI25" s="420"/>
    </row>
    <row r="26" spans="1:113" ht="18.75" customHeight="1" x14ac:dyDescent="0.2">
      <c r="A26" s="180"/>
      <c r="B26" s="400"/>
      <c r="C26" s="401"/>
      <c r="D26" s="402"/>
      <c r="E26" s="377" t="s">
        <v>179</v>
      </c>
      <c r="F26" s="378"/>
      <c r="G26" s="378"/>
      <c r="H26" s="378"/>
      <c r="I26" s="378"/>
      <c r="J26" s="378"/>
      <c r="K26" s="379"/>
      <c r="L26" s="374">
        <v>1</v>
      </c>
      <c r="M26" s="375"/>
      <c r="N26" s="375"/>
      <c r="O26" s="375"/>
      <c r="P26" s="376"/>
      <c r="Q26" s="374">
        <v>6030</v>
      </c>
      <c r="R26" s="375"/>
      <c r="S26" s="375"/>
      <c r="T26" s="375"/>
      <c r="U26" s="375"/>
      <c r="V26" s="376"/>
      <c r="W26" s="464"/>
      <c r="X26" s="401"/>
      <c r="Y26" s="402"/>
      <c r="Z26" s="377" t="s">
        <v>180</v>
      </c>
      <c r="AA26" s="432"/>
      <c r="AB26" s="432"/>
      <c r="AC26" s="432"/>
      <c r="AD26" s="432"/>
      <c r="AE26" s="432"/>
      <c r="AF26" s="432"/>
      <c r="AG26" s="433"/>
      <c r="AH26" s="374">
        <v>6</v>
      </c>
      <c r="AI26" s="375"/>
      <c r="AJ26" s="375"/>
      <c r="AK26" s="375"/>
      <c r="AL26" s="376"/>
      <c r="AM26" s="374">
        <v>15918</v>
      </c>
      <c r="AN26" s="375"/>
      <c r="AO26" s="375"/>
      <c r="AP26" s="375"/>
      <c r="AQ26" s="375"/>
      <c r="AR26" s="376"/>
      <c r="AS26" s="374">
        <v>2653</v>
      </c>
      <c r="AT26" s="375"/>
      <c r="AU26" s="375"/>
      <c r="AV26" s="375"/>
      <c r="AW26" s="375"/>
      <c r="AX26" s="434"/>
      <c r="AY26" s="461" t="s">
        <v>181</v>
      </c>
      <c r="AZ26" s="381"/>
      <c r="BA26" s="381"/>
      <c r="BB26" s="381"/>
      <c r="BC26" s="381"/>
      <c r="BD26" s="381"/>
      <c r="BE26" s="381"/>
      <c r="BF26" s="381"/>
      <c r="BG26" s="381"/>
      <c r="BH26" s="381"/>
      <c r="BI26" s="381"/>
      <c r="BJ26" s="381"/>
      <c r="BK26" s="381"/>
      <c r="BL26" s="381"/>
      <c r="BM26" s="462"/>
      <c r="BN26" s="421" t="s">
        <v>139</v>
      </c>
      <c r="BO26" s="422"/>
      <c r="BP26" s="422"/>
      <c r="BQ26" s="422"/>
      <c r="BR26" s="422"/>
      <c r="BS26" s="422"/>
      <c r="BT26" s="422"/>
      <c r="BU26" s="423"/>
      <c r="BV26" s="421" t="s">
        <v>140</v>
      </c>
      <c r="BW26" s="422"/>
      <c r="BX26" s="422"/>
      <c r="BY26" s="422"/>
      <c r="BZ26" s="422"/>
      <c r="CA26" s="422"/>
      <c r="CB26" s="422"/>
      <c r="CC26" s="423"/>
      <c r="CD26" s="193"/>
      <c r="CE26" s="453"/>
      <c r="CF26" s="453"/>
      <c r="CG26" s="453"/>
      <c r="CH26" s="453"/>
      <c r="CI26" s="453"/>
      <c r="CJ26" s="453"/>
      <c r="CK26" s="453"/>
      <c r="CL26" s="453"/>
      <c r="CM26" s="453"/>
      <c r="CN26" s="453"/>
      <c r="CO26" s="453"/>
      <c r="CP26" s="453"/>
      <c r="CQ26" s="453"/>
      <c r="CR26" s="453"/>
      <c r="CS26" s="454"/>
      <c r="CT26" s="418"/>
      <c r="CU26" s="419"/>
      <c r="CV26" s="419"/>
      <c r="CW26" s="419"/>
      <c r="CX26" s="419"/>
      <c r="CY26" s="419"/>
      <c r="CZ26" s="419"/>
      <c r="DA26" s="420"/>
      <c r="DB26" s="418"/>
      <c r="DC26" s="419"/>
      <c r="DD26" s="419"/>
      <c r="DE26" s="419"/>
      <c r="DF26" s="419"/>
      <c r="DG26" s="419"/>
      <c r="DH26" s="419"/>
      <c r="DI26" s="420"/>
    </row>
    <row r="27" spans="1:113" ht="18.75" customHeight="1" thickBot="1" x14ac:dyDescent="0.25">
      <c r="A27" s="180"/>
      <c r="B27" s="400"/>
      <c r="C27" s="401"/>
      <c r="D27" s="402"/>
      <c r="E27" s="377" t="s">
        <v>182</v>
      </c>
      <c r="F27" s="378"/>
      <c r="G27" s="378"/>
      <c r="H27" s="378"/>
      <c r="I27" s="378"/>
      <c r="J27" s="378"/>
      <c r="K27" s="379"/>
      <c r="L27" s="374">
        <v>1</v>
      </c>
      <c r="M27" s="375"/>
      <c r="N27" s="375"/>
      <c r="O27" s="375"/>
      <c r="P27" s="376"/>
      <c r="Q27" s="374">
        <v>3210</v>
      </c>
      <c r="R27" s="375"/>
      <c r="S27" s="375"/>
      <c r="T27" s="375"/>
      <c r="U27" s="375"/>
      <c r="V27" s="376"/>
      <c r="W27" s="464"/>
      <c r="X27" s="401"/>
      <c r="Y27" s="402"/>
      <c r="Z27" s="377" t="s">
        <v>183</v>
      </c>
      <c r="AA27" s="378"/>
      <c r="AB27" s="378"/>
      <c r="AC27" s="378"/>
      <c r="AD27" s="378"/>
      <c r="AE27" s="378"/>
      <c r="AF27" s="378"/>
      <c r="AG27" s="379"/>
      <c r="AH27" s="374">
        <v>16</v>
      </c>
      <c r="AI27" s="375"/>
      <c r="AJ27" s="375"/>
      <c r="AK27" s="375"/>
      <c r="AL27" s="376"/>
      <c r="AM27" s="374">
        <v>50922</v>
      </c>
      <c r="AN27" s="375"/>
      <c r="AO27" s="375"/>
      <c r="AP27" s="375"/>
      <c r="AQ27" s="375"/>
      <c r="AR27" s="376"/>
      <c r="AS27" s="374">
        <v>3183</v>
      </c>
      <c r="AT27" s="375"/>
      <c r="AU27" s="375"/>
      <c r="AV27" s="375"/>
      <c r="AW27" s="375"/>
      <c r="AX27" s="434"/>
      <c r="AY27" s="458" t="s">
        <v>184</v>
      </c>
      <c r="AZ27" s="459"/>
      <c r="BA27" s="459"/>
      <c r="BB27" s="459"/>
      <c r="BC27" s="459"/>
      <c r="BD27" s="459"/>
      <c r="BE27" s="459"/>
      <c r="BF27" s="459"/>
      <c r="BG27" s="459"/>
      <c r="BH27" s="459"/>
      <c r="BI27" s="459"/>
      <c r="BJ27" s="459"/>
      <c r="BK27" s="459"/>
      <c r="BL27" s="459"/>
      <c r="BM27" s="460"/>
      <c r="BN27" s="455">
        <v>498724</v>
      </c>
      <c r="BO27" s="456"/>
      <c r="BP27" s="456"/>
      <c r="BQ27" s="456"/>
      <c r="BR27" s="456"/>
      <c r="BS27" s="456"/>
      <c r="BT27" s="456"/>
      <c r="BU27" s="457"/>
      <c r="BV27" s="455">
        <v>498672</v>
      </c>
      <c r="BW27" s="456"/>
      <c r="BX27" s="456"/>
      <c r="BY27" s="456"/>
      <c r="BZ27" s="456"/>
      <c r="CA27" s="456"/>
      <c r="CB27" s="456"/>
      <c r="CC27" s="457"/>
      <c r="CD27" s="195"/>
      <c r="CE27" s="453"/>
      <c r="CF27" s="453"/>
      <c r="CG27" s="453"/>
      <c r="CH27" s="453"/>
      <c r="CI27" s="453"/>
      <c r="CJ27" s="453"/>
      <c r="CK27" s="453"/>
      <c r="CL27" s="453"/>
      <c r="CM27" s="453"/>
      <c r="CN27" s="453"/>
      <c r="CO27" s="453"/>
      <c r="CP27" s="453"/>
      <c r="CQ27" s="453"/>
      <c r="CR27" s="453"/>
      <c r="CS27" s="454"/>
      <c r="CT27" s="418"/>
      <c r="CU27" s="419"/>
      <c r="CV27" s="419"/>
      <c r="CW27" s="419"/>
      <c r="CX27" s="419"/>
      <c r="CY27" s="419"/>
      <c r="CZ27" s="419"/>
      <c r="DA27" s="420"/>
      <c r="DB27" s="418"/>
      <c r="DC27" s="419"/>
      <c r="DD27" s="419"/>
      <c r="DE27" s="419"/>
      <c r="DF27" s="419"/>
      <c r="DG27" s="419"/>
      <c r="DH27" s="419"/>
      <c r="DI27" s="420"/>
    </row>
    <row r="28" spans="1:113" ht="18.75" customHeight="1" x14ac:dyDescent="0.2">
      <c r="A28" s="180"/>
      <c r="B28" s="400"/>
      <c r="C28" s="401"/>
      <c r="D28" s="402"/>
      <c r="E28" s="377" t="s">
        <v>185</v>
      </c>
      <c r="F28" s="378"/>
      <c r="G28" s="378"/>
      <c r="H28" s="378"/>
      <c r="I28" s="378"/>
      <c r="J28" s="378"/>
      <c r="K28" s="379"/>
      <c r="L28" s="374">
        <v>1</v>
      </c>
      <c r="M28" s="375"/>
      <c r="N28" s="375"/>
      <c r="O28" s="375"/>
      <c r="P28" s="376"/>
      <c r="Q28" s="374">
        <v>2660</v>
      </c>
      <c r="R28" s="375"/>
      <c r="S28" s="375"/>
      <c r="T28" s="375"/>
      <c r="U28" s="375"/>
      <c r="V28" s="376"/>
      <c r="W28" s="464"/>
      <c r="X28" s="401"/>
      <c r="Y28" s="402"/>
      <c r="Z28" s="377" t="s">
        <v>186</v>
      </c>
      <c r="AA28" s="378"/>
      <c r="AB28" s="378"/>
      <c r="AC28" s="378"/>
      <c r="AD28" s="378"/>
      <c r="AE28" s="378"/>
      <c r="AF28" s="378"/>
      <c r="AG28" s="379"/>
      <c r="AH28" s="374" t="s">
        <v>131</v>
      </c>
      <c r="AI28" s="375"/>
      <c r="AJ28" s="375"/>
      <c r="AK28" s="375"/>
      <c r="AL28" s="376"/>
      <c r="AM28" s="374" t="s">
        <v>131</v>
      </c>
      <c r="AN28" s="375"/>
      <c r="AO28" s="375"/>
      <c r="AP28" s="375"/>
      <c r="AQ28" s="375"/>
      <c r="AR28" s="376"/>
      <c r="AS28" s="374" t="s">
        <v>140</v>
      </c>
      <c r="AT28" s="375"/>
      <c r="AU28" s="375"/>
      <c r="AV28" s="375"/>
      <c r="AW28" s="375"/>
      <c r="AX28" s="434"/>
      <c r="AY28" s="438" t="s">
        <v>187</v>
      </c>
      <c r="AZ28" s="439"/>
      <c r="BA28" s="439"/>
      <c r="BB28" s="440"/>
      <c r="BC28" s="447" t="s">
        <v>50</v>
      </c>
      <c r="BD28" s="448"/>
      <c r="BE28" s="448"/>
      <c r="BF28" s="448"/>
      <c r="BG28" s="448"/>
      <c r="BH28" s="448"/>
      <c r="BI28" s="448"/>
      <c r="BJ28" s="448"/>
      <c r="BK28" s="448"/>
      <c r="BL28" s="448"/>
      <c r="BM28" s="449"/>
      <c r="BN28" s="450">
        <v>4768937</v>
      </c>
      <c r="BO28" s="451"/>
      <c r="BP28" s="451"/>
      <c r="BQ28" s="451"/>
      <c r="BR28" s="451"/>
      <c r="BS28" s="451"/>
      <c r="BT28" s="451"/>
      <c r="BU28" s="452"/>
      <c r="BV28" s="450">
        <v>4077135</v>
      </c>
      <c r="BW28" s="451"/>
      <c r="BX28" s="451"/>
      <c r="BY28" s="451"/>
      <c r="BZ28" s="451"/>
      <c r="CA28" s="451"/>
      <c r="CB28" s="451"/>
      <c r="CC28" s="452"/>
      <c r="CD28" s="193"/>
      <c r="CE28" s="453"/>
      <c r="CF28" s="453"/>
      <c r="CG28" s="453"/>
      <c r="CH28" s="453"/>
      <c r="CI28" s="453"/>
      <c r="CJ28" s="453"/>
      <c r="CK28" s="453"/>
      <c r="CL28" s="453"/>
      <c r="CM28" s="453"/>
      <c r="CN28" s="453"/>
      <c r="CO28" s="453"/>
      <c r="CP28" s="453"/>
      <c r="CQ28" s="453"/>
      <c r="CR28" s="453"/>
      <c r="CS28" s="454"/>
      <c r="CT28" s="418"/>
      <c r="CU28" s="419"/>
      <c r="CV28" s="419"/>
      <c r="CW28" s="419"/>
      <c r="CX28" s="419"/>
      <c r="CY28" s="419"/>
      <c r="CZ28" s="419"/>
      <c r="DA28" s="420"/>
      <c r="DB28" s="418"/>
      <c r="DC28" s="419"/>
      <c r="DD28" s="419"/>
      <c r="DE28" s="419"/>
      <c r="DF28" s="419"/>
      <c r="DG28" s="419"/>
      <c r="DH28" s="419"/>
      <c r="DI28" s="420"/>
    </row>
    <row r="29" spans="1:113" ht="18.75" customHeight="1" x14ac:dyDescent="0.2">
      <c r="A29" s="180"/>
      <c r="B29" s="400"/>
      <c r="C29" s="401"/>
      <c r="D29" s="402"/>
      <c r="E29" s="377" t="s">
        <v>188</v>
      </c>
      <c r="F29" s="378"/>
      <c r="G29" s="378"/>
      <c r="H29" s="378"/>
      <c r="I29" s="378"/>
      <c r="J29" s="378"/>
      <c r="K29" s="379"/>
      <c r="L29" s="374">
        <v>17</v>
      </c>
      <c r="M29" s="375"/>
      <c r="N29" s="375"/>
      <c r="O29" s="375"/>
      <c r="P29" s="376"/>
      <c r="Q29" s="374">
        <v>2460</v>
      </c>
      <c r="R29" s="375"/>
      <c r="S29" s="375"/>
      <c r="T29" s="375"/>
      <c r="U29" s="375"/>
      <c r="V29" s="376"/>
      <c r="W29" s="465"/>
      <c r="X29" s="466"/>
      <c r="Y29" s="467"/>
      <c r="Z29" s="377" t="s">
        <v>189</v>
      </c>
      <c r="AA29" s="378"/>
      <c r="AB29" s="378"/>
      <c r="AC29" s="378"/>
      <c r="AD29" s="378"/>
      <c r="AE29" s="378"/>
      <c r="AF29" s="378"/>
      <c r="AG29" s="379"/>
      <c r="AH29" s="374">
        <v>227</v>
      </c>
      <c r="AI29" s="375"/>
      <c r="AJ29" s="375"/>
      <c r="AK29" s="375"/>
      <c r="AL29" s="376"/>
      <c r="AM29" s="374">
        <v>675482</v>
      </c>
      <c r="AN29" s="375"/>
      <c r="AO29" s="375"/>
      <c r="AP29" s="375"/>
      <c r="AQ29" s="375"/>
      <c r="AR29" s="376"/>
      <c r="AS29" s="374">
        <v>2976</v>
      </c>
      <c r="AT29" s="375"/>
      <c r="AU29" s="375"/>
      <c r="AV29" s="375"/>
      <c r="AW29" s="375"/>
      <c r="AX29" s="434"/>
      <c r="AY29" s="441"/>
      <c r="AZ29" s="442"/>
      <c r="BA29" s="442"/>
      <c r="BB29" s="443"/>
      <c r="BC29" s="435" t="s">
        <v>190</v>
      </c>
      <c r="BD29" s="436"/>
      <c r="BE29" s="436"/>
      <c r="BF29" s="436"/>
      <c r="BG29" s="436"/>
      <c r="BH29" s="436"/>
      <c r="BI29" s="436"/>
      <c r="BJ29" s="436"/>
      <c r="BK29" s="436"/>
      <c r="BL29" s="436"/>
      <c r="BM29" s="437"/>
      <c r="BN29" s="421">
        <v>341512</v>
      </c>
      <c r="BO29" s="422"/>
      <c r="BP29" s="422"/>
      <c r="BQ29" s="422"/>
      <c r="BR29" s="422"/>
      <c r="BS29" s="422"/>
      <c r="BT29" s="422"/>
      <c r="BU29" s="423"/>
      <c r="BV29" s="421">
        <v>351507</v>
      </c>
      <c r="BW29" s="422"/>
      <c r="BX29" s="422"/>
      <c r="BY29" s="422"/>
      <c r="BZ29" s="422"/>
      <c r="CA29" s="422"/>
      <c r="CB29" s="422"/>
      <c r="CC29" s="423"/>
      <c r="CD29" s="195"/>
      <c r="CE29" s="453"/>
      <c r="CF29" s="453"/>
      <c r="CG29" s="453"/>
      <c r="CH29" s="453"/>
      <c r="CI29" s="453"/>
      <c r="CJ29" s="453"/>
      <c r="CK29" s="453"/>
      <c r="CL29" s="453"/>
      <c r="CM29" s="453"/>
      <c r="CN29" s="453"/>
      <c r="CO29" s="453"/>
      <c r="CP29" s="453"/>
      <c r="CQ29" s="453"/>
      <c r="CR29" s="453"/>
      <c r="CS29" s="454"/>
      <c r="CT29" s="418"/>
      <c r="CU29" s="419"/>
      <c r="CV29" s="419"/>
      <c r="CW29" s="419"/>
      <c r="CX29" s="419"/>
      <c r="CY29" s="419"/>
      <c r="CZ29" s="419"/>
      <c r="DA29" s="420"/>
      <c r="DB29" s="418"/>
      <c r="DC29" s="419"/>
      <c r="DD29" s="419"/>
      <c r="DE29" s="419"/>
      <c r="DF29" s="419"/>
      <c r="DG29" s="419"/>
      <c r="DH29" s="419"/>
      <c r="DI29" s="420"/>
    </row>
    <row r="30" spans="1:113" ht="18.75" customHeight="1" thickBot="1" x14ac:dyDescent="0.25">
      <c r="A30" s="180"/>
      <c r="B30" s="403"/>
      <c r="C30" s="404"/>
      <c r="D30" s="405"/>
      <c r="E30" s="382"/>
      <c r="F30" s="383"/>
      <c r="G30" s="383"/>
      <c r="H30" s="383"/>
      <c r="I30" s="383"/>
      <c r="J30" s="383"/>
      <c r="K30" s="384"/>
      <c r="L30" s="385"/>
      <c r="M30" s="386"/>
      <c r="N30" s="386"/>
      <c r="O30" s="386"/>
      <c r="P30" s="387"/>
      <c r="Q30" s="385"/>
      <c r="R30" s="386"/>
      <c r="S30" s="386"/>
      <c r="T30" s="386"/>
      <c r="U30" s="386"/>
      <c r="V30" s="387"/>
      <c r="W30" s="388" t="s">
        <v>191</v>
      </c>
      <c r="X30" s="389"/>
      <c r="Y30" s="389"/>
      <c r="Z30" s="389"/>
      <c r="AA30" s="389"/>
      <c r="AB30" s="389"/>
      <c r="AC30" s="389"/>
      <c r="AD30" s="389"/>
      <c r="AE30" s="389"/>
      <c r="AF30" s="389"/>
      <c r="AG30" s="390"/>
      <c r="AH30" s="391">
        <v>94.9</v>
      </c>
      <c r="AI30" s="392"/>
      <c r="AJ30" s="392"/>
      <c r="AK30" s="392"/>
      <c r="AL30" s="392"/>
      <c r="AM30" s="392"/>
      <c r="AN30" s="392"/>
      <c r="AO30" s="392"/>
      <c r="AP30" s="392"/>
      <c r="AQ30" s="392"/>
      <c r="AR30" s="392"/>
      <c r="AS30" s="392"/>
      <c r="AT30" s="392"/>
      <c r="AU30" s="392"/>
      <c r="AV30" s="392"/>
      <c r="AW30" s="392"/>
      <c r="AX30" s="393"/>
      <c r="AY30" s="444"/>
      <c r="AZ30" s="445"/>
      <c r="BA30" s="445"/>
      <c r="BB30" s="446"/>
      <c r="BC30" s="394" t="s">
        <v>52</v>
      </c>
      <c r="BD30" s="395"/>
      <c r="BE30" s="395"/>
      <c r="BF30" s="395"/>
      <c r="BG30" s="395"/>
      <c r="BH30" s="395"/>
      <c r="BI30" s="395"/>
      <c r="BJ30" s="395"/>
      <c r="BK30" s="395"/>
      <c r="BL30" s="395"/>
      <c r="BM30" s="396"/>
      <c r="BN30" s="455">
        <v>5457895</v>
      </c>
      <c r="BO30" s="456"/>
      <c r="BP30" s="456"/>
      <c r="BQ30" s="456"/>
      <c r="BR30" s="456"/>
      <c r="BS30" s="456"/>
      <c r="BT30" s="456"/>
      <c r="BU30" s="457"/>
      <c r="BV30" s="455">
        <v>4820231</v>
      </c>
      <c r="BW30" s="456"/>
      <c r="BX30" s="456"/>
      <c r="BY30" s="456"/>
      <c r="BZ30" s="456"/>
      <c r="CA30" s="456"/>
      <c r="CB30" s="456"/>
      <c r="CC30" s="457"/>
      <c r="CD30" s="196"/>
      <c r="CE30" s="197"/>
      <c r="CF30" s="197"/>
      <c r="CG30" s="197"/>
      <c r="CH30" s="197"/>
      <c r="CI30" s="197"/>
      <c r="CJ30" s="197"/>
      <c r="CK30" s="197"/>
      <c r="CL30" s="197"/>
      <c r="CM30" s="197"/>
      <c r="CN30" s="197"/>
      <c r="CO30" s="197"/>
      <c r="CP30" s="197"/>
      <c r="CQ30" s="197"/>
      <c r="CR30" s="197"/>
      <c r="CS30" s="198"/>
      <c r="CT30" s="199"/>
      <c r="CU30" s="200"/>
      <c r="CV30" s="200"/>
      <c r="CW30" s="200"/>
      <c r="CX30" s="200"/>
      <c r="CY30" s="200"/>
      <c r="CZ30" s="200"/>
      <c r="DA30" s="201"/>
      <c r="DB30" s="199"/>
      <c r="DC30" s="200"/>
      <c r="DD30" s="200"/>
      <c r="DE30" s="200"/>
      <c r="DF30" s="200"/>
      <c r="DG30" s="200"/>
      <c r="DH30" s="200"/>
      <c r="DI30" s="201"/>
    </row>
    <row r="31" spans="1:113" ht="13.5" customHeight="1" x14ac:dyDescent="0.2">
      <c r="A31" s="180"/>
      <c r="B31" s="202"/>
      <c r="DI31" s="203"/>
    </row>
    <row r="32" spans="1:113" ht="13.5" customHeight="1" x14ac:dyDescent="0.2">
      <c r="A32" s="180"/>
      <c r="B32" s="204"/>
      <c r="C32" s="380" t="s">
        <v>192</v>
      </c>
      <c r="D32" s="380"/>
      <c r="E32" s="380"/>
      <c r="F32" s="380"/>
      <c r="G32" s="380"/>
      <c r="H32" s="380"/>
      <c r="I32" s="380"/>
      <c r="J32" s="380"/>
      <c r="K32" s="380"/>
      <c r="L32" s="380"/>
      <c r="M32" s="380"/>
      <c r="N32" s="380"/>
      <c r="O32" s="380"/>
      <c r="P32" s="380"/>
      <c r="Q32" s="380"/>
      <c r="R32" s="380"/>
      <c r="S32" s="380"/>
      <c r="U32" s="381" t="s">
        <v>193</v>
      </c>
      <c r="V32" s="381"/>
      <c r="W32" s="381"/>
      <c r="X32" s="381"/>
      <c r="Y32" s="381"/>
      <c r="Z32" s="381"/>
      <c r="AA32" s="381"/>
      <c r="AB32" s="381"/>
      <c r="AC32" s="381"/>
      <c r="AD32" s="381"/>
      <c r="AE32" s="381"/>
      <c r="AF32" s="381"/>
      <c r="AG32" s="381"/>
      <c r="AH32" s="381"/>
      <c r="AI32" s="381"/>
      <c r="AJ32" s="381"/>
      <c r="AK32" s="381"/>
      <c r="AM32" s="381" t="s">
        <v>194</v>
      </c>
      <c r="AN32" s="381"/>
      <c r="AO32" s="381"/>
      <c r="AP32" s="381"/>
      <c r="AQ32" s="381"/>
      <c r="AR32" s="381"/>
      <c r="AS32" s="381"/>
      <c r="AT32" s="381"/>
      <c r="AU32" s="381"/>
      <c r="AV32" s="381"/>
      <c r="AW32" s="381"/>
      <c r="AX32" s="381"/>
      <c r="AY32" s="381"/>
      <c r="AZ32" s="381"/>
      <c r="BA32" s="381"/>
      <c r="BB32" s="381"/>
      <c r="BC32" s="381"/>
      <c r="BE32" s="381" t="s">
        <v>195</v>
      </c>
      <c r="BF32" s="381"/>
      <c r="BG32" s="381"/>
      <c r="BH32" s="381"/>
      <c r="BI32" s="381"/>
      <c r="BJ32" s="381"/>
      <c r="BK32" s="381"/>
      <c r="BL32" s="381"/>
      <c r="BM32" s="381"/>
      <c r="BN32" s="381"/>
      <c r="BO32" s="381"/>
      <c r="BP32" s="381"/>
      <c r="BQ32" s="381"/>
      <c r="BR32" s="381"/>
      <c r="BS32" s="381"/>
      <c r="BT32" s="381"/>
      <c r="BU32" s="381"/>
      <c r="BW32" s="381" t="s">
        <v>196</v>
      </c>
      <c r="BX32" s="381"/>
      <c r="BY32" s="381"/>
      <c r="BZ32" s="381"/>
      <c r="CA32" s="381"/>
      <c r="CB32" s="381"/>
      <c r="CC32" s="381"/>
      <c r="CD32" s="381"/>
      <c r="CE32" s="381"/>
      <c r="CF32" s="381"/>
      <c r="CG32" s="381"/>
      <c r="CH32" s="381"/>
      <c r="CI32" s="381"/>
      <c r="CJ32" s="381"/>
      <c r="CK32" s="381"/>
      <c r="CL32" s="381"/>
      <c r="CM32" s="381"/>
      <c r="CO32" s="381" t="s">
        <v>197</v>
      </c>
      <c r="CP32" s="381"/>
      <c r="CQ32" s="381"/>
      <c r="CR32" s="381"/>
      <c r="CS32" s="381"/>
      <c r="CT32" s="381"/>
      <c r="CU32" s="381"/>
      <c r="CV32" s="381"/>
      <c r="CW32" s="381"/>
      <c r="CX32" s="381"/>
      <c r="CY32" s="381"/>
      <c r="CZ32" s="381"/>
      <c r="DA32" s="381"/>
      <c r="DB32" s="381"/>
      <c r="DC32" s="381"/>
      <c r="DD32" s="381"/>
      <c r="DE32" s="381"/>
      <c r="DI32" s="203"/>
    </row>
    <row r="33" spans="1:113" ht="13.5" customHeight="1" x14ac:dyDescent="0.2">
      <c r="A33" s="180"/>
      <c r="B33" s="204"/>
      <c r="C33" s="373" t="s">
        <v>198</v>
      </c>
      <c r="D33" s="373"/>
      <c r="E33" s="372" t="s">
        <v>199</v>
      </c>
      <c r="F33" s="372"/>
      <c r="G33" s="372"/>
      <c r="H33" s="372"/>
      <c r="I33" s="372"/>
      <c r="J33" s="372"/>
      <c r="K33" s="372"/>
      <c r="L33" s="372"/>
      <c r="M33" s="372"/>
      <c r="N33" s="372"/>
      <c r="O33" s="372"/>
      <c r="P33" s="372"/>
      <c r="Q33" s="372"/>
      <c r="R33" s="372"/>
      <c r="S33" s="372"/>
      <c r="T33" s="205"/>
      <c r="U33" s="373" t="s">
        <v>198</v>
      </c>
      <c r="V33" s="373"/>
      <c r="W33" s="372" t="s">
        <v>199</v>
      </c>
      <c r="X33" s="372"/>
      <c r="Y33" s="372"/>
      <c r="Z33" s="372"/>
      <c r="AA33" s="372"/>
      <c r="AB33" s="372"/>
      <c r="AC33" s="372"/>
      <c r="AD33" s="372"/>
      <c r="AE33" s="372"/>
      <c r="AF33" s="372"/>
      <c r="AG33" s="372"/>
      <c r="AH33" s="372"/>
      <c r="AI33" s="372"/>
      <c r="AJ33" s="372"/>
      <c r="AK33" s="372"/>
      <c r="AL33" s="205"/>
      <c r="AM33" s="373" t="s">
        <v>198</v>
      </c>
      <c r="AN33" s="373"/>
      <c r="AO33" s="372" t="s">
        <v>199</v>
      </c>
      <c r="AP33" s="372"/>
      <c r="AQ33" s="372"/>
      <c r="AR33" s="372"/>
      <c r="AS33" s="372"/>
      <c r="AT33" s="372"/>
      <c r="AU33" s="372"/>
      <c r="AV33" s="372"/>
      <c r="AW33" s="372"/>
      <c r="AX33" s="372"/>
      <c r="AY33" s="372"/>
      <c r="AZ33" s="372"/>
      <c r="BA33" s="372"/>
      <c r="BB33" s="372"/>
      <c r="BC33" s="372"/>
      <c r="BD33" s="206"/>
      <c r="BE33" s="372" t="s">
        <v>200</v>
      </c>
      <c r="BF33" s="372"/>
      <c r="BG33" s="372" t="s">
        <v>201</v>
      </c>
      <c r="BH33" s="372"/>
      <c r="BI33" s="372"/>
      <c r="BJ33" s="372"/>
      <c r="BK33" s="372"/>
      <c r="BL33" s="372"/>
      <c r="BM33" s="372"/>
      <c r="BN33" s="372"/>
      <c r="BO33" s="372"/>
      <c r="BP33" s="372"/>
      <c r="BQ33" s="372"/>
      <c r="BR33" s="372"/>
      <c r="BS33" s="372"/>
      <c r="BT33" s="372"/>
      <c r="BU33" s="372"/>
      <c r="BV33" s="206"/>
      <c r="BW33" s="373" t="s">
        <v>200</v>
      </c>
      <c r="BX33" s="373"/>
      <c r="BY33" s="372" t="s">
        <v>202</v>
      </c>
      <c r="BZ33" s="372"/>
      <c r="CA33" s="372"/>
      <c r="CB33" s="372"/>
      <c r="CC33" s="372"/>
      <c r="CD33" s="372"/>
      <c r="CE33" s="372"/>
      <c r="CF33" s="372"/>
      <c r="CG33" s="372"/>
      <c r="CH33" s="372"/>
      <c r="CI33" s="372"/>
      <c r="CJ33" s="372"/>
      <c r="CK33" s="372"/>
      <c r="CL33" s="372"/>
      <c r="CM33" s="372"/>
      <c r="CN33" s="205"/>
      <c r="CO33" s="373" t="s">
        <v>203</v>
      </c>
      <c r="CP33" s="373"/>
      <c r="CQ33" s="372" t="s">
        <v>204</v>
      </c>
      <c r="CR33" s="372"/>
      <c r="CS33" s="372"/>
      <c r="CT33" s="372"/>
      <c r="CU33" s="372"/>
      <c r="CV33" s="372"/>
      <c r="CW33" s="372"/>
      <c r="CX33" s="372"/>
      <c r="CY33" s="372"/>
      <c r="CZ33" s="372"/>
      <c r="DA33" s="372"/>
      <c r="DB33" s="372"/>
      <c r="DC33" s="372"/>
      <c r="DD33" s="372"/>
      <c r="DE33" s="372"/>
      <c r="DF33" s="205"/>
      <c r="DG33" s="371" t="s">
        <v>205</v>
      </c>
      <c r="DH33" s="371"/>
      <c r="DI33" s="207"/>
    </row>
    <row r="34" spans="1:113" ht="32.25" customHeight="1" x14ac:dyDescent="0.2">
      <c r="A34" s="180"/>
      <c r="B34" s="204"/>
      <c r="C34" s="369">
        <f>IF(E34="","",1)</f>
        <v>1</v>
      </c>
      <c r="D34" s="369"/>
      <c r="E34" s="370" t="str">
        <f>IF('各会計、関係団体の財政状況及び健全化判断比率'!B7="","",'各会計、関係団体の財政状況及び健全化判断比率'!B7)</f>
        <v>一般会計</v>
      </c>
      <c r="F34" s="370"/>
      <c r="G34" s="370"/>
      <c r="H34" s="370"/>
      <c r="I34" s="370"/>
      <c r="J34" s="370"/>
      <c r="K34" s="370"/>
      <c r="L34" s="370"/>
      <c r="M34" s="370"/>
      <c r="N34" s="370"/>
      <c r="O34" s="370"/>
      <c r="P34" s="370"/>
      <c r="Q34" s="370"/>
      <c r="R34" s="370"/>
      <c r="S34" s="370"/>
      <c r="T34" s="180"/>
      <c r="U34" s="369">
        <f>IF(W34="","",MAX(C34:D43)+1)</f>
        <v>2</v>
      </c>
      <c r="V34" s="369"/>
      <c r="W34" s="370" t="str">
        <f>IF('各会計、関係団体の財政状況及び健全化判断比率'!B28="","",'各会計、関係団体の財政状況及び健全化判断比率'!B28)</f>
        <v>国民健康保険特別会計</v>
      </c>
      <c r="X34" s="370"/>
      <c r="Y34" s="370"/>
      <c r="Z34" s="370"/>
      <c r="AA34" s="370"/>
      <c r="AB34" s="370"/>
      <c r="AC34" s="370"/>
      <c r="AD34" s="370"/>
      <c r="AE34" s="370"/>
      <c r="AF34" s="370"/>
      <c r="AG34" s="370"/>
      <c r="AH34" s="370"/>
      <c r="AI34" s="370"/>
      <c r="AJ34" s="370"/>
      <c r="AK34" s="370"/>
      <c r="AL34" s="180"/>
      <c r="AM34" s="369">
        <f>IF(AO34="","",MAX(C34:D43,U34:V43)+1)</f>
        <v>4</v>
      </c>
      <c r="AN34" s="369"/>
      <c r="AO34" s="370" t="str">
        <f>IF('各会計、関係団体の財政状況及び健全化判断比率'!B30="","",'各会計、関係団体の財政状況及び健全化判断比率'!B30)</f>
        <v>水道事業会計</v>
      </c>
      <c r="AP34" s="370"/>
      <c r="AQ34" s="370"/>
      <c r="AR34" s="370"/>
      <c r="AS34" s="370"/>
      <c r="AT34" s="370"/>
      <c r="AU34" s="370"/>
      <c r="AV34" s="370"/>
      <c r="AW34" s="370"/>
      <c r="AX34" s="370"/>
      <c r="AY34" s="370"/>
      <c r="AZ34" s="370"/>
      <c r="BA34" s="370"/>
      <c r="BB34" s="370"/>
      <c r="BC34" s="370"/>
      <c r="BD34" s="180"/>
      <c r="BE34" s="369" t="str">
        <f>IF(BG34="","",MAX(C34:D43,U34:V43,AM34:AN43)+1)</f>
        <v/>
      </c>
      <c r="BF34" s="369"/>
      <c r="BG34" s="370"/>
      <c r="BH34" s="370"/>
      <c r="BI34" s="370"/>
      <c r="BJ34" s="370"/>
      <c r="BK34" s="370"/>
      <c r="BL34" s="370"/>
      <c r="BM34" s="370"/>
      <c r="BN34" s="370"/>
      <c r="BO34" s="370"/>
      <c r="BP34" s="370"/>
      <c r="BQ34" s="370"/>
      <c r="BR34" s="370"/>
      <c r="BS34" s="370"/>
      <c r="BT34" s="370"/>
      <c r="BU34" s="370"/>
      <c r="BV34" s="180"/>
      <c r="BW34" s="369">
        <f>IF(BY34="","",MAX(C34:D43,U34:V43,AM34:AN43,BE34:BF43)+1)</f>
        <v>6</v>
      </c>
      <c r="BX34" s="369"/>
      <c r="BY34" s="370" t="str">
        <f>IF('各会計、関係団体の財政状況及び健全化判断比率'!B68="","",'各会計、関係団体の財政状況及び健全化判断比率'!B68)</f>
        <v>沖縄県後期高齢者医療広域連合（一般会計）</v>
      </c>
      <c r="BZ34" s="370"/>
      <c r="CA34" s="370"/>
      <c r="CB34" s="370"/>
      <c r="CC34" s="370"/>
      <c r="CD34" s="370"/>
      <c r="CE34" s="370"/>
      <c r="CF34" s="370"/>
      <c r="CG34" s="370"/>
      <c r="CH34" s="370"/>
      <c r="CI34" s="370"/>
      <c r="CJ34" s="370"/>
      <c r="CK34" s="370"/>
      <c r="CL34" s="370"/>
      <c r="CM34" s="370"/>
      <c r="CN34" s="180"/>
      <c r="CO34" s="369">
        <f>IF(CQ34="","",MAX(C34:D43,U34:V43,AM34:AN43,BE34:BF43,BW34:BX43)+1)</f>
        <v>16</v>
      </c>
      <c r="CP34" s="369"/>
      <c r="CQ34" s="370" t="str">
        <f>IF('各会計、関係団体の財政状況及び健全化判断比率'!BS7="","",'各会計、関係団体の財政状況及び健全化判断比率'!BS7)</f>
        <v>一般社団法人　北谷地域振興センター</v>
      </c>
      <c r="CR34" s="370"/>
      <c r="CS34" s="370"/>
      <c r="CT34" s="370"/>
      <c r="CU34" s="370"/>
      <c r="CV34" s="370"/>
      <c r="CW34" s="370"/>
      <c r="CX34" s="370"/>
      <c r="CY34" s="370"/>
      <c r="CZ34" s="370"/>
      <c r="DA34" s="370"/>
      <c r="DB34" s="370"/>
      <c r="DC34" s="370"/>
      <c r="DD34" s="370"/>
      <c r="DE34" s="370"/>
      <c r="DG34" s="367" t="str">
        <f>IF('各会計、関係団体の財政状況及び健全化判断比率'!BR7="","",'各会計、関係団体の財政状況及び健全化判断比率'!BR7)</f>
        <v/>
      </c>
      <c r="DH34" s="367"/>
      <c r="DI34" s="207"/>
    </row>
    <row r="35" spans="1:113" ht="32.25" customHeight="1" x14ac:dyDescent="0.2">
      <c r="A35" s="180"/>
      <c r="B35" s="204"/>
      <c r="C35" s="369" t="str">
        <f>IF(E35="","",C34+1)</f>
        <v/>
      </c>
      <c r="D35" s="369"/>
      <c r="E35" s="370" t="str">
        <f>IF('各会計、関係団体の財政状況及び健全化判断比率'!B8="","",'各会計、関係団体の財政状況及び健全化判断比率'!B8)</f>
        <v/>
      </c>
      <c r="F35" s="370"/>
      <c r="G35" s="370"/>
      <c r="H35" s="370"/>
      <c r="I35" s="370"/>
      <c r="J35" s="370"/>
      <c r="K35" s="370"/>
      <c r="L35" s="370"/>
      <c r="M35" s="370"/>
      <c r="N35" s="370"/>
      <c r="O35" s="370"/>
      <c r="P35" s="370"/>
      <c r="Q35" s="370"/>
      <c r="R35" s="370"/>
      <c r="S35" s="370"/>
      <c r="T35" s="180"/>
      <c r="U35" s="369">
        <f>IF(W35="","",U34+1)</f>
        <v>3</v>
      </c>
      <c r="V35" s="369"/>
      <c r="W35" s="370" t="str">
        <f>IF('各会計、関係団体の財政状況及び健全化判断比率'!B29="","",'各会計、関係団体の財政状況及び健全化判断比率'!B29)</f>
        <v>後期高齢者医療特別会計</v>
      </c>
      <c r="X35" s="370"/>
      <c r="Y35" s="370"/>
      <c r="Z35" s="370"/>
      <c r="AA35" s="370"/>
      <c r="AB35" s="370"/>
      <c r="AC35" s="370"/>
      <c r="AD35" s="370"/>
      <c r="AE35" s="370"/>
      <c r="AF35" s="370"/>
      <c r="AG35" s="370"/>
      <c r="AH35" s="370"/>
      <c r="AI35" s="370"/>
      <c r="AJ35" s="370"/>
      <c r="AK35" s="370"/>
      <c r="AL35" s="180"/>
      <c r="AM35" s="369">
        <f t="shared" ref="AM35:AM43" si="0">IF(AO35="","",AM34+1)</f>
        <v>5</v>
      </c>
      <c r="AN35" s="369"/>
      <c r="AO35" s="370" t="str">
        <f>IF('各会計、関係団体の財政状況及び健全化判断比率'!B31="","",'各会計、関係団体の財政状況及び健全化判断比率'!B31)</f>
        <v>下水道事業会計</v>
      </c>
      <c r="AP35" s="370"/>
      <c r="AQ35" s="370"/>
      <c r="AR35" s="370"/>
      <c r="AS35" s="370"/>
      <c r="AT35" s="370"/>
      <c r="AU35" s="370"/>
      <c r="AV35" s="370"/>
      <c r="AW35" s="370"/>
      <c r="AX35" s="370"/>
      <c r="AY35" s="370"/>
      <c r="AZ35" s="370"/>
      <c r="BA35" s="370"/>
      <c r="BB35" s="370"/>
      <c r="BC35" s="370"/>
      <c r="BD35" s="180"/>
      <c r="BE35" s="369" t="str">
        <f t="shared" ref="BE35:BE43" si="1">IF(BG35="","",BE34+1)</f>
        <v/>
      </c>
      <c r="BF35" s="369"/>
      <c r="BG35" s="370"/>
      <c r="BH35" s="370"/>
      <c r="BI35" s="370"/>
      <c r="BJ35" s="370"/>
      <c r="BK35" s="370"/>
      <c r="BL35" s="370"/>
      <c r="BM35" s="370"/>
      <c r="BN35" s="370"/>
      <c r="BO35" s="370"/>
      <c r="BP35" s="370"/>
      <c r="BQ35" s="370"/>
      <c r="BR35" s="370"/>
      <c r="BS35" s="370"/>
      <c r="BT35" s="370"/>
      <c r="BU35" s="370"/>
      <c r="BV35" s="180"/>
      <c r="BW35" s="369">
        <f t="shared" ref="BW35:BW43" si="2">IF(BY35="","",BW34+1)</f>
        <v>7</v>
      </c>
      <c r="BX35" s="369"/>
      <c r="BY35" s="370" t="str">
        <f>IF('各会計、関係団体の財政状況及び健全化判断比率'!B69="","",'各会計、関係団体の財政状況及び健全化判断比率'!B69)</f>
        <v>沖縄県後期高齢者医療広域連合（特別会計）</v>
      </c>
      <c r="BZ35" s="370"/>
      <c r="CA35" s="370"/>
      <c r="CB35" s="370"/>
      <c r="CC35" s="370"/>
      <c r="CD35" s="370"/>
      <c r="CE35" s="370"/>
      <c r="CF35" s="370"/>
      <c r="CG35" s="370"/>
      <c r="CH35" s="370"/>
      <c r="CI35" s="370"/>
      <c r="CJ35" s="370"/>
      <c r="CK35" s="370"/>
      <c r="CL35" s="370"/>
      <c r="CM35" s="370"/>
      <c r="CN35" s="180"/>
      <c r="CO35" s="369" t="str">
        <f t="shared" ref="CO35:CO43" si="3">IF(CQ35="","",CO34+1)</f>
        <v/>
      </c>
      <c r="CP35" s="369"/>
      <c r="CQ35" s="370" t="str">
        <f>IF('各会計、関係団体の財政状況及び健全化判断比率'!BS8="","",'各会計、関係団体の財政状況及び健全化判断比率'!BS8)</f>
        <v/>
      </c>
      <c r="CR35" s="370"/>
      <c r="CS35" s="370"/>
      <c r="CT35" s="370"/>
      <c r="CU35" s="370"/>
      <c r="CV35" s="370"/>
      <c r="CW35" s="370"/>
      <c r="CX35" s="370"/>
      <c r="CY35" s="370"/>
      <c r="CZ35" s="370"/>
      <c r="DA35" s="370"/>
      <c r="DB35" s="370"/>
      <c r="DC35" s="370"/>
      <c r="DD35" s="370"/>
      <c r="DE35" s="370"/>
      <c r="DG35" s="367" t="str">
        <f>IF('各会計、関係団体の財政状況及び健全化判断比率'!BR8="","",'各会計、関係団体の財政状況及び健全化判断比率'!BR8)</f>
        <v/>
      </c>
      <c r="DH35" s="367"/>
      <c r="DI35" s="207"/>
    </row>
    <row r="36" spans="1:113" ht="32.25" customHeight="1" x14ac:dyDescent="0.2">
      <c r="A36" s="180"/>
      <c r="B36" s="204"/>
      <c r="C36" s="369" t="str">
        <f>IF(E36="","",C35+1)</f>
        <v/>
      </c>
      <c r="D36" s="369"/>
      <c r="E36" s="370" t="str">
        <f>IF('各会計、関係団体の財政状況及び健全化判断比率'!B9="","",'各会計、関係団体の財政状況及び健全化判断比率'!B9)</f>
        <v/>
      </c>
      <c r="F36" s="370"/>
      <c r="G36" s="370"/>
      <c r="H36" s="370"/>
      <c r="I36" s="370"/>
      <c r="J36" s="370"/>
      <c r="K36" s="370"/>
      <c r="L36" s="370"/>
      <c r="M36" s="370"/>
      <c r="N36" s="370"/>
      <c r="O36" s="370"/>
      <c r="P36" s="370"/>
      <c r="Q36" s="370"/>
      <c r="R36" s="370"/>
      <c r="S36" s="370"/>
      <c r="T36" s="180"/>
      <c r="U36" s="369" t="str">
        <f t="shared" ref="U36:U43" si="4">IF(W36="","",U35+1)</f>
        <v/>
      </c>
      <c r="V36" s="369"/>
      <c r="W36" s="370"/>
      <c r="X36" s="370"/>
      <c r="Y36" s="370"/>
      <c r="Z36" s="370"/>
      <c r="AA36" s="370"/>
      <c r="AB36" s="370"/>
      <c r="AC36" s="370"/>
      <c r="AD36" s="370"/>
      <c r="AE36" s="370"/>
      <c r="AF36" s="370"/>
      <c r="AG36" s="370"/>
      <c r="AH36" s="370"/>
      <c r="AI36" s="370"/>
      <c r="AJ36" s="370"/>
      <c r="AK36" s="370"/>
      <c r="AL36" s="180"/>
      <c r="AM36" s="369" t="str">
        <f t="shared" si="0"/>
        <v/>
      </c>
      <c r="AN36" s="369"/>
      <c r="AO36" s="370"/>
      <c r="AP36" s="370"/>
      <c r="AQ36" s="370"/>
      <c r="AR36" s="370"/>
      <c r="AS36" s="370"/>
      <c r="AT36" s="370"/>
      <c r="AU36" s="370"/>
      <c r="AV36" s="370"/>
      <c r="AW36" s="370"/>
      <c r="AX36" s="370"/>
      <c r="AY36" s="370"/>
      <c r="AZ36" s="370"/>
      <c r="BA36" s="370"/>
      <c r="BB36" s="370"/>
      <c r="BC36" s="370"/>
      <c r="BD36" s="180"/>
      <c r="BE36" s="369" t="str">
        <f t="shared" si="1"/>
        <v/>
      </c>
      <c r="BF36" s="369"/>
      <c r="BG36" s="370"/>
      <c r="BH36" s="370"/>
      <c r="BI36" s="370"/>
      <c r="BJ36" s="370"/>
      <c r="BK36" s="370"/>
      <c r="BL36" s="370"/>
      <c r="BM36" s="370"/>
      <c r="BN36" s="370"/>
      <c r="BO36" s="370"/>
      <c r="BP36" s="370"/>
      <c r="BQ36" s="370"/>
      <c r="BR36" s="370"/>
      <c r="BS36" s="370"/>
      <c r="BT36" s="370"/>
      <c r="BU36" s="370"/>
      <c r="BV36" s="180"/>
      <c r="BW36" s="369">
        <f t="shared" si="2"/>
        <v>8</v>
      </c>
      <c r="BX36" s="369"/>
      <c r="BY36" s="370" t="str">
        <f>IF('各会計、関係団体の財政状況及び健全化判断比率'!B70="","",'各会計、関係団体の財政状況及び健全化判断比率'!B70)</f>
        <v>倉浜衛生施設組合</v>
      </c>
      <c r="BZ36" s="370"/>
      <c r="CA36" s="370"/>
      <c r="CB36" s="370"/>
      <c r="CC36" s="370"/>
      <c r="CD36" s="370"/>
      <c r="CE36" s="370"/>
      <c r="CF36" s="370"/>
      <c r="CG36" s="370"/>
      <c r="CH36" s="370"/>
      <c r="CI36" s="370"/>
      <c r="CJ36" s="370"/>
      <c r="CK36" s="370"/>
      <c r="CL36" s="370"/>
      <c r="CM36" s="370"/>
      <c r="CN36" s="180"/>
      <c r="CO36" s="369" t="str">
        <f t="shared" si="3"/>
        <v/>
      </c>
      <c r="CP36" s="369"/>
      <c r="CQ36" s="370" t="str">
        <f>IF('各会計、関係団体の財政状況及び健全化判断比率'!BS9="","",'各会計、関係団体の財政状況及び健全化判断比率'!BS9)</f>
        <v/>
      </c>
      <c r="CR36" s="370"/>
      <c r="CS36" s="370"/>
      <c r="CT36" s="370"/>
      <c r="CU36" s="370"/>
      <c r="CV36" s="370"/>
      <c r="CW36" s="370"/>
      <c r="CX36" s="370"/>
      <c r="CY36" s="370"/>
      <c r="CZ36" s="370"/>
      <c r="DA36" s="370"/>
      <c r="DB36" s="370"/>
      <c r="DC36" s="370"/>
      <c r="DD36" s="370"/>
      <c r="DE36" s="370"/>
      <c r="DG36" s="367" t="str">
        <f>IF('各会計、関係団体の財政状況及び健全化判断比率'!BR9="","",'各会計、関係団体の財政状況及び健全化判断比率'!BR9)</f>
        <v/>
      </c>
      <c r="DH36" s="367"/>
      <c r="DI36" s="207"/>
    </row>
    <row r="37" spans="1:113" ht="32.25" customHeight="1" x14ac:dyDescent="0.2">
      <c r="A37" s="180"/>
      <c r="B37" s="204"/>
      <c r="C37" s="369" t="str">
        <f>IF(E37="","",C36+1)</f>
        <v/>
      </c>
      <c r="D37" s="369"/>
      <c r="E37" s="370" t="str">
        <f>IF('各会計、関係団体の財政状況及び健全化判断比率'!B10="","",'各会計、関係団体の財政状況及び健全化判断比率'!B10)</f>
        <v/>
      </c>
      <c r="F37" s="370"/>
      <c r="G37" s="370"/>
      <c r="H37" s="370"/>
      <c r="I37" s="370"/>
      <c r="J37" s="370"/>
      <c r="K37" s="370"/>
      <c r="L37" s="370"/>
      <c r="M37" s="370"/>
      <c r="N37" s="370"/>
      <c r="O37" s="370"/>
      <c r="P37" s="370"/>
      <c r="Q37" s="370"/>
      <c r="R37" s="370"/>
      <c r="S37" s="370"/>
      <c r="T37" s="180"/>
      <c r="U37" s="369" t="str">
        <f t="shared" si="4"/>
        <v/>
      </c>
      <c r="V37" s="369"/>
      <c r="W37" s="370"/>
      <c r="X37" s="370"/>
      <c r="Y37" s="370"/>
      <c r="Z37" s="370"/>
      <c r="AA37" s="370"/>
      <c r="AB37" s="370"/>
      <c r="AC37" s="370"/>
      <c r="AD37" s="370"/>
      <c r="AE37" s="370"/>
      <c r="AF37" s="370"/>
      <c r="AG37" s="370"/>
      <c r="AH37" s="370"/>
      <c r="AI37" s="370"/>
      <c r="AJ37" s="370"/>
      <c r="AK37" s="370"/>
      <c r="AL37" s="180"/>
      <c r="AM37" s="369" t="str">
        <f t="shared" si="0"/>
        <v/>
      </c>
      <c r="AN37" s="369"/>
      <c r="AO37" s="370"/>
      <c r="AP37" s="370"/>
      <c r="AQ37" s="370"/>
      <c r="AR37" s="370"/>
      <c r="AS37" s="370"/>
      <c r="AT37" s="370"/>
      <c r="AU37" s="370"/>
      <c r="AV37" s="370"/>
      <c r="AW37" s="370"/>
      <c r="AX37" s="370"/>
      <c r="AY37" s="370"/>
      <c r="AZ37" s="370"/>
      <c r="BA37" s="370"/>
      <c r="BB37" s="370"/>
      <c r="BC37" s="370"/>
      <c r="BD37" s="180"/>
      <c r="BE37" s="369" t="str">
        <f t="shared" si="1"/>
        <v/>
      </c>
      <c r="BF37" s="369"/>
      <c r="BG37" s="370"/>
      <c r="BH37" s="370"/>
      <c r="BI37" s="370"/>
      <c r="BJ37" s="370"/>
      <c r="BK37" s="370"/>
      <c r="BL37" s="370"/>
      <c r="BM37" s="370"/>
      <c r="BN37" s="370"/>
      <c r="BO37" s="370"/>
      <c r="BP37" s="370"/>
      <c r="BQ37" s="370"/>
      <c r="BR37" s="370"/>
      <c r="BS37" s="370"/>
      <c r="BT37" s="370"/>
      <c r="BU37" s="370"/>
      <c r="BV37" s="180"/>
      <c r="BW37" s="369">
        <f t="shared" si="2"/>
        <v>9</v>
      </c>
      <c r="BX37" s="369"/>
      <c r="BY37" s="370" t="str">
        <f>IF('各会計、関係団体の財政状況及び健全化判断比率'!B71="","",'各会計、関係団体の財政状況及び健全化判断比率'!B71)</f>
        <v>中部広域市町村圏事務組合（一般会計）</v>
      </c>
      <c r="BZ37" s="370"/>
      <c r="CA37" s="370"/>
      <c r="CB37" s="370"/>
      <c r="CC37" s="370"/>
      <c r="CD37" s="370"/>
      <c r="CE37" s="370"/>
      <c r="CF37" s="370"/>
      <c r="CG37" s="370"/>
      <c r="CH37" s="370"/>
      <c r="CI37" s="370"/>
      <c r="CJ37" s="370"/>
      <c r="CK37" s="370"/>
      <c r="CL37" s="370"/>
      <c r="CM37" s="370"/>
      <c r="CN37" s="180"/>
      <c r="CO37" s="369" t="str">
        <f t="shared" si="3"/>
        <v/>
      </c>
      <c r="CP37" s="369"/>
      <c r="CQ37" s="370" t="str">
        <f>IF('各会計、関係団体の財政状況及び健全化判断比率'!BS10="","",'各会計、関係団体の財政状況及び健全化判断比率'!BS10)</f>
        <v/>
      </c>
      <c r="CR37" s="370"/>
      <c r="CS37" s="370"/>
      <c r="CT37" s="370"/>
      <c r="CU37" s="370"/>
      <c r="CV37" s="370"/>
      <c r="CW37" s="370"/>
      <c r="CX37" s="370"/>
      <c r="CY37" s="370"/>
      <c r="CZ37" s="370"/>
      <c r="DA37" s="370"/>
      <c r="DB37" s="370"/>
      <c r="DC37" s="370"/>
      <c r="DD37" s="370"/>
      <c r="DE37" s="370"/>
      <c r="DG37" s="367" t="str">
        <f>IF('各会計、関係団体の財政状況及び健全化判断比率'!BR10="","",'各会計、関係団体の財政状況及び健全化判断比率'!BR10)</f>
        <v/>
      </c>
      <c r="DH37" s="367"/>
      <c r="DI37" s="207"/>
    </row>
    <row r="38" spans="1:113" ht="32.25" customHeight="1" x14ac:dyDescent="0.2">
      <c r="A38" s="180"/>
      <c r="B38" s="204"/>
      <c r="C38" s="369" t="str">
        <f t="shared" ref="C38:C43" si="5">IF(E38="","",C37+1)</f>
        <v/>
      </c>
      <c r="D38" s="369"/>
      <c r="E38" s="370" t="str">
        <f>IF('各会計、関係団体の財政状況及び健全化判断比率'!B11="","",'各会計、関係団体の財政状況及び健全化判断比率'!B11)</f>
        <v/>
      </c>
      <c r="F38" s="370"/>
      <c r="G38" s="370"/>
      <c r="H38" s="370"/>
      <c r="I38" s="370"/>
      <c r="J38" s="370"/>
      <c r="K38" s="370"/>
      <c r="L38" s="370"/>
      <c r="M38" s="370"/>
      <c r="N38" s="370"/>
      <c r="O38" s="370"/>
      <c r="P38" s="370"/>
      <c r="Q38" s="370"/>
      <c r="R38" s="370"/>
      <c r="S38" s="370"/>
      <c r="T38" s="180"/>
      <c r="U38" s="369" t="str">
        <f t="shared" si="4"/>
        <v/>
      </c>
      <c r="V38" s="369"/>
      <c r="W38" s="370"/>
      <c r="X38" s="370"/>
      <c r="Y38" s="370"/>
      <c r="Z38" s="370"/>
      <c r="AA38" s="370"/>
      <c r="AB38" s="370"/>
      <c r="AC38" s="370"/>
      <c r="AD38" s="370"/>
      <c r="AE38" s="370"/>
      <c r="AF38" s="370"/>
      <c r="AG38" s="370"/>
      <c r="AH38" s="370"/>
      <c r="AI38" s="370"/>
      <c r="AJ38" s="370"/>
      <c r="AK38" s="370"/>
      <c r="AL38" s="180"/>
      <c r="AM38" s="369" t="str">
        <f t="shared" si="0"/>
        <v/>
      </c>
      <c r="AN38" s="369"/>
      <c r="AO38" s="370"/>
      <c r="AP38" s="370"/>
      <c r="AQ38" s="370"/>
      <c r="AR38" s="370"/>
      <c r="AS38" s="370"/>
      <c r="AT38" s="370"/>
      <c r="AU38" s="370"/>
      <c r="AV38" s="370"/>
      <c r="AW38" s="370"/>
      <c r="AX38" s="370"/>
      <c r="AY38" s="370"/>
      <c r="AZ38" s="370"/>
      <c r="BA38" s="370"/>
      <c r="BB38" s="370"/>
      <c r="BC38" s="370"/>
      <c r="BD38" s="180"/>
      <c r="BE38" s="369" t="str">
        <f t="shared" si="1"/>
        <v/>
      </c>
      <c r="BF38" s="369"/>
      <c r="BG38" s="370"/>
      <c r="BH38" s="370"/>
      <c r="BI38" s="370"/>
      <c r="BJ38" s="370"/>
      <c r="BK38" s="370"/>
      <c r="BL38" s="370"/>
      <c r="BM38" s="370"/>
      <c r="BN38" s="370"/>
      <c r="BO38" s="370"/>
      <c r="BP38" s="370"/>
      <c r="BQ38" s="370"/>
      <c r="BR38" s="370"/>
      <c r="BS38" s="370"/>
      <c r="BT38" s="370"/>
      <c r="BU38" s="370"/>
      <c r="BV38" s="180"/>
      <c r="BW38" s="369">
        <f t="shared" si="2"/>
        <v>10</v>
      </c>
      <c r="BX38" s="369"/>
      <c r="BY38" s="370" t="str">
        <f>IF('各会計、関係団体の財政状況及び健全化判断比率'!B72="","",'各会計、関係団体の財政状況及び健全化判断比率'!B72)</f>
        <v>中部広域市町村圏事務組合（特別会計）</v>
      </c>
      <c r="BZ38" s="370"/>
      <c r="CA38" s="370"/>
      <c r="CB38" s="370"/>
      <c r="CC38" s="370"/>
      <c r="CD38" s="370"/>
      <c r="CE38" s="370"/>
      <c r="CF38" s="370"/>
      <c r="CG38" s="370"/>
      <c r="CH38" s="370"/>
      <c r="CI38" s="370"/>
      <c r="CJ38" s="370"/>
      <c r="CK38" s="370"/>
      <c r="CL38" s="370"/>
      <c r="CM38" s="370"/>
      <c r="CN38" s="180"/>
      <c r="CO38" s="369" t="str">
        <f t="shared" si="3"/>
        <v/>
      </c>
      <c r="CP38" s="369"/>
      <c r="CQ38" s="370" t="str">
        <f>IF('各会計、関係団体の財政状況及び健全化判断比率'!BS11="","",'各会計、関係団体の財政状況及び健全化判断比率'!BS11)</f>
        <v/>
      </c>
      <c r="CR38" s="370"/>
      <c r="CS38" s="370"/>
      <c r="CT38" s="370"/>
      <c r="CU38" s="370"/>
      <c r="CV38" s="370"/>
      <c r="CW38" s="370"/>
      <c r="CX38" s="370"/>
      <c r="CY38" s="370"/>
      <c r="CZ38" s="370"/>
      <c r="DA38" s="370"/>
      <c r="DB38" s="370"/>
      <c r="DC38" s="370"/>
      <c r="DD38" s="370"/>
      <c r="DE38" s="370"/>
      <c r="DG38" s="367" t="str">
        <f>IF('各会計、関係団体の財政状況及び健全化判断比率'!BR11="","",'各会計、関係団体の財政状況及び健全化判断比率'!BR11)</f>
        <v/>
      </c>
      <c r="DH38" s="367"/>
      <c r="DI38" s="207"/>
    </row>
    <row r="39" spans="1:113" ht="32.25" customHeight="1" x14ac:dyDescent="0.2">
      <c r="A39" s="180"/>
      <c r="B39" s="204"/>
      <c r="C39" s="369" t="str">
        <f t="shared" si="5"/>
        <v/>
      </c>
      <c r="D39" s="369"/>
      <c r="E39" s="370" t="str">
        <f>IF('各会計、関係団体の財政状況及び健全化判断比率'!B12="","",'各会計、関係団体の財政状況及び健全化判断比率'!B12)</f>
        <v/>
      </c>
      <c r="F39" s="370"/>
      <c r="G39" s="370"/>
      <c r="H39" s="370"/>
      <c r="I39" s="370"/>
      <c r="J39" s="370"/>
      <c r="K39" s="370"/>
      <c r="L39" s="370"/>
      <c r="M39" s="370"/>
      <c r="N39" s="370"/>
      <c r="O39" s="370"/>
      <c r="P39" s="370"/>
      <c r="Q39" s="370"/>
      <c r="R39" s="370"/>
      <c r="S39" s="370"/>
      <c r="T39" s="180"/>
      <c r="U39" s="369" t="str">
        <f t="shared" si="4"/>
        <v/>
      </c>
      <c r="V39" s="369"/>
      <c r="W39" s="370"/>
      <c r="X39" s="370"/>
      <c r="Y39" s="370"/>
      <c r="Z39" s="370"/>
      <c r="AA39" s="370"/>
      <c r="AB39" s="370"/>
      <c r="AC39" s="370"/>
      <c r="AD39" s="370"/>
      <c r="AE39" s="370"/>
      <c r="AF39" s="370"/>
      <c r="AG39" s="370"/>
      <c r="AH39" s="370"/>
      <c r="AI39" s="370"/>
      <c r="AJ39" s="370"/>
      <c r="AK39" s="370"/>
      <c r="AL39" s="180"/>
      <c r="AM39" s="369" t="str">
        <f t="shared" si="0"/>
        <v/>
      </c>
      <c r="AN39" s="369"/>
      <c r="AO39" s="370"/>
      <c r="AP39" s="370"/>
      <c r="AQ39" s="370"/>
      <c r="AR39" s="370"/>
      <c r="AS39" s="370"/>
      <c r="AT39" s="370"/>
      <c r="AU39" s="370"/>
      <c r="AV39" s="370"/>
      <c r="AW39" s="370"/>
      <c r="AX39" s="370"/>
      <c r="AY39" s="370"/>
      <c r="AZ39" s="370"/>
      <c r="BA39" s="370"/>
      <c r="BB39" s="370"/>
      <c r="BC39" s="370"/>
      <c r="BD39" s="180"/>
      <c r="BE39" s="369" t="str">
        <f t="shared" si="1"/>
        <v/>
      </c>
      <c r="BF39" s="369"/>
      <c r="BG39" s="370"/>
      <c r="BH39" s="370"/>
      <c r="BI39" s="370"/>
      <c r="BJ39" s="370"/>
      <c r="BK39" s="370"/>
      <c r="BL39" s="370"/>
      <c r="BM39" s="370"/>
      <c r="BN39" s="370"/>
      <c r="BO39" s="370"/>
      <c r="BP39" s="370"/>
      <c r="BQ39" s="370"/>
      <c r="BR39" s="370"/>
      <c r="BS39" s="370"/>
      <c r="BT39" s="370"/>
      <c r="BU39" s="370"/>
      <c r="BV39" s="180"/>
      <c r="BW39" s="369">
        <f t="shared" si="2"/>
        <v>11</v>
      </c>
      <c r="BX39" s="369"/>
      <c r="BY39" s="370" t="str">
        <f>IF('各会計、関係団体の財政状況及び健全化判断比率'!B73="","",'各会計、関係団体の財政状況及び健全化判断比率'!B73)</f>
        <v>沖縄県市町村総合事務組合</v>
      </c>
      <c r="BZ39" s="370"/>
      <c r="CA39" s="370"/>
      <c r="CB39" s="370"/>
      <c r="CC39" s="370"/>
      <c r="CD39" s="370"/>
      <c r="CE39" s="370"/>
      <c r="CF39" s="370"/>
      <c r="CG39" s="370"/>
      <c r="CH39" s="370"/>
      <c r="CI39" s="370"/>
      <c r="CJ39" s="370"/>
      <c r="CK39" s="370"/>
      <c r="CL39" s="370"/>
      <c r="CM39" s="370"/>
      <c r="CN39" s="180"/>
      <c r="CO39" s="369" t="str">
        <f t="shared" si="3"/>
        <v/>
      </c>
      <c r="CP39" s="369"/>
      <c r="CQ39" s="370" t="str">
        <f>IF('各会計、関係団体の財政状況及び健全化判断比率'!BS12="","",'各会計、関係団体の財政状況及び健全化判断比率'!BS12)</f>
        <v/>
      </c>
      <c r="CR39" s="370"/>
      <c r="CS39" s="370"/>
      <c r="CT39" s="370"/>
      <c r="CU39" s="370"/>
      <c r="CV39" s="370"/>
      <c r="CW39" s="370"/>
      <c r="CX39" s="370"/>
      <c r="CY39" s="370"/>
      <c r="CZ39" s="370"/>
      <c r="DA39" s="370"/>
      <c r="DB39" s="370"/>
      <c r="DC39" s="370"/>
      <c r="DD39" s="370"/>
      <c r="DE39" s="370"/>
      <c r="DG39" s="367" t="str">
        <f>IF('各会計、関係団体の財政状況及び健全化判断比率'!BR12="","",'各会計、関係団体の財政状況及び健全化判断比率'!BR12)</f>
        <v/>
      </c>
      <c r="DH39" s="367"/>
      <c r="DI39" s="207"/>
    </row>
    <row r="40" spans="1:113" ht="32.25" customHeight="1" x14ac:dyDescent="0.2">
      <c r="A40" s="180"/>
      <c r="B40" s="204"/>
      <c r="C40" s="369" t="str">
        <f t="shared" si="5"/>
        <v/>
      </c>
      <c r="D40" s="369"/>
      <c r="E40" s="370" t="str">
        <f>IF('各会計、関係団体の財政状況及び健全化判断比率'!B13="","",'各会計、関係団体の財政状況及び健全化判断比率'!B13)</f>
        <v/>
      </c>
      <c r="F40" s="370"/>
      <c r="G40" s="370"/>
      <c r="H40" s="370"/>
      <c r="I40" s="370"/>
      <c r="J40" s="370"/>
      <c r="K40" s="370"/>
      <c r="L40" s="370"/>
      <c r="M40" s="370"/>
      <c r="N40" s="370"/>
      <c r="O40" s="370"/>
      <c r="P40" s="370"/>
      <c r="Q40" s="370"/>
      <c r="R40" s="370"/>
      <c r="S40" s="370"/>
      <c r="T40" s="180"/>
      <c r="U40" s="369" t="str">
        <f t="shared" si="4"/>
        <v/>
      </c>
      <c r="V40" s="369"/>
      <c r="W40" s="370"/>
      <c r="X40" s="370"/>
      <c r="Y40" s="370"/>
      <c r="Z40" s="370"/>
      <c r="AA40" s="370"/>
      <c r="AB40" s="370"/>
      <c r="AC40" s="370"/>
      <c r="AD40" s="370"/>
      <c r="AE40" s="370"/>
      <c r="AF40" s="370"/>
      <c r="AG40" s="370"/>
      <c r="AH40" s="370"/>
      <c r="AI40" s="370"/>
      <c r="AJ40" s="370"/>
      <c r="AK40" s="370"/>
      <c r="AL40" s="180"/>
      <c r="AM40" s="369" t="str">
        <f t="shared" si="0"/>
        <v/>
      </c>
      <c r="AN40" s="369"/>
      <c r="AO40" s="370"/>
      <c r="AP40" s="370"/>
      <c r="AQ40" s="370"/>
      <c r="AR40" s="370"/>
      <c r="AS40" s="370"/>
      <c r="AT40" s="370"/>
      <c r="AU40" s="370"/>
      <c r="AV40" s="370"/>
      <c r="AW40" s="370"/>
      <c r="AX40" s="370"/>
      <c r="AY40" s="370"/>
      <c r="AZ40" s="370"/>
      <c r="BA40" s="370"/>
      <c r="BB40" s="370"/>
      <c r="BC40" s="370"/>
      <c r="BD40" s="180"/>
      <c r="BE40" s="369" t="str">
        <f t="shared" si="1"/>
        <v/>
      </c>
      <c r="BF40" s="369"/>
      <c r="BG40" s="370"/>
      <c r="BH40" s="370"/>
      <c r="BI40" s="370"/>
      <c r="BJ40" s="370"/>
      <c r="BK40" s="370"/>
      <c r="BL40" s="370"/>
      <c r="BM40" s="370"/>
      <c r="BN40" s="370"/>
      <c r="BO40" s="370"/>
      <c r="BP40" s="370"/>
      <c r="BQ40" s="370"/>
      <c r="BR40" s="370"/>
      <c r="BS40" s="370"/>
      <c r="BT40" s="370"/>
      <c r="BU40" s="370"/>
      <c r="BV40" s="180"/>
      <c r="BW40" s="369">
        <f t="shared" si="2"/>
        <v>12</v>
      </c>
      <c r="BX40" s="369"/>
      <c r="BY40" s="370" t="str">
        <f>IF('各会計、関係団体の財政状況及び健全化判断比率'!B74="","",'各会計、関係団体の財政状況及び健全化判断比率'!B74)</f>
        <v>比謝川行政事務組合（一般会計）</v>
      </c>
      <c r="BZ40" s="370"/>
      <c r="CA40" s="370"/>
      <c r="CB40" s="370"/>
      <c r="CC40" s="370"/>
      <c r="CD40" s="370"/>
      <c r="CE40" s="370"/>
      <c r="CF40" s="370"/>
      <c r="CG40" s="370"/>
      <c r="CH40" s="370"/>
      <c r="CI40" s="370"/>
      <c r="CJ40" s="370"/>
      <c r="CK40" s="370"/>
      <c r="CL40" s="370"/>
      <c r="CM40" s="370"/>
      <c r="CN40" s="180"/>
      <c r="CO40" s="369" t="str">
        <f t="shared" si="3"/>
        <v/>
      </c>
      <c r="CP40" s="369"/>
      <c r="CQ40" s="370" t="str">
        <f>IF('各会計、関係団体の財政状況及び健全化判断比率'!BS13="","",'各会計、関係団体の財政状況及び健全化判断比率'!BS13)</f>
        <v/>
      </c>
      <c r="CR40" s="370"/>
      <c r="CS40" s="370"/>
      <c r="CT40" s="370"/>
      <c r="CU40" s="370"/>
      <c r="CV40" s="370"/>
      <c r="CW40" s="370"/>
      <c r="CX40" s="370"/>
      <c r="CY40" s="370"/>
      <c r="CZ40" s="370"/>
      <c r="DA40" s="370"/>
      <c r="DB40" s="370"/>
      <c r="DC40" s="370"/>
      <c r="DD40" s="370"/>
      <c r="DE40" s="370"/>
      <c r="DG40" s="367" t="str">
        <f>IF('各会計、関係団体の財政状況及び健全化判断比率'!BR13="","",'各会計、関係団体の財政状況及び健全化判断比率'!BR13)</f>
        <v/>
      </c>
      <c r="DH40" s="367"/>
      <c r="DI40" s="207"/>
    </row>
    <row r="41" spans="1:113" ht="32.25" customHeight="1" x14ac:dyDescent="0.2">
      <c r="A41" s="180"/>
      <c r="B41" s="204"/>
      <c r="C41" s="369" t="str">
        <f t="shared" si="5"/>
        <v/>
      </c>
      <c r="D41" s="369"/>
      <c r="E41" s="370" t="str">
        <f>IF('各会計、関係団体の財政状況及び健全化判断比率'!B14="","",'各会計、関係団体の財政状況及び健全化判断比率'!B14)</f>
        <v/>
      </c>
      <c r="F41" s="370"/>
      <c r="G41" s="370"/>
      <c r="H41" s="370"/>
      <c r="I41" s="370"/>
      <c r="J41" s="370"/>
      <c r="K41" s="370"/>
      <c r="L41" s="370"/>
      <c r="M41" s="370"/>
      <c r="N41" s="370"/>
      <c r="O41" s="370"/>
      <c r="P41" s="370"/>
      <c r="Q41" s="370"/>
      <c r="R41" s="370"/>
      <c r="S41" s="370"/>
      <c r="T41" s="180"/>
      <c r="U41" s="369" t="str">
        <f t="shared" si="4"/>
        <v/>
      </c>
      <c r="V41" s="369"/>
      <c r="W41" s="370"/>
      <c r="X41" s="370"/>
      <c r="Y41" s="370"/>
      <c r="Z41" s="370"/>
      <c r="AA41" s="370"/>
      <c r="AB41" s="370"/>
      <c r="AC41" s="370"/>
      <c r="AD41" s="370"/>
      <c r="AE41" s="370"/>
      <c r="AF41" s="370"/>
      <c r="AG41" s="370"/>
      <c r="AH41" s="370"/>
      <c r="AI41" s="370"/>
      <c r="AJ41" s="370"/>
      <c r="AK41" s="370"/>
      <c r="AL41" s="180"/>
      <c r="AM41" s="369" t="str">
        <f t="shared" si="0"/>
        <v/>
      </c>
      <c r="AN41" s="369"/>
      <c r="AO41" s="370"/>
      <c r="AP41" s="370"/>
      <c r="AQ41" s="370"/>
      <c r="AR41" s="370"/>
      <c r="AS41" s="370"/>
      <c r="AT41" s="370"/>
      <c r="AU41" s="370"/>
      <c r="AV41" s="370"/>
      <c r="AW41" s="370"/>
      <c r="AX41" s="370"/>
      <c r="AY41" s="370"/>
      <c r="AZ41" s="370"/>
      <c r="BA41" s="370"/>
      <c r="BB41" s="370"/>
      <c r="BC41" s="370"/>
      <c r="BD41" s="180"/>
      <c r="BE41" s="369" t="str">
        <f t="shared" si="1"/>
        <v/>
      </c>
      <c r="BF41" s="369"/>
      <c r="BG41" s="370"/>
      <c r="BH41" s="370"/>
      <c r="BI41" s="370"/>
      <c r="BJ41" s="370"/>
      <c r="BK41" s="370"/>
      <c r="BL41" s="370"/>
      <c r="BM41" s="370"/>
      <c r="BN41" s="370"/>
      <c r="BO41" s="370"/>
      <c r="BP41" s="370"/>
      <c r="BQ41" s="370"/>
      <c r="BR41" s="370"/>
      <c r="BS41" s="370"/>
      <c r="BT41" s="370"/>
      <c r="BU41" s="370"/>
      <c r="BV41" s="180"/>
      <c r="BW41" s="369">
        <f t="shared" si="2"/>
        <v>13</v>
      </c>
      <c r="BX41" s="369"/>
      <c r="BY41" s="370" t="str">
        <f>IF('各会計、関係団体の財政状況及び健全化判断比率'!B75="","",'各会計、関係団体の財政状況及び健全化判断比率'!B75)</f>
        <v>比謝川行政事務組合（特別会計）</v>
      </c>
      <c r="BZ41" s="370"/>
      <c r="CA41" s="370"/>
      <c r="CB41" s="370"/>
      <c r="CC41" s="370"/>
      <c r="CD41" s="370"/>
      <c r="CE41" s="370"/>
      <c r="CF41" s="370"/>
      <c r="CG41" s="370"/>
      <c r="CH41" s="370"/>
      <c r="CI41" s="370"/>
      <c r="CJ41" s="370"/>
      <c r="CK41" s="370"/>
      <c r="CL41" s="370"/>
      <c r="CM41" s="370"/>
      <c r="CN41" s="180"/>
      <c r="CO41" s="369" t="str">
        <f t="shared" si="3"/>
        <v/>
      </c>
      <c r="CP41" s="369"/>
      <c r="CQ41" s="370" t="str">
        <f>IF('各会計、関係団体の財政状況及び健全化判断比率'!BS14="","",'各会計、関係団体の財政状況及び健全化判断比率'!BS14)</f>
        <v/>
      </c>
      <c r="CR41" s="370"/>
      <c r="CS41" s="370"/>
      <c r="CT41" s="370"/>
      <c r="CU41" s="370"/>
      <c r="CV41" s="370"/>
      <c r="CW41" s="370"/>
      <c r="CX41" s="370"/>
      <c r="CY41" s="370"/>
      <c r="CZ41" s="370"/>
      <c r="DA41" s="370"/>
      <c r="DB41" s="370"/>
      <c r="DC41" s="370"/>
      <c r="DD41" s="370"/>
      <c r="DE41" s="370"/>
      <c r="DG41" s="367" t="str">
        <f>IF('各会計、関係団体の財政状況及び健全化判断比率'!BR14="","",'各会計、関係団体の財政状況及び健全化判断比率'!BR14)</f>
        <v/>
      </c>
      <c r="DH41" s="367"/>
      <c r="DI41" s="207"/>
    </row>
    <row r="42" spans="1:113" ht="32.25" customHeight="1" x14ac:dyDescent="0.2">
      <c r="B42" s="204"/>
      <c r="C42" s="369" t="str">
        <f t="shared" si="5"/>
        <v/>
      </c>
      <c r="D42" s="369"/>
      <c r="E42" s="370" t="str">
        <f>IF('各会計、関係団体の財政状況及び健全化判断比率'!B15="","",'各会計、関係団体の財政状況及び健全化判断比率'!B15)</f>
        <v/>
      </c>
      <c r="F42" s="370"/>
      <c r="G42" s="370"/>
      <c r="H42" s="370"/>
      <c r="I42" s="370"/>
      <c r="J42" s="370"/>
      <c r="K42" s="370"/>
      <c r="L42" s="370"/>
      <c r="M42" s="370"/>
      <c r="N42" s="370"/>
      <c r="O42" s="370"/>
      <c r="P42" s="370"/>
      <c r="Q42" s="370"/>
      <c r="R42" s="370"/>
      <c r="S42" s="370"/>
      <c r="T42" s="180"/>
      <c r="U42" s="369" t="str">
        <f t="shared" si="4"/>
        <v/>
      </c>
      <c r="V42" s="369"/>
      <c r="W42" s="370"/>
      <c r="X42" s="370"/>
      <c r="Y42" s="370"/>
      <c r="Z42" s="370"/>
      <c r="AA42" s="370"/>
      <c r="AB42" s="370"/>
      <c r="AC42" s="370"/>
      <c r="AD42" s="370"/>
      <c r="AE42" s="370"/>
      <c r="AF42" s="370"/>
      <c r="AG42" s="370"/>
      <c r="AH42" s="370"/>
      <c r="AI42" s="370"/>
      <c r="AJ42" s="370"/>
      <c r="AK42" s="370"/>
      <c r="AL42" s="180"/>
      <c r="AM42" s="369" t="str">
        <f t="shared" si="0"/>
        <v/>
      </c>
      <c r="AN42" s="369"/>
      <c r="AO42" s="370"/>
      <c r="AP42" s="370"/>
      <c r="AQ42" s="370"/>
      <c r="AR42" s="370"/>
      <c r="AS42" s="370"/>
      <c r="AT42" s="370"/>
      <c r="AU42" s="370"/>
      <c r="AV42" s="370"/>
      <c r="AW42" s="370"/>
      <c r="AX42" s="370"/>
      <c r="AY42" s="370"/>
      <c r="AZ42" s="370"/>
      <c r="BA42" s="370"/>
      <c r="BB42" s="370"/>
      <c r="BC42" s="370"/>
      <c r="BD42" s="180"/>
      <c r="BE42" s="369" t="str">
        <f t="shared" si="1"/>
        <v/>
      </c>
      <c r="BF42" s="369"/>
      <c r="BG42" s="370"/>
      <c r="BH42" s="370"/>
      <c r="BI42" s="370"/>
      <c r="BJ42" s="370"/>
      <c r="BK42" s="370"/>
      <c r="BL42" s="370"/>
      <c r="BM42" s="370"/>
      <c r="BN42" s="370"/>
      <c r="BO42" s="370"/>
      <c r="BP42" s="370"/>
      <c r="BQ42" s="370"/>
      <c r="BR42" s="370"/>
      <c r="BS42" s="370"/>
      <c r="BT42" s="370"/>
      <c r="BU42" s="370"/>
      <c r="BV42" s="180"/>
      <c r="BW42" s="369">
        <f t="shared" si="2"/>
        <v>14</v>
      </c>
      <c r="BX42" s="369"/>
      <c r="BY42" s="370" t="str">
        <f>IF('各会計、関係団体の財政状況及び健全化判断比率'!B76="","",'各会計、関係団体の財政状況及び健全化判断比率'!B76)</f>
        <v>沖縄県介護保険広域連合（一般会計）</v>
      </c>
      <c r="BZ42" s="370"/>
      <c r="CA42" s="370"/>
      <c r="CB42" s="370"/>
      <c r="CC42" s="370"/>
      <c r="CD42" s="370"/>
      <c r="CE42" s="370"/>
      <c r="CF42" s="370"/>
      <c r="CG42" s="370"/>
      <c r="CH42" s="370"/>
      <c r="CI42" s="370"/>
      <c r="CJ42" s="370"/>
      <c r="CK42" s="370"/>
      <c r="CL42" s="370"/>
      <c r="CM42" s="370"/>
      <c r="CN42" s="180"/>
      <c r="CO42" s="369" t="str">
        <f t="shared" si="3"/>
        <v/>
      </c>
      <c r="CP42" s="369"/>
      <c r="CQ42" s="370" t="str">
        <f>IF('各会計、関係団体の財政状況及び健全化判断比率'!BS15="","",'各会計、関係団体の財政状況及び健全化判断比率'!BS15)</f>
        <v/>
      </c>
      <c r="CR42" s="370"/>
      <c r="CS42" s="370"/>
      <c r="CT42" s="370"/>
      <c r="CU42" s="370"/>
      <c r="CV42" s="370"/>
      <c r="CW42" s="370"/>
      <c r="CX42" s="370"/>
      <c r="CY42" s="370"/>
      <c r="CZ42" s="370"/>
      <c r="DA42" s="370"/>
      <c r="DB42" s="370"/>
      <c r="DC42" s="370"/>
      <c r="DD42" s="370"/>
      <c r="DE42" s="370"/>
      <c r="DG42" s="367" t="str">
        <f>IF('各会計、関係団体の財政状況及び健全化判断比率'!BR15="","",'各会計、関係団体の財政状況及び健全化判断比率'!BR15)</f>
        <v/>
      </c>
      <c r="DH42" s="367"/>
      <c r="DI42" s="207"/>
    </row>
    <row r="43" spans="1:113" ht="32.25" customHeight="1" x14ac:dyDescent="0.2">
      <c r="B43" s="204"/>
      <c r="C43" s="369" t="str">
        <f t="shared" si="5"/>
        <v/>
      </c>
      <c r="D43" s="369"/>
      <c r="E43" s="370" t="str">
        <f>IF('各会計、関係団体の財政状況及び健全化判断比率'!B16="","",'各会計、関係団体の財政状況及び健全化判断比率'!B16)</f>
        <v/>
      </c>
      <c r="F43" s="370"/>
      <c r="G43" s="370"/>
      <c r="H43" s="370"/>
      <c r="I43" s="370"/>
      <c r="J43" s="370"/>
      <c r="K43" s="370"/>
      <c r="L43" s="370"/>
      <c r="M43" s="370"/>
      <c r="N43" s="370"/>
      <c r="O43" s="370"/>
      <c r="P43" s="370"/>
      <c r="Q43" s="370"/>
      <c r="R43" s="370"/>
      <c r="S43" s="370"/>
      <c r="T43" s="180"/>
      <c r="U43" s="369" t="str">
        <f t="shared" si="4"/>
        <v/>
      </c>
      <c r="V43" s="369"/>
      <c r="W43" s="370"/>
      <c r="X43" s="370"/>
      <c r="Y43" s="370"/>
      <c r="Z43" s="370"/>
      <c r="AA43" s="370"/>
      <c r="AB43" s="370"/>
      <c r="AC43" s="370"/>
      <c r="AD43" s="370"/>
      <c r="AE43" s="370"/>
      <c r="AF43" s="370"/>
      <c r="AG43" s="370"/>
      <c r="AH43" s="370"/>
      <c r="AI43" s="370"/>
      <c r="AJ43" s="370"/>
      <c r="AK43" s="370"/>
      <c r="AL43" s="180"/>
      <c r="AM43" s="369" t="str">
        <f t="shared" si="0"/>
        <v/>
      </c>
      <c r="AN43" s="369"/>
      <c r="AO43" s="370"/>
      <c r="AP43" s="370"/>
      <c r="AQ43" s="370"/>
      <c r="AR43" s="370"/>
      <c r="AS43" s="370"/>
      <c r="AT43" s="370"/>
      <c r="AU43" s="370"/>
      <c r="AV43" s="370"/>
      <c r="AW43" s="370"/>
      <c r="AX43" s="370"/>
      <c r="AY43" s="370"/>
      <c r="AZ43" s="370"/>
      <c r="BA43" s="370"/>
      <c r="BB43" s="370"/>
      <c r="BC43" s="370"/>
      <c r="BD43" s="180"/>
      <c r="BE43" s="369" t="str">
        <f t="shared" si="1"/>
        <v/>
      </c>
      <c r="BF43" s="369"/>
      <c r="BG43" s="370"/>
      <c r="BH43" s="370"/>
      <c r="BI43" s="370"/>
      <c r="BJ43" s="370"/>
      <c r="BK43" s="370"/>
      <c r="BL43" s="370"/>
      <c r="BM43" s="370"/>
      <c r="BN43" s="370"/>
      <c r="BO43" s="370"/>
      <c r="BP43" s="370"/>
      <c r="BQ43" s="370"/>
      <c r="BR43" s="370"/>
      <c r="BS43" s="370"/>
      <c r="BT43" s="370"/>
      <c r="BU43" s="370"/>
      <c r="BV43" s="180"/>
      <c r="BW43" s="369">
        <f t="shared" si="2"/>
        <v>15</v>
      </c>
      <c r="BX43" s="369"/>
      <c r="BY43" s="370" t="str">
        <f>IF('各会計、関係団体の財政状況及び健全化判断比率'!B77="","",'各会計、関係団体の財政状況及び健全化判断比率'!B77)</f>
        <v>沖縄県介護保険広域連合（特別会計）</v>
      </c>
      <c r="BZ43" s="370"/>
      <c r="CA43" s="370"/>
      <c r="CB43" s="370"/>
      <c r="CC43" s="370"/>
      <c r="CD43" s="370"/>
      <c r="CE43" s="370"/>
      <c r="CF43" s="370"/>
      <c r="CG43" s="370"/>
      <c r="CH43" s="370"/>
      <c r="CI43" s="370"/>
      <c r="CJ43" s="370"/>
      <c r="CK43" s="370"/>
      <c r="CL43" s="370"/>
      <c r="CM43" s="370"/>
      <c r="CN43" s="180"/>
      <c r="CO43" s="369" t="str">
        <f t="shared" si="3"/>
        <v/>
      </c>
      <c r="CP43" s="369"/>
      <c r="CQ43" s="370" t="str">
        <f>IF('各会計、関係団体の財政状況及び健全化判断比率'!BS16="","",'各会計、関係団体の財政状況及び健全化判断比率'!BS16)</f>
        <v/>
      </c>
      <c r="CR43" s="370"/>
      <c r="CS43" s="370"/>
      <c r="CT43" s="370"/>
      <c r="CU43" s="370"/>
      <c r="CV43" s="370"/>
      <c r="CW43" s="370"/>
      <c r="CX43" s="370"/>
      <c r="CY43" s="370"/>
      <c r="CZ43" s="370"/>
      <c r="DA43" s="370"/>
      <c r="DB43" s="370"/>
      <c r="DC43" s="370"/>
      <c r="DD43" s="370"/>
      <c r="DE43" s="370"/>
      <c r="DG43" s="367" t="str">
        <f>IF('各会計、関係団体の財政状況及び健全化判断比率'!BR16="","",'各会計、関係団体の財政状況及び健全化判断比率'!BR16)</f>
        <v/>
      </c>
      <c r="DH43" s="367"/>
      <c r="DI43" s="207"/>
    </row>
    <row r="44" spans="1:113" ht="13.5" customHeight="1" thickBot="1" x14ac:dyDescent="0.25">
      <c r="B44" s="208"/>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09"/>
      <c r="BR44" s="209"/>
      <c r="BS44" s="209"/>
      <c r="BT44" s="209"/>
      <c r="BU44" s="209"/>
      <c r="BV44" s="209"/>
      <c r="BW44" s="209"/>
      <c r="BX44" s="209"/>
      <c r="BY44" s="209"/>
      <c r="BZ44" s="209"/>
      <c r="CA44" s="209"/>
      <c r="CB44" s="209"/>
      <c r="CC44" s="209"/>
      <c r="CD44" s="209"/>
      <c r="CE44" s="209"/>
      <c r="CF44" s="209"/>
      <c r="CG44" s="209"/>
      <c r="CH44" s="209"/>
      <c r="CI44" s="209"/>
      <c r="CJ44" s="209"/>
      <c r="CK44" s="209"/>
      <c r="CL44" s="209"/>
      <c r="CM44" s="209"/>
      <c r="CN44" s="209"/>
      <c r="CO44" s="209"/>
      <c r="CP44" s="209"/>
      <c r="CQ44" s="209"/>
      <c r="CR44" s="209"/>
      <c r="CS44" s="209"/>
      <c r="CT44" s="209"/>
      <c r="CU44" s="209"/>
      <c r="CV44" s="209"/>
      <c r="CW44" s="209"/>
      <c r="CX44" s="209"/>
      <c r="CY44" s="209"/>
      <c r="CZ44" s="209"/>
      <c r="DA44" s="209"/>
      <c r="DB44" s="209"/>
      <c r="DC44" s="209"/>
      <c r="DD44" s="209"/>
      <c r="DE44" s="209"/>
      <c r="DF44" s="209"/>
      <c r="DG44" s="209"/>
      <c r="DH44" s="209"/>
      <c r="DI44" s="210"/>
    </row>
    <row r="45" spans="1:113" x14ac:dyDescent="0.2"/>
    <row r="46" spans="1:113" x14ac:dyDescent="0.2">
      <c r="B46" s="179" t="s">
        <v>206</v>
      </c>
      <c r="E46" s="366" t="s">
        <v>207</v>
      </c>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6"/>
      <c r="BQ46" s="366"/>
      <c r="BR46" s="366"/>
      <c r="BS46" s="366"/>
      <c r="BT46" s="366"/>
      <c r="BU46" s="366"/>
      <c r="BV46" s="366"/>
      <c r="BW46" s="366"/>
      <c r="BX46" s="366"/>
      <c r="BY46" s="366"/>
      <c r="BZ46" s="366"/>
      <c r="CA46" s="366"/>
      <c r="CB46" s="366"/>
      <c r="CC46" s="366"/>
      <c r="CD46" s="366"/>
      <c r="CE46" s="366"/>
      <c r="CF46" s="366"/>
      <c r="CG46" s="366"/>
      <c r="CH46" s="366"/>
      <c r="CI46" s="366"/>
      <c r="CJ46" s="366"/>
      <c r="CK46" s="366"/>
      <c r="CL46" s="366"/>
      <c r="CM46" s="366"/>
      <c r="CN46" s="366"/>
      <c r="CO46" s="366"/>
      <c r="CP46" s="366"/>
      <c r="CQ46" s="366"/>
      <c r="CR46" s="366"/>
      <c r="CS46" s="366"/>
      <c r="CT46" s="366"/>
      <c r="CU46" s="366"/>
      <c r="CV46" s="366"/>
      <c r="CW46" s="366"/>
      <c r="CX46" s="366"/>
      <c r="CY46" s="366"/>
      <c r="CZ46" s="366"/>
      <c r="DA46" s="366"/>
      <c r="DB46" s="366"/>
      <c r="DC46" s="366"/>
      <c r="DD46" s="366"/>
      <c r="DE46" s="366"/>
      <c r="DF46" s="366"/>
      <c r="DG46" s="366"/>
      <c r="DH46" s="366"/>
      <c r="DI46" s="366"/>
    </row>
    <row r="47" spans="1:113" x14ac:dyDescent="0.2">
      <c r="E47" s="366" t="s">
        <v>208</v>
      </c>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c r="BW47" s="366"/>
      <c r="BX47" s="366"/>
      <c r="BY47" s="366"/>
      <c r="BZ47" s="366"/>
      <c r="CA47" s="366"/>
      <c r="CB47" s="366"/>
      <c r="CC47" s="366"/>
      <c r="CD47" s="366"/>
      <c r="CE47" s="366"/>
      <c r="CF47" s="366"/>
      <c r="CG47" s="366"/>
      <c r="CH47" s="366"/>
      <c r="CI47" s="366"/>
      <c r="CJ47" s="366"/>
      <c r="CK47" s="366"/>
      <c r="CL47" s="366"/>
      <c r="CM47" s="366"/>
      <c r="CN47" s="366"/>
      <c r="CO47" s="366"/>
      <c r="CP47" s="366"/>
      <c r="CQ47" s="366"/>
      <c r="CR47" s="366"/>
      <c r="CS47" s="366"/>
      <c r="CT47" s="366"/>
      <c r="CU47" s="366"/>
      <c r="CV47" s="366"/>
      <c r="CW47" s="366"/>
      <c r="CX47" s="366"/>
      <c r="CY47" s="366"/>
      <c r="CZ47" s="366"/>
      <c r="DA47" s="366"/>
      <c r="DB47" s="366"/>
      <c r="DC47" s="366"/>
      <c r="DD47" s="366"/>
      <c r="DE47" s="366"/>
      <c r="DF47" s="366"/>
      <c r="DG47" s="366"/>
      <c r="DH47" s="366"/>
      <c r="DI47" s="366"/>
    </row>
    <row r="48" spans="1:113" x14ac:dyDescent="0.2">
      <c r="E48" s="366" t="s">
        <v>209</v>
      </c>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c r="BS48" s="366"/>
      <c r="BT48" s="366"/>
      <c r="BU48" s="366"/>
      <c r="BV48" s="366"/>
      <c r="BW48" s="366"/>
      <c r="BX48" s="366"/>
      <c r="BY48" s="366"/>
      <c r="BZ48" s="366"/>
      <c r="CA48" s="366"/>
      <c r="CB48" s="366"/>
      <c r="CC48" s="366"/>
      <c r="CD48" s="366"/>
      <c r="CE48" s="366"/>
      <c r="CF48" s="366"/>
      <c r="CG48" s="366"/>
      <c r="CH48" s="366"/>
      <c r="CI48" s="366"/>
      <c r="CJ48" s="366"/>
      <c r="CK48" s="366"/>
      <c r="CL48" s="366"/>
      <c r="CM48" s="366"/>
      <c r="CN48" s="366"/>
      <c r="CO48" s="366"/>
      <c r="CP48" s="366"/>
      <c r="CQ48" s="366"/>
      <c r="CR48" s="366"/>
      <c r="CS48" s="366"/>
      <c r="CT48" s="366"/>
      <c r="CU48" s="366"/>
      <c r="CV48" s="366"/>
      <c r="CW48" s="366"/>
      <c r="CX48" s="366"/>
      <c r="CY48" s="366"/>
      <c r="CZ48" s="366"/>
      <c r="DA48" s="366"/>
      <c r="DB48" s="366"/>
      <c r="DC48" s="366"/>
      <c r="DD48" s="366"/>
      <c r="DE48" s="366"/>
      <c r="DF48" s="366"/>
      <c r="DG48" s="366"/>
      <c r="DH48" s="366"/>
      <c r="DI48" s="366"/>
    </row>
    <row r="49" spans="5:113" x14ac:dyDescent="0.2">
      <c r="E49" s="368" t="s">
        <v>210</v>
      </c>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368"/>
      <c r="AY49" s="368"/>
      <c r="AZ49" s="368"/>
      <c r="BA49" s="368"/>
      <c r="BB49" s="368"/>
      <c r="BC49" s="368"/>
      <c r="BD49" s="368"/>
      <c r="BE49" s="368"/>
      <c r="BF49" s="368"/>
      <c r="BG49" s="368"/>
      <c r="BH49" s="368"/>
      <c r="BI49" s="368"/>
      <c r="BJ49" s="368"/>
      <c r="BK49" s="368"/>
      <c r="BL49" s="368"/>
      <c r="BM49" s="368"/>
      <c r="BN49" s="368"/>
      <c r="BO49" s="368"/>
      <c r="BP49" s="368"/>
      <c r="BQ49" s="368"/>
      <c r="BR49" s="368"/>
      <c r="BS49" s="368"/>
      <c r="BT49" s="368"/>
      <c r="BU49" s="368"/>
      <c r="BV49" s="368"/>
      <c r="BW49" s="368"/>
      <c r="BX49" s="368"/>
      <c r="BY49" s="368"/>
      <c r="BZ49" s="368"/>
      <c r="CA49" s="368"/>
      <c r="CB49" s="368"/>
      <c r="CC49" s="368"/>
      <c r="CD49" s="368"/>
      <c r="CE49" s="368"/>
      <c r="CF49" s="368"/>
      <c r="CG49" s="368"/>
      <c r="CH49" s="368"/>
      <c r="CI49" s="368"/>
      <c r="CJ49" s="368"/>
      <c r="CK49" s="368"/>
      <c r="CL49" s="368"/>
      <c r="CM49" s="368"/>
      <c r="CN49" s="368"/>
      <c r="CO49" s="368"/>
      <c r="CP49" s="368"/>
      <c r="CQ49" s="368"/>
      <c r="CR49" s="368"/>
      <c r="CS49" s="368"/>
      <c r="CT49" s="368"/>
      <c r="CU49" s="368"/>
      <c r="CV49" s="368"/>
      <c r="CW49" s="368"/>
      <c r="CX49" s="368"/>
      <c r="CY49" s="368"/>
      <c r="CZ49" s="368"/>
      <c r="DA49" s="368"/>
      <c r="DB49" s="368"/>
      <c r="DC49" s="368"/>
      <c r="DD49" s="368"/>
      <c r="DE49" s="368"/>
      <c r="DF49" s="368"/>
      <c r="DG49" s="368"/>
      <c r="DH49" s="368"/>
      <c r="DI49" s="368"/>
    </row>
    <row r="50" spans="5:113" x14ac:dyDescent="0.2">
      <c r="E50" s="366" t="s">
        <v>211</v>
      </c>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BS50" s="366"/>
      <c r="BT50" s="366"/>
      <c r="BU50" s="366"/>
      <c r="BV50" s="366"/>
      <c r="BW50" s="366"/>
      <c r="BX50" s="366"/>
      <c r="BY50" s="366"/>
      <c r="BZ50" s="366"/>
      <c r="CA50" s="366"/>
      <c r="CB50" s="366"/>
      <c r="CC50" s="366"/>
      <c r="CD50" s="366"/>
      <c r="CE50" s="366"/>
      <c r="CF50" s="366"/>
      <c r="CG50" s="366"/>
      <c r="CH50" s="366"/>
      <c r="CI50" s="366"/>
      <c r="CJ50" s="366"/>
      <c r="CK50" s="366"/>
      <c r="CL50" s="366"/>
      <c r="CM50" s="366"/>
      <c r="CN50" s="366"/>
      <c r="CO50" s="366"/>
      <c r="CP50" s="366"/>
      <c r="CQ50" s="366"/>
      <c r="CR50" s="366"/>
      <c r="CS50" s="366"/>
      <c r="CT50" s="366"/>
      <c r="CU50" s="366"/>
      <c r="CV50" s="366"/>
      <c r="CW50" s="366"/>
      <c r="CX50" s="366"/>
      <c r="CY50" s="366"/>
      <c r="CZ50" s="366"/>
      <c r="DA50" s="366"/>
      <c r="DB50" s="366"/>
      <c r="DC50" s="366"/>
      <c r="DD50" s="366"/>
      <c r="DE50" s="366"/>
      <c r="DF50" s="366"/>
      <c r="DG50" s="366"/>
      <c r="DH50" s="366"/>
      <c r="DI50" s="366"/>
    </row>
    <row r="51" spans="5:113" x14ac:dyDescent="0.2">
      <c r="E51" s="366" t="s">
        <v>212</v>
      </c>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c r="BN51" s="366"/>
      <c r="BO51" s="366"/>
      <c r="BP51" s="366"/>
      <c r="BQ51" s="366"/>
      <c r="BR51" s="366"/>
      <c r="BS51" s="366"/>
      <c r="BT51" s="366"/>
      <c r="BU51" s="366"/>
      <c r="BV51" s="366"/>
      <c r="BW51" s="366"/>
      <c r="BX51" s="366"/>
      <c r="BY51" s="366"/>
      <c r="BZ51" s="366"/>
      <c r="CA51" s="366"/>
      <c r="CB51" s="366"/>
      <c r="CC51" s="366"/>
      <c r="CD51" s="366"/>
      <c r="CE51" s="366"/>
      <c r="CF51" s="366"/>
      <c r="CG51" s="366"/>
      <c r="CH51" s="366"/>
      <c r="CI51" s="366"/>
      <c r="CJ51" s="366"/>
      <c r="CK51" s="366"/>
      <c r="CL51" s="366"/>
      <c r="CM51" s="366"/>
      <c r="CN51" s="366"/>
      <c r="CO51" s="366"/>
      <c r="CP51" s="366"/>
      <c r="CQ51" s="366"/>
      <c r="CR51" s="366"/>
      <c r="CS51" s="366"/>
      <c r="CT51" s="366"/>
      <c r="CU51" s="366"/>
      <c r="CV51" s="366"/>
      <c r="CW51" s="366"/>
      <c r="CX51" s="366"/>
      <c r="CY51" s="366"/>
      <c r="CZ51" s="366"/>
      <c r="DA51" s="366"/>
      <c r="DB51" s="366"/>
      <c r="DC51" s="366"/>
      <c r="DD51" s="366"/>
      <c r="DE51" s="366"/>
      <c r="DF51" s="366"/>
      <c r="DG51" s="366"/>
      <c r="DH51" s="366"/>
      <c r="DI51" s="366"/>
    </row>
    <row r="52" spans="5:113" x14ac:dyDescent="0.2">
      <c r="E52" s="366" t="s">
        <v>213</v>
      </c>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c r="BN52" s="366"/>
      <c r="BO52" s="366"/>
      <c r="BP52" s="366"/>
      <c r="BQ52" s="366"/>
      <c r="BR52" s="366"/>
      <c r="BS52" s="366"/>
      <c r="BT52" s="366"/>
      <c r="BU52" s="366"/>
      <c r="BV52" s="366"/>
      <c r="BW52" s="366"/>
      <c r="BX52" s="366"/>
      <c r="BY52" s="366"/>
      <c r="BZ52" s="366"/>
      <c r="CA52" s="366"/>
      <c r="CB52" s="366"/>
      <c r="CC52" s="366"/>
      <c r="CD52" s="366"/>
      <c r="CE52" s="366"/>
      <c r="CF52" s="366"/>
      <c r="CG52" s="366"/>
      <c r="CH52" s="366"/>
      <c r="CI52" s="366"/>
      <c r="CJ52" s="366"/>
      <c r="CK52" s="366"/>
      <c r="CL52" s="366"/>
      <c r="CM52" s="366"/>
      <c r="CN52" s="366"/>
      <c r="CO52" s="366"/>
      <c r="CP52" s="366"/>
      <c r="CQ52" s="366"/>
      <c r="CR52" s="366"/>
      <c r="CS52" s="366"/>
      <c r="CT52" s="366"/>
      <c r="CU52" s="366"/>
      <c r="CV52" s="366"/>
      <c r="CW52" s="366"/>
      <c r="CX52" s="366"/>
      <c r="CY52" s="366"/>
      <c r="CZ52" s="366"/>
      <c r="DA52" s="366"/>
      <c r="DB52" s="366"/>
      <c r="DC52" s="366"/>
      <c r="DD52" s="366"/>
      <c r="DE52" s="366"/>
      <c r="DF52" s="366"/>
      <c r="DG52" s="366"/>
      <c r="DH52" s="366"/>
      <c r="DI52" s="366"/>
    </row>
    <row r="53" spans="5:113" x14ac:dyDescent="0.2">
      <c r="E53" s="366" t="s">
        <v>214</v>
      </c>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c r="BN53" s="366"/>
      <c r="BO53" s="366"/>
      <c r="BP53" s="366"/>
      <c r="BQ53" s="366"/>
      <c r="BR53" s="366"/>
      <c r="BS53" s="366"/>
      <c r="BT53" s="366"/>
      <c r="BU53" s="366"/>
      <c r="BV53" s="366"/>
      <c r="BW53" s="366"/>
      <c r="BX53" s="366"/>
      <c r="BY53" s="366"/>
      <c r="BZ53" s="366"/>
      <c r="CA53" s="366"/>
      <c r="CB53" s="366"/>
      <c r="CC53" s="366"/>
      <c r="CD53" s="366"/>
      <c r="CE53" s="366"/>
      <c r="CF53" s="366"/>
      <c r="CG53" s="366"/>
      <c r="CH53" s="366"/>
      <c r="CI53" s="366"/>
      <c r="CJ53" s="366"/>
      <c r="CK53" s="366"/>
      <c r="CL53" s="366"/>
      <c r="CM53" s="366"/>
      <c r="CN53" s="366"/>
      <c r="CO53" s="366"/>
      <c r="CP53" s="366"/>
      <c r="CQ53" s="366"/>
      <c r="CR53" s="366"/>
      <c r="CS53" s="366"/>
      <c r="CT53" s="366"/>
      <c r="CU53" s="366"/>
      <c r="CV53" s="366"/>
      <c r="CW53" s="366"/>
      <c r="CX53" s="366"/>
      <c r="CY53" s="366"/>
      <c r="CZ53" s="366"/>
      <c r="DA53" s="366"/>
      <c r="DB53" s="366"/>
      <c r="DC53" s="366"/>
      <c r="DD53" s="366"/>
      <c r="DE53" s="366"/>
      <c r="DF53" s="366"/>
      <c r="DG53" s="366"/>
      <c r="DH53" s="366"/>
      <c r="DI53" s="366"/>
    </row>
    <row r="54" spans="5:113" x14ac:dyDescent="0.2"/>
    <row r="55" spans="5:113" x14ac:dyDescent="0.2"/>
    <row r="56" spans="5:113" x14ac:dyDescent="0.2"/>
  </sheetData>
  <sheetProtection algorithmName="SHA-512" hashValue="9MTsqQgKXSetIPBAIMQNH3z4nfgzmbRJZTjI1MJqtvV2d95xOpIJBr1Zs0AsScL3ENb4T3a3CqB5Q82fudoWUQ==" saltValue="TqfeSzixX6F4TKkrmxKIg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4294967294" verticalDpi="4294967294"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C31" zoomScale="60" zoomScaleNormal="6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55" t="s">
        <v>562</v>
      </c>
      <c r="D34" s="1155"/>
      <c r="E34" s="1156"/>
      <c r="F34" s="32">
        <v>35.74</v>
      </c>
      <c r="G34" s="33">
        <v>36.97</v>
      </c>
      <c r="H34" s="33">
        <v>35.619999999999997</v>
      </c>
      <c r="I34" s="33">
        <v>32.94</v>
      </c>
      <c r="J34" s="34">
        <v>31.22</v>
      </c>
      <c r="K34" s="22"/>
      <c r="L34" s="22"/>
      <c r="M34" s="22"/>
      <c r="N34" s="22"/>
      <c r="O34" s="22"/>
      <c r="P34" s="22"/>
    </row>
    <row r="35" spans="1:16" ht="39" customHeight="1" x14ac:dyDescent="0.2">
      <c r="A35" s="22"/>
      <c r="B35" s="35"/>
      <c r="C35" s="1149" t="s">
        <v>563</v>
      </c>
      <c r="D35" s="1150"/>
      <c r="E35" s="1151"/>
      <c r="F35" s="36">
        <v>7.24</v>
      </c>
      <c r="G35" s="37">
        <v>9.0500000000000007</v>
      </c>
      <c r="H35" s="37">
        <v>9.86</v>
      </c>
      <c r="I35" s="37">
        <v>12.67</v>
      </c>
      <c r="J35" s="38">
        <v>12.53</v>
      </c>
      <c r="K35" s="22"/>
      <c r="L35" s="22"/>
      <c r="M35" s="22"/>
      <c r="N35" s="22"/>
      <c r="O35" s="22"/>
      <c r="P35" s="22"/>
    </row>
    <row r="36" spans="1:16" ht="39" customHeight="1" x14ac:dyDescent="0.2">
      <c r="A36" s="22"/>
      <c r="B36" s="35"/>
      <c r="C36" s="1149" t="s">
        <v>564</v>
      </c>
      <c r="D36" s="1150"/>
      <c r="E36" s="1151"/>
      <c r="F36" s="36">
        <v>1.95</v>
      </c>
      <c r="G36" s="37">
        <v>3.34</v>
      </c>
      <c r="H36" s="37">
        <v>3.57</v>
      </c>
      <c r="I36" s="37">
        <v>2.81</v>
      </c>
      <c r="J36" s="38">
        <v>2.39</v>
      </c>
      <c r="K36" s="22"/>
      <c r="L36" s="22"/>
      <c r="M36" s="22"/>
      <c r="N36" s="22"/>
      <c r="O36" s="22"/>
      <c r="P36" s="22"/>
    </row>
    <row r="37" spans="1:16" ht="39" customHeight="1" x14ac:dyDescent="0.2">
      <c r="A37" s="22"/>
      <c r="B37" s="35"/>
      <c r="C37" s="1149" t="s">
        <v>565</v>
      </c>
      <c r="D37" s="1150"/>
      <c r="E37" s="1151"/>
      <c r="F37" s="36">
        <v>0.45</v>
      </c>
      <c r="G37" s="37">
        <v>0.18</v>
      </c>
      <c r="H37" s="37">
        <v>0.75</v>
      </c>
      <c r="I37" s="37">
        <v>1.98</v>
      </c>
      <c r="J37" s="38">
        <v>1.27</v>
      </c>
      <c r="K37" s="22"/>
      <c r="L37" s="22"/>
      <c r="M37" s="22"/>
      <c r="N37" s="22"/>
      <c r="O37" s="22"/>
      <c r="P37" s="22"/>
    </row>
    <row r="38" spans="1:16" ht="39" customHeight="1" x14ac:dyDescent="0.2">
      <c r="A38" s="22"/>
      <c r="B38" s="35"/>
      <c r="C38" s="1149" t="s">
        <v>566</v>
      </c>
      <c r="D38" s="1150"/>
      <c r="E38" s="1151"/>
      <c r="F38" s="36">
        <v>0.04</v>
      </c>
      <c r="G38" s="37">
        <v>0.01</v>
      </c>
      <c r="H38" s="37">
        <v>0.04</v>
      </c>
      <c r="I38" s="37">
        <v>0.04</v>
      </c>
      <c r="J38" s="38">
        <v>0.06</v>
      </c>
      <c r="K38" s="22"/>
      <c r="L38" s="22"/>
      <c r="M38" s="22"/>
      <c r="N38" s="22"/>
      <c r="O38" s="22"/>
      <c r="P38" s="22"/>
    </row>
    <row r="39" spans="1:16" ht="39" customHeight="1" x14ac:dyDescent="0.2">
      <c r="A39" s="22"/>
      <c r="B39" s="35"/>
      <c r="C39" s="1149"/>
      <c r="D39" s="1150"/>
      <c r="E39" s="1151"/>
      <c r="F39" s="36"/>
      <c r="G39" s="37"/>
      <c r="H39" s="37"/>
      <c r="I39" s="37"/>
      <c r="J39" s="38"/>
      <c r="K39" s="22"/>
      <c r="L39" s="22"/>
      <c r="M39" s="22"/>
      <c r="N39" s="22"/>
      <c r="O39" s="22"/>
      <c r="P39" s="22"/>
    </row>
    <row r="40" spans="1:16" ht="39" customHeight="1" x14ac:dyDescent="0.2">
      <c r="A40" s="22"/>
      <c r="B40" s="35"/>
      <c r="C40" s="1149"/>
      <c r="D40" s="1150"/>
      <c r="E40" s="1151"/>
      <c r="F40" s="36"/>
      <c r="G40" s="37"/>
      <c r="H40" s="37"/>
      <c r="I40" s="37"/>
      <c r="J40" s="38"/>
      <c r="K40" s="22"/>
      <c r="L40" s="22"/>
      <c r="M40" s="22"/>
      <c r="N40" s="22"/>
      <c r="O40" s="22"/>
      <c r="P40" s="22"/>
    </row>
    <row r="41" spans="1:16" ht="39" customHeight="1" x14ac:dyDescent="0.2">
      <c r="A41" s="22"/>
      <c r="B41" s="35"/>
      <c r="C41" s="1149"/>
      <c r="D41" s="1150"/>
      <c r="E41" s="1151"/>
      <c r="F41" s="36"/>
      <c r="G41" s="37"/>
      <c r="H41" s="37"/>
      <c r="I41" s="37"/>
      <c r="J41" s="38"/>
      <c r="K41" s="22"/>
      <c r="L41" s="22"/>
      <c r="M41" s="22"/>
      <c r="N41" s="22"/>
      <c r="O41" s="22"/>
      <c r="P41" s="22"/>
    </row>
    <row r="42" spans="1:16" ht="39" customHeight="1" x14ac:dyDescent="0.2">
      <c r="A42" s="22"/>
      <c r="B42" s="39"/>
      <c r="C42" s="1149" t="s">
        <v>567</v>
      </c>
      <c r="D42" s="1150"/>
      <c r="E42" s="1151"/>
      <c r="F42" s="36" t="s">
        <v>515</v>
      </c>
      <c r="G42" s="37" t="s">
        <v>515</v>
      </c>
      <c r="H42" s="37" t="s">
        <v>515</v>
      </c>
      <c r="I42" s="37" t="s">
        <v>515</v>
      </c>
      <c r="J42" s="38" t="s">
        <v>515</v>
      </c>
      <c r="K42" s="22"/>
      <c r="L42" s="22"/>
      <c r="M42" s="22"/>
      <c r="N42" s="22"/>
      <c r="O42" s="22"/>
      <c r="P42" s="22"/>
    </row>
    <row r="43" spans="1:16" ht="39" customHeight="1" thickBot="1" x14ac:dyDescent="0.25">
      <c r="A43" s="22"/>
      <c r="B43" s="40"/>
      <c r="C43" s="1152" t="s">
        <v>568</v>
      </c>
      <c r="D43" s="1153"/>
      <c r="E43" s="1154"/>
      <c r="F43" s="41" t="s">
        <v>515</v>
      </c>
      <c r="G43" s="42" t="s">
        <v>515</v>
      </c>
      <c r="H43" s="42" t="s">
        <v>515</v>
      </c>
      <c r="I43" s="42" t="s">
        <v>515</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So3IBKPE+ULPH2rBMMQMFsmsUJCwTRcW+J7c3mNV8K+57zL08qFoWzaSOktUCpfUrFzoqkl6xTimuAHoDzVdqQ==" saltValue="5M5CnO00mWafXmN8fGsz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40" zoomScaleNormal="4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180" t="s">
        <v>11</v>
      </c>
      <c r="C45" s="1181"/>
      <c r="D45" s="58"/>
      <c r="E45" s="1186" t="s">
        <v>12</v>
      </c>
      <c r="F45" s="1186"/>
      <c r="G45" s="1186"/>
      <c r="H45" s="1186"/>
      <c r="I45" s="1186"/>
      <c r="J45" s="1187"/>
      <c r="K45" s="59">
        <v>776</v>
      </c>
      <c r="L45" s="60">
        <v>818</v>
      </c>
      <c r="M45" s="60">
        <v>874</v>
      </c>
      <c r="N45" s="60">
        <v>897</v>
      </c>
      <c r="O45" s="61">
        <v>734</v>
      </c>
      <c r="P45" s="48"/>
      <c r="Q45" s="48"/>
      <c r="R45" s="48"/>
      <c r="S45" s="48"/>
      <c r="T45" s="48"/>
      <c r="U45" s="48"/>
    </row>
    <row r="46" spans="1:21" ht="30.75" customHeight="1" x14ac:dyDescent="0.2">
      <c r="A46" s="48"/>
      <c r="B46" s="1182"/>
      <c r="C46" s="1183"/>
      <c r="D46" s="62"/>
      <c r="E46" s="1159" t="s">
        <v>13</v>
      </c>
      <c r="F46" s="1159"/>
      <c r="G46" s="1159"/>
      <c r="H46" s="1159"/>
      <c r="I46" s="1159"/>
      <c r="J46" s="1160"/>
      <c r="K46" s="63" t="s">
        <v>515</v>
      </c>
      <c r="L46" s="64" t="s">
        <v>515</v>
      </c>
      <c r="M46" s="64" t="s">
        <v>515</v>
      </c>
      <c r="N46" s="64" t="s">
        <v>515</v>
      </c>
      <c r="O46" s="65" t="s">
        <v>515</v>
      </c>
      <c r="P46" s="48"/>
      <c r="Q46" s="48"/>
      <c r="R46" s="48"/>
      <c r="S46" s="48"/>
      <c r="T46" s="48"/>
      <c r="U46" s="48"/>
    </row>
    <row r="47" spans="1:21" ht="30.75" customHeight="1" x14ac:dyDescent="0.2">
      <c r="A47" s="48"/>
      <c r="B47" s="1182"/>
      <c r="C47" s="1183"/>
      <c r="D47" s="62"/>
      <c r="E47" s="1159" t="s">
        <v>14</v>
      </c>
      <c r="F47" s="1159"/>
      <c r="G47" s="1159"/>
      <c r="H47" s="1159"/>
      <c r="I47" s="1159"/>
      <c r="J47" s="1160"/>
      <c r="K47" s="63" t="s">
        <v>515</v>
      </c>
      <c r="L47" s="64" t="s">
        <v>515</v>
      </c>
      <c r="M47" s="64" t="s">
        <v>515</v>
      </c>
      <c r="N47" s="64" t="s">
        <v>515</v>
      </c>
      <c r="O47" s="65" t="s">
        <v>515</v>
      </c>
      <c r="P47" s="48"/>
      <c r="Q47" s="48"/>
      <c r="R47" s="48"/>
      <c r="S47" s="48"/>
      <c r="T47" s="48"/>
      <c r="U47" s="48"/>
    </row>
    <row r="48" spans="1:21" ht="30.75" customHeight="1" x14ac:dyDescent="0.2">
      <c r="A48" s="48"/>
      <c r="B48" s="1182"/>
      <c r="C48" s="1183"/>
      <c r="D48" s="62"/>
      <c r="E48" s="1159" t="s">
        <v>15</v>
      </c>
      <c r="F48" s="1159"/>
      <c r="G48" s="1159"/>
      <c r="H48" s="1159"/>
      <c r="I48" s="1159"/>
      <c r="J48" s="1160"/>
      <c r="K48" s="63">
        <v>49</v>
      </c>
      <c r="L48" s="64">
        <v>69</v>
      </c>
      <c r="M48" s="64">
        <v>44</v>
      </c>
      <c r="N48" s="64">
        <v>86</v>
      </c>
      <c r="O48" s="65">
        <v>87</v>
      </c>
      <c r="P48" s="48"/>
      <c r="Q48" s="48"/>
      <c r="R48" s="48"/>
      <c r="S48" s="48"/>
      <c r="T48" s="48"/>
      <c r="U48" s="48"/>
    </row>
    <row r="49" spans="1:21" ht="30.75" customHeight="1" x14ac:dyDescent="0.2">
      <c r="A49" s="48"/>
      <c r="B49" s="1182"/>
      <c r="C49" s="1183"/>
      <c r="D49" s="62"/>
      <c r="E49" s="1159" t="s">
        <v>16</v>
      </c>
      <c r="F49" s="1159"/>
      <c r="G49" s="1159"/>
      <c r="H49" s="1159"/>
      <c r="I49" s="1159"/>
      <c r="J49" s="1160"/>
      <c r="K49" s="63">
        <v>115</v>
      </c>
      <c r="L49" s="64">
        <v>126</v>
      </c>
      <c r="M49" s="64">
        <v>135</v>
      </c>
      <c r="N49" s="64">
        <v>107</v>
      </c>
      <c r="O49" s="65">
        <v>122</v>
      </c>
      <c r="P49" s="48"/>
      <c r="Q49" s="48"/>
      <c r="R49" s="48"/>
      <c r="S49" s="48"/>
      <c r="T49" s="48"/>
      <c r="U49" s="48"/>
    </row>
    <row r="50" spans="1:21" ht="30.75" customHeight="1" x14ac:dyDescent="0.2">
      <c r="A50" s="48"/>
      <c r="B50" s="1182"/>
      <c r="C50" s="1183"/>
      <c r="D50" s="62"/>
      <c r="E50" s="1159" t="s">
        <v>17</v>
      </c>
      <c r="F50" s="1159"/>
      <c r="G50" s="1159"/>
      <c r="H50" s="1159"/>
      <c r="I50" s="1159"/>
      <c r="J50" s="1160"/>
      <c r="K50" s="63" t="s">
        <v>515</v>
      </c>
      <c r="L50" s="64" t="s">
        <v>515</v>
      </c>
      <c r="M50" s="64" t="s">
        <v>515</v>
      </c>
      <c r="N50" s="64" t="s">
        <v>515</v>
      </c>
      <c r="O50" s="65" t="s">
        <v>515</v>
      </c>
      <c r="P50" s="48"/>
      <c r="Q50" s="48"/>
      <c r="R50" s="48"/>
      <c r="S50" s="48"/>
      <c r="T50" s="48"/>
      <c r="U50" s="48"/>
    </row>
    <row r="51" spans="1:21" ht="30.75" customHeight="1" x14ac:dyDescent="0.2">
      <c r="A51" s="48"/>
      <c r="B51" s="1184"/>
      <c r="C51" s="1185"/>
      <c r="D51" s="66"/>
      <c r="E51" s="1159" t="s">
        <v>18</v>
      </c>
      <c r="F51" s="1159"/>
      <c r="G51" s="1159"/>
      <c r="H51" s="1159"/>
      <c r="I51" s="1159"/>
      <c r="J51" s="1160"/>
      <c r="K51" s="63">
        <v>0</v>
      </c>
      <c r="L51" s="64">
        <v>0</v>
      </c>
      <c r="M51" s="64">
        <v>0</v>
      </c>
      <c r="N51" s="64">
        <v>0</v>
      </c>
      <c r="O51" s="65">
        <v>0</v>
      </c>
      <c r="P51" s="48"/>
      <c r="Q51" s="48"/>
      <c r="R51" s="48"/>
      <c r="S51" s="48"/>
      <c r="T51" s="48"/>
      <c r="U51" s="48"/>
    </row>
    <row r="52" spans="1:21" ht="30.75" customHeight="1" x14ac:dyDescent="0.2">
      <c r="A52" s="48"/>
      <c r="B52" s="1157" t="s">
        <v>19</v>
      </c>
      <c r="C52" s="1158"/>
      <c r="D52" s="66"/>
      <c r="E52" s="1159" t="s">
        <v>20</v>
      </c>
      <c r="F52" s="1159"/>
      <c r="G52" s="1159"/>
      <c r="H52" s="1159"/>
      <c r="I52" s="1159"/>
      <c r="J52" s="1160"/>
      <c r="K52" s="63">
        <v>739</v>
      </c>
      <c r="L52" s="64">
        <v>735</v>
      </c>
      <c r="M52" s="64">
        <v>744</v>
      </c>
      <c r="N52" s="64">
        <v>733</v>
      </c>
      <c r="O52" s="65">
        <v>597</v>
      </c>
      <c r="P52" s="48"/>
      <c r="Q52" s="48"/>
      <c r="R52" s="48"/>
      <c r="S52" s="48"/>
      <c r="T52" s="48"/>
      <c r="U52" s="48"/>
    </row>
    <row r="53" spans="1:21" ht="30.75" customHeight="1" thickBot="1" x14ac:dyDescent="0.25">
      <c r="A53" s="48"/>
      <c r="B53" s="1161" t="s">
        <v>21</v>
      </c>
      <c r="C53" s="1162"/>
      <c r="D53" s="67"/>
      <c r="E53" s="1163" t="s">
        <v>22</v>
      </c>
      <c r="F53" s="1163"/>
      <c r="G53" s="1163"/>
      <c r="H53" s="1163"/>
      <c r="I53" s="1163"/>
      <c r="J53" s="1164"/>
      <c r="K53" s="68">
        <v>201</v>
      </c>
      <c r="L53" s="69">
        <v>278</v>
      </c>
      <c r="M53" s="69">
        <v>309</v>
      </c>
      <c r="N53" s="69">
        <v>357</v>
      </c>
      <c r="O53" s="70">
        <v>346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5">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2">
      <c r="B58" s="1165" t="s">
        <v>26</v>
      </c>
      <c r="C58" s="1166"/>
      <c r="D58" s="1171" t="s">
        <v>27</v>
      </c>
      <c r="E58" s="1172"/>
      <c r="F58" s="1172"/>
      <c r="G58" s="1172"/>
      <c r="H58" s="1172"/>
      <c r="I58" s="1172"/>
      <c r="J58" s="1173"/>
      <c r="K58" s="83"/>
      <c r="L58" s="84"/>
      <c r="M58" s="84"/>
      <c r="N58" s="84"/>
      <c r="O58" s="85"/>
    </row>
    <row r="59" spans="1:21" ht="31.5" customHeight="1" x14ac:dyDescent="0.2">
      <c r="B59" s="1167"/>
      <c r="C59" s="1168"/>
      <c r="D59" s="1174" t="s">
        <v>28</v>
      </c>
      <c r="E59" s="1175"/>
      <c r="F59" s="1175"/>
      <c r="G59" s="1175"/>
      <c r="H59" s="1175"/>
      <c r="I59" s="1175"/>
      <c r="J59" s="1176"/>
      <c r="K59" s="86"/>
      <c r="L59" s="87"/>
      <c r="M59" s="87"/>
      <c r="N59" s="87"/>
      <c r="O59" s="88"/>
    </row>
    <row r="60" spans="1:21" ht="31.5" customHeight="1" thickBot="1" x14ac:dyDescent="0.25">
      <c r="B60" s="1169"/>
      <c r="C60" s="1170"/>
      <c r="D60" s="1177" t="s">
        <v>29</v>
      </c>
      <c r="E60" s="1178"/>
      <c r="F60" s="1178"/>
      <c r="G60" s="1178"/>
      <c r="H60" s="1178"/>
      <c r="I60" s="1178"/>
      <c r="J60" s="1179"/>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8NCf2KINxfKSYhi4/gehpTKIhM2t075gSWD3kOhm7EU2WjntwvlqPV0lj/yYxn6S1mUh/7LIsxSJvZbRLHPZeA==" saltValue="RPsIMHQaV21v5T8FWrjZV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40" zoomScaleNormal="40" zoomScaleSheetLayoutView="100" workbookViewId="0">
      <selection activeCell="N54" sqref="N54"/>
    </sheetView>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557</v>
      </c>
      <c r="J40" s="103" t="s">
        <v>558</v>
      </c>
      <c r="K40" s="103" t="s">
        <v>559</v>
      </c>
      <c r="L40" s="103" t="s">
        <v>560</v>
      </c>
      <c r="M40" s="104" t="s">
        <v>561</v>
      </c>
    </row>
    <row r="41" spans="2:13" ht="27.75" customHeight="1" x14ac:dyDescent="0.2">
      <c r="B41" s="1200" t="s">
        <v>32</v>
      </c>
      <c r="C41" s="1201"/>
      <c r="D41" s="105"/>
      <c r="E41" s="1202" t="s">
        <v>33</v>
      </c>
      <c r="F41" s="1202"/>
      <c r="G41" s="1202"/>
      <c r="H41" s="1203"/>
      <c r="I41" s="354">
        <v>6568</v>
      </c>
      <c r="J41" s="355">
        <v>6620</v>
      </c>
      <c r="K41" s="355">
        <v>6327</v>
      </c>
      <c r="L41" s="355">
        <v>6200</v>
      </c>
      <c r="M41" s="356">
        <v>6011</v>
      </c>
    </row>
    <row r="42" spans="2:13" ht="27.75" customHeight="1" x14ac:dyDescent="0.2">
      <c r="B42" s="1190"/>
      <c r="C42" s="1191"/>
      <c r="D42" s="106"/>
      <c r="E42" s="1194" t="s">
        <v>34</v>
      </c>
      <c r="F42" s="1194"/>
      <c r="G42" s="1194"/>
      <c r="H42" s="1195"/>
      <c r="I42" s="357">
        <v>898</v>
      </c>
      <c r="J42" s="358">
        <v>631</v>
      </c>
      <c r="K42" s="358">
        <v>462</v>
      </c>
      <c r="L42" s="358">
        <v>296</v>
      </c>
      <c r="M42" s="359">
        <v>131</v>
      </c>
    </row>
    <row r="43" spans="2:13" ht="27.75" customHeight="1" x14ac:dyDescent="0.2">
      <c r="B43" s="1190"/>
      <c r="C43" s="1191"/>
      <c r="D43" s="106"/>
      <c r="E43" s="1194" t="s">
        <v>35</v>
      </c>
      <c r="F43" s="1194"/>
      <c r="G43" s="1194"/>
      <c r="H43" s="1195"/>
      <c r="I43" s="357">
        <v>900</v>
      </c>
      <c r="J43" s="358">
        <v>590</v>
      </c>
      <c r="K43" s="358">
        <v>587</v>
      </c>
      <c r="L43" s="358">
        <v>825</v>
      </c>
      <c r="M43" s="359">
        <v>999</v>
      </c>
    </row>
    <row r="44" spans="2:13" ht="27.75" customHeight="1" x14ac:dyDescent="0.2">
      <c r="B44" s="1190"/>
      <c r="C44" s="1191"/>
      <c r="D44" s="106"/>
      <c r="E44" s="1194" t="s">
        <v>36</v>
      </c>
      <c r="F44" s="1194"/>
      <c r="G44" s="1194"/>
      <c r="H44" s="1195"/>
      <c r="I44" s="357">
        <v>556</v>
      </c>
      <c r="J44" s="358">
        <v>492</v>
      </c>
      <c r="K44" s="358">
        <v>492</v>
      </c>
      <c r="L44" s="358">
        <v>486</v>
      </c>
      <c r="M44" s="359">
        <v>450</v>
      </c>
    </row>
    <row r="45" spans="2:13" ht="27.75" customHeight="1" x14ac:dyDescent="0.2">
      <c r="B45" s="1190"/>
      <c r="C45" s="1191"/>
      <c r="D45" s="106"/>
      <c r="E45" s="1194" t="s">
        <v>37</v>
      </c>
      <c r="F45" s="1194"/>
      <c r="G45" s="1194"/>
      <c r="H45" s="1195"/>
      <c r="I45" s="357">
        <v>319</v>
      </c>
      <c r="J45" s="358">
        <v>279</v>
      </c>
      <c r="K45" s="358">
        <v>162</v>
      </c>
      <c r="L45" s="358">
        <v>10</v>
      </c>
      <c r="M45" s="359">
        <v>233</v>
      </c>
    </row>
    <row r="46" spans="2:13" ht="27.75" customHeight="1" x14ac:dyDescent="0.2">
      <c r="B46" s="1190"/>
      <c r="C46" s="1191"/>
      <c r="D46" s="107"/>
      <c r="E46" s="1194" t="s">
        <v>38</v>
      </c>
      <c r="F46" s="1194"/>
      <c r="G46" s="1194"/>
      <c r="H46" s="1195"/>
      <c r="I46" s="357" t="s">
        <v>515</v>
      </c>
      <c r="J46" s="358" t="s">
        <v>515</v>
      </c>
      <c r="K46" s="358" t="s">
        <v>515</v>
      </c>
      <c r="L46" s="358" t="s">
        <v>515</v>
      </c>
      <c r="M46" s="359" t="s">
        <v>515</v>
      </c>
    </row>
    <row r="47" spans="2:13" ht="27.75" customHeight="1" x14ac:dyDescent="0.2">
      <c r="B47" s="1190"/>
      <c r="C47" s="1191"/>
      <c r="D47" s="108"/>
      <c r="E47" s="1204" t="s">
        <v>39</v>
      </c>
      <c r="F47" s="1205"/>
      <c r="G47" s="1205"/>
      <c r="H47" s="1206"/>
      <c r="I47" s="357" t="s">
        <v>515</v>
      </c>
      <c r="J47" s="358" t="s">
        <v>515</v>
      </c>
      <c r="K47" s="358" t="s">
        <v>515</v>
      </c>
      <c r="L47" s="358" t="s">
        <v>515</v>
      </c>
      <c r="M47" s="359" t="s">
        <v>515</v>
      </c>
    </row>
    <row r="48" spans="2:13" ht="27.75" customHeight="1" x14ac:dyDescent="0.2">
      <c r="B48" s="1190"/>
      <c r="C48" s="1191"/>
      <c r="D48" s="106"/>
      <c r="E48" s="1194" t="s">
        <v>40</v>
      </c>
      <c r="F48" s="1194"/>
      <c r="G48" s="1194"/>
      <c r="H48" s="1195"/>
      <c r="I48" s="357" t="s">
        <v>515</v>
      </c>
      <c r="J48" s="358" t="s">
        <v>515</v>
      </c>
      <c r="K48" s="358" t="s">
        <v>515</v>
      </c>
      <c r="L48" s="358" t="s">
        <v>515</v>
      </c>
      <c r="M48" s="359" t="s">
        <v>515</v>
      </c>
    </row>
    <row r="49" spans="2:13" ht="27.75" customHeight="1" x14ac:dyDescent="0.2">
      <c r="B49" s="1192"/>
      <c r="C49" s="1193"/>
      <c r="D49" s="106"/>
      <c r="E49" s="1194" t="s">
        <v>41</v>
      </c>
      <c r="F49" s="1194"/>
      <c r="G49" s="1194"/>
      <c r="H49" s="1195"/>
      <c r="I49" s="357" t="s">
        <v>515</v>
      </c>
      <c r="J49" s="358" t="s">
        <v>515</v>
      </c>
      <c r="K49" s="358" t="s">
        <v>515</v>
      </c>
      <c r="L49" s="358" t="s">
        <v>515</v>
      </c>
      <c r="M49" s="359" t="s">
        <v>515</v>
      </c>
    </row>
    <row r="50" spans="2:13" ht="27.75" customHeight="1" x14ac:dyDescent="0.2">
      <c r="B50" s="1188" t="s">
        <v>42</v>
      </c>
      <c r="C50" s="1189"/>
      <c r="D50" s="109"/>
      <c r="E50" s="1194" t="s">
        <v>43</v>
      </c>
      <c r="F50" s="1194"/>
      <c r="G50" s="1194"/>
      <c r="H50" s="1195"/>
      <c r="I50" s="357">
        <v>8204</v>
      </c>
      <c r="J50" s="358">
        <v>7919</v>
      </c>
      <c r="K50" s="358">
        <v>8191</v>
      </c>
      <c r="L50" s="358">
        <v>8049</v>
      </c>
      <c r="M50" s="359">
        <v>8373</v>
      </c>
    </row>
    <row r="51" spans="2:13" ht="27.75" customHeight="1" x14ac:dyDescent="0.2">
      <c r="B51" s="1190"/>
      <c r="C51" s="1191"/>
      <c r="D51" s="106"/>
      <c r="E51" s="1194" t="s">
        <v>44</v>
      </c>
      <c r="F51" s="1194"/>
      <c r="G51" s="1194"/>
      <c r="H51" s="1195"/>
      <c r="I51" s="357">
        <v>510</v>
      </c>
      <c r="J51" s="358">
        <v>351</v>
      </c>
      <c r="K51" s="358">
        <v>193</v>
      </c>
      <c r="L51" s="358">
        <v>37</v>
      </c>
      <c r="M51" s="359">
        <v>20</v>
      </c>
    </row>
    <row r="52" spans="2:13" ht="27.75" customHeight="1" x14ac:dyDescent="0.2">
      <c r="B52" s="1192"/>
      <c r="C52" s="1193"/>
      <c r="D52" s="106"/>
      <c r="E52" s="1194" t="s">
        <v>45</v>
      </c>
      <c r="F52" s="1194"/>
      <c r="G52" s="1194"/>
      <c r="H52" s="1195"/>
      <c r="I52" s="357">
        <v>7382</v>
      </c>
      <c r="J52" s="358">
        <v>7731</v>
      </c>
      <c r="K52" s="358">
        <v>7764</v>
      </c>
      <c r="L52" s="358">
        <v>7833</v>
      </c>
      <c r="M52" s="359">
        <v>7576</v>
      </c>
    </row>
    <row r="53" spans="2:13" ht="27.75" customHeight="1" thickBot="1" x14ac:dyDescent="0.25">
      <c r="B53" s="1196" t="s">
        <v>46</v>
      </c>
      <c r="C53" s="1197"/>
      <c r="D53" s="110"/>
      <c r="E53" s="1198" t="s">
        <v>47</v>
      </c>
      <c r="F53" s="1198"/>
      <c r="G53" s="1198"/>
      <c r="H53" s="1199"/>
      <c r="I53" s="360">
        <v>-6857</v>
      </c>
      <c r="J53" s="361">
        <v>-7390</v>
      </c>
      <c r="K53" s="361">
        <v>-8119</v>
      </c>
      <c r="L53" s="361">
        <v>-8103</v>
      </c>
      <c r="M53" s="362">
        <v>-8146</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VfoJw48fXPvGBd8z/0fUWI0rCrS7T1AH1jDQXB41XO3JCg7URhMDB+TQJ9FVod0GoHMyXMltUjO7vLVLSeUyqg==" saltValue="f/s/eYqQG8w26PvBeDDT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zoomScale="60" zoomScaleNormal="60" zoomScaleSheetLayoutView="100" workbookViewId="0">
      <selection activeCell="C61" sqref="C61:E61"/>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559</v>
      </c>
      <c r="G54" s="119" t="s">
        <v>560</v>
      </c>
      <c r="H54" s="120" t="s">
        <v>561</v>
      </c>
    </row>
    <row r="55" spans="2:8" ht="52.5" customHeight="1" x14ac:dyDescent="0.2">
      <c r="B55" s="121"/>
      <c r="C55" s="1212" t="s">
        <v>50</v>
      </c>
      <c r="D55" s="1212"/>
      <c r="E55" s="1213"/>
      <c r="F55" s="122">
        <v>3981</v>
      </c>
      <c r="G55" s="122">
        <v>4077</v>
      </c>
      <c r="H55" s="123">
        <v>4769</v>
      </c>
    </row>
    <row r="56" spans="2:8" ht="52.5" customHeight="1" x14ac:dyDescent="0.2">
      <c r="B56" s="124"/>
      <c r="C56" s="1214" t="s">
        <v>51</v>
      </c>
      <c r="D56" s="1214"/>
      <c r="E56" s="1215"/>
      <c r="F56" s="125">
        <v>185</v>
      </c>
      <c r="G56" s="125">
        <v>352</v>
      </c>
      <c r="H56" s="126">
        <v>342</v>
      </c>
    </row>
    <row r="57" spans="2:8" ht="53.25" customHeight="1" x14ac:dyDescent="0.2">
      <c r="B57" s="124"/>
      <c r="C57" s="1216" t="s">
        <v>52</v>
      </c>
      <c r="D57" s="1216"/>
      <c r="E57" s="1217"/>
      <c r="F57" s="127">
        <v>5520</v>
      </c>
      <c r="G57" s="127">
        <v>4820</v>
      </c>
      <c r="H57" s="128">
        <v>5458</v>
      </c>
    </row>
    <row r="58" spans="2:8" ht="45.75" customHeight="1" x14ac:dyDescent="0.2">
      <c r="B58" s="129"/>
      <c r="C58" s="1207" t="s">
        <v>575</v>
      </c>
      <c r="D58" s="1208"/>
      <c r="E58" s="1209"/>
      <c r="F58" s="363">
        <v>2024</v>
      </c>
      <c r="G58" s="363">
        <v>2334</v>
      </c>
      <c r="H58" s="130">
        <v>2612</v>
      </c>
    </row>
    <row r="59" spans="2:8" ht="45.75" customHeight="1" x14ac:dyDescent="0.2">
      <c r="B59" s="129"/>
      <c r="C59" s="1207" t="s">
        <v>576</v>
      </c>
      <c r="D59" s="1208"/>
      <c r="E59" s="1209"/>
      <c r="F59" s="363">
        <v>813</v>
      </c>
      <c r="G59" s="363">
        <v>795</v>
      </c>
      <c r="H59" s="130">
        <v>804</v>
      </c>
    </row>
    <row r="60" spans="2:8" ht="45.75" customHeight="1" x14ac:dyDescent="0.2">
      <c r="B60" s="129"/>
      <c r="C60" s="1207" t="s">
        <v>578</v>
      </c>
      <c r="D60" s="1208"/>
      <c r="E60" s="1209"/>
      <c r="F60" s="363">
        <v>476</v>
      </c>
      <c r="G60" s="365">
        <v>505</v>
      </c>
      <c r="H60" s="130">
        <v>526</v>
      </c>
    </row>
    <row r="61" spans="2:8" ht="45.75" customHeight="1" x14ac:dyDescent="0.2">
      <c r="B61" s="129"/>
      <c r="C61" s="1207" t="s">
        <v>579</v>
      </c>
      <c r="D61" s="1208"/>
      <c r="E61" s="1209"/>
      <c r="F61" s="363">
        <v>371</v>
      </c>
      <c r="G61" s="364">
        <v>42</v>
      </c>
      <c r="H61" s="130">
        <v>521</v>
      </c>
    </row>
    <row r="62" spans="2:8" ht="45.75" customHeight="1" thickBot="1" x14ac:dyDescent="0.25">
      <c r="B62" s="131"/>
      <c r="C62" s="1207" t="s">
        <v>577</v>
      </c>
      <c r="D62" s="1208"/>
      <c r="E62" s="1209"/>
      <c r="F62" s="132">
        <v>645</v>
      </c>
      <c r="G62" s="132">
        <v>478</v>
      </c>
      <c r="H62" s="133">
        <v>307</v>
      </c>
    </row>
    <row r="63" spans="2:8" ht="52.5" customHeight="1" thickBot="1" x14ac:dyDescent="0.25">
      <c r="B63" s="134"/>
      <c r="C63" s="1210" t="s">
        <v>53</v>
      </c>
      <c r="D63" s="1210"/>
      <c r="E63" s="1211"/>
      <c r="F63" s="135">
        <v>9686</v>
      </c>
      <c r="G63" s="135">
        <v>9249</v>
      </c>
      <c r="H63" s="136">
        <v>10568</v>
      </c>
    </row>
    <row r="64" spans="2:8" ht="13.2" x14ac:dyDescent="0.2"/>
  </sheetData>
  <sheetProtection algorithmName="SHA-512" hashValue="65aaXVOOGDhZmARojBFm3QGomx5iAoEbq907b27QE604M8Jy2Fk+aRs4p+U27VYzZgkpN7yh050Uyot/8FenyA==" saltValue="yLLYF+XGxBhbMOSfq4Kadw==" spinCount="100000" sheet="1" objects="1" scenarios="1"/>
  <mergeCells count="9">
    <mergeCell ref="C62:E62"/>
    <mergeCell ref="C63:E63"/>
    <mergeCell ref="C55:E55"/>
    <mergeCell ref="C56:E56"/>
    <mergeCell ref="C57:E57"/>
    <mergeCell ref="C61:E61"/>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3" customWidth="1"/>
    <col min="2" max="8" width="13.33203125" style="143" customWidth="1"/>
    <col min="9" max="16384" width="11.109375" style="143"/>
  </cols>
  <sheetData>
    <row r="1" spans="1:8" x14ac:dyDescent="0.2">
      <c r="A1" s="137"/>
      <c r="B1" s="138"/>
      <c r="C1" s="139"/>
      <c r="D1" s="140"/>
      <c r="E1" s="141"/>
      <c r="F1" s="141"/>
      <c r="G1" s="141"/>
      <c r="H1" s="142"/>
    </row>
    <row r="2" spans="1:8" x14ac:dyDescent="0.2">
      <c r="A2" s="144"/>
      <c r="B2" s="145"/>
      <c r="C2" s="146"/>
      <c r="D2" s="147" t="s">
        <v>54</v>
      </c>
      <c r="E2" s="148"/>
      <c r="F2" s="149" t="s">
        <v>554</v>
      </c>
      <c r="G2" s="150"/>
      <c r="H2" s="151"/>
    </row>
    <row r="3" spans="1:8" x14ac:dyDescent="0.2">
      <c r="A3" s="147" t="s">
        <v>547</v>
      </c>
      <c r="B3" s="152"/>
      <c r="C3" s="153"/>
      <c r="D3" s="154">
        <v>73625</v>
      </c>
      <c r="E3" s="155"/>
      <c r="F3" s="156">
        <v>47387</v>
      </c>
      <c r="G3" s="157"/>
      <c r="H3" s="158"/>
    </row>
    <row r="4" spans="1:8" x14ac:dyDescent="0.2">
      <c r="A4" s="159"/>
      <c r="B4" s="160"/>
      <c r="C4" s="161"/>
      <c r="D4" s="162">
        <v>39627</v>
      </c>
      <c r="E4" s="163"/>
      <c r="F4" s="164">
        <v>24928</v>
      </c>
      <c r="G4" s="165"/>
      <c r="H4" s="166"/>
    </row>
    <row r="5" spans="1:8" x14ac:dyDescent="0.2">
      <c r="A5" s="147" t="s">
        <v>549</v>
      </c>
      <c r="B5" s="152"/>
      <c r="C5" s="153"/>
      <c r="D5" s="154">
        <v>107467</v>
      </c>
      <c r="E5" s="155"/>
      <c r="F5" s="156">
        <v>51264</v>
      </c>
      <c r="G5" s="157"/>
      <c r="H5" s="158"/>
    </row>
    <row r="6" spans="1:8" x14ac:dyDescent="0.2">
      <c r="A6" s="159"/>
      <c r="B6" s="160"/>
      <c r="C6" s="161"/>
      <c r="D6" s="162">
        <v>43752</v>
      </c>
      <c r="E6" s="163"/>
      <c r="F6" s="164">
        <v>26040</v>
      </c>
      <c r="G6" s="165"/>
      <c r="H6" s="166"/>
    </row>
    <row r="7" spans="1:8" x14ac:dyDescent="0.2">
      <c r="A7" s="147" t="s">
        <v>550</v>
      </c>
      <c r="B7" s="152"/>
      <c r="C7" s="153"/>
      <c r="D7" s="154">
        <v>85606</v>
      </c>
      <c r="E7" s="155"/>
      <c r="F7" s="156">
        <v>52068</v>
      </c>
      <c r="G7" s="157"/>
      <c r="H7" s="158"/>
    </row>
    <row r="8" spans="1:8" x14ac:dyDescent="0.2">
      <c r="A8" s="159"/>
      <c r="B8" s="160"/>
      <c r="C8" s="161"/>
      <c r="D8" s="162">
        <v>26393</v>
      </c>
      <c r="E8" s="163"/>
      <c r="F8" s="164">
        <v>26936</v>
      </c>
      <c r="G8" s="165"/>
      <c r="H8" s="166"/>
    </row>
    <row r="9" spans="1:8" x14ac:dyDescent="0.2">
      <c r="A9" s="147" t="s">
        <v>551</v>
      </c>
      <c r="B9" s="152"/>
      <c r="C9" s="153"/>
      <c r="D9" s="154">
        <v>87812</v>
      </c>
      <c r="E9" s="155"/>
      <c r="F9" s="156">
        <v>47161</v>
      </c>
      <c r="G9" s="157"/>
      <c r="H9" s="158"/>
    </row>
    <row r="10" spans="1:8" x14ac:dyDescent="0.2">
      <c r="A10" s="159"/>
      <c r="B10" s="160"/>
      <c r="C10" s="161"/>
      <c r="D10" s="162">
        <v>25590</v>
      </c>
      <c r="E10" s="163"/>
      <c r="F10" s="164">
        <v>24595</v>
      </c>
      <c r="G10" s="165"/>
      <c r="H10" s="166"/>
    </row>
    <row r="11" spans="1:8" x14ac:dyDescent="0.2">
      <c r="A11" s="147" t="s">
        <v>552</v>
      </c>
      <c r="B11" s="152"/>
      <c r="C11" s="153"/>
      <c r="D11" s="154">
        <v>76511</v>
      </c>
      <c r="E11" s="155"/>
      <c r="F11" s="156">
        <v>43423</v>
      </c>
      <c r="G11" s="157"/>
      <c r="H11" s="158"/>
    </row>
    <row r="12" spans="1:8" x14ac:dyDescent="0.2">
      <c r="A12" s="159"/>
      <c r="B12" s="160"/>
      <c r="C12" s="167"/>
      <c r="D12" s="162">
        <v>30633</v>
      </c>
      <c r="E12" s="163"/>
      <c r="F12" s="164">
        <v>22207</v>
      </c>
      <c r="G12" s="165"/>
      <c r="H12" s="166"/>
    </row>
    <row r="13" spans="1:8" x14ac:dyDescent="0.2">
      <c r="A13" s="147"/>
      <c r="B13" s="152"/>
      <c r="C13" s="168"/>
      <c r="D13" s="169">
        <v>86204</v>
      </c>
      <c r="E13" s="170"/>
      <c r="F13" s="171">
        <v>48261</v>
      </c>
      <c r="G13" s="172"/>
      <c r="H13" s="158"/>
    </row>
    <row r="14" spans="1:8" x14ac:dyDescent="0.2">
      <c r="A14" s="159"/>
      <c r="B14" s="160"/>
      <c r="C14" s="161"/>
      <c r="D14" s="162">
        <v>33199</v>
      </c>
      <c r="E14" s="163"/>
      <c r="F14" s="164">
        <v>24941</v>
      </c>
      <c r="G14" s="165"/>
      <c r="H14" s="166"/>
    </row>
    <row r="17" spans="1:11" x14ac:dyDescent="0.2">
      <c r="A17" s="143" t="s">
        <v>55</v>
      </c>
    </row>
    <row r="18" spans="1:11" x14ac:dyDescent="0.2">
      <c r="A18" s="173"/>
      <c r="B18" s="173" t="str">
        <f>実質収支比率等に係る経年分析!F$46</f>
        <v>H30</v>
      </c>
      <c r="C18" s="173" t="str">
        <f>実質収支比率等に係る経年分析!G$46</f>
        <v>R01</v>
      </c>
      <c r="D18" s="173" t="str">
        <f>実質収支比率等に係る経年分析!H$46</f>
        <v>R02</v>
      </c>
      <c r="E18" s="173" t="str">
        <f>実質収支比率等に係る経年分析!I$46</f>
        <v>R03</v>
      </c>
      <c r="F18" s="173" t="str">
        <f>実質収支比率等に係る経年分析!J$46</f>
        <v>R04</v>
      </c>
    </row>
    <row r="19" spans="1:11" x14ac:dyDescent="0.2">
      <c r="A19" s="173" t="s">
        <v>56</v>
      </c>
      <c r="B19" s="173">
        <f>ROUND(VALUE(SUBSTITUTE(実質収支比率等に係る経年分析!F$48,"▲","-")),2)</f>
        <v>7.02</v>
      </c>
      <c r="C19" s="173">
        <f>ROUND(VALUE(SUBSTITUTE(実質収支比率等に係る経年分析!G$48,"▲","-")),2)</f>
        <v>8.89</v>
      </c>
      <c r="D19" s="173">
        <f>ROUND(VALUE(SUBSTITUTE(実質収支比率等に係る経年分析!H$48,"▲","-")),2)</f>
        <v>9.56</v>
      </c>
      <c r="E19" s="173">
        <f>ROUND(VALUE(SUBSTITUTE(実質収支比率等に係る経年分析!I$48,"▲","-")),2)</f>
        <v>12.24</v>
      </c>
      <c r="F19" s="173">
        <f>ROUND(VALUE(SUBSTITUTE(実質収支比率等に係る経年分析!J$48,"▲","-")),2)</f>
        <v>12.54</v>
      </c>
    </row>
    <row r="20" spans="1:11" x14ac:dyDescent="0.2">
      <c r="A20" s="173" t="s">
        <v>57</v>
      </c>
      <c r="B20" s="173">
        <f>ROUND(VALUE(SUBSTITUTE(実質収支比率等に係る経年分析!F$47,"▲","-")),2)</f>
        <v>43.68</v>
      </c>
      <c r="C20" s="173">
        <f>ROUND(VALUE(SUBSTITUTE(実質収支比率等に係る経年分析!G$47,"▲","-")),2)</f>
        <v>51.75</v>
      </c>
      <c r="D20" s="173">
        <f>ROUND(VALUE(SUBSTITUTE(実質収支比率等に係る経年分析!H$47,"▲","-")),2)</f>
        <v>52.94</v>
      </c>
      <c r="E20" s="173">
        <f>ROUND(VALUE(SUBSTITUTE(実質収支比率等に係る経年分析!I$47,"▲","-")),2)</f>
        <v>50.6</v>
      </c>
      <c r="F20" s="173">
        <f>ROUND(VALUE(SUBSTITUTE(実質収支比率等に係る経年分析!J$47,"▲","-")),2)</f>
        <v>61.46</v>
      </c>
    </row>
    <row r="21" spans="1:11" x14ac:dyDescent="0.2">
      <c r="A21" s="173" t="s">
        <v>58</v>
      </c>
      <c r="B21" s="173">
        <f>IF(ISNUMBER(VALUE(SUBSTITUTE(実質収支比率等に係る経年分析!F$49,"▲","-"))),ROUND(VALUE(SUBSTITUTE(実質収支比率等に係る経年分析!F$49,"▲","-")),2),NA())</f>
        <v>10.55</v>
      </c>
      <c r="C21" s="173">
        <f>IF(ISNUMBER(VALUE(SUBSTITUTE(実質収支比率等に係る経年分析!G$49,"▲","-"))),ROUND(VALUE(SUBSTITUTE(実質収支比率等に係る経年分析!G$49,"▲","-")),2),NA())</f>
        <v>10.08</v>
      </c>
      <c r="D21" s="173">
        <f>IF(ISNUMBER(VALUE(SUBSTITUTE(実質収支比率等に係る経年分析!H$49,"▲","-"))),ROUND(VALUE(SUBSTITUTE(実質収支比率等に係る経年分析!H$49,"▲","-")),2),NA())</f>
        <v>4.62</v>
      </c>
      <c r="E21" s="173">
        <f>IF(ISNUMBER(VALUE(SUBSTITUTE(実質収支比率等に係る経年分析!I$49,"▲","-"))),ROUND(VALUE(SUBSTITUTE(実質収支比率等に係る経年分析!I$49,"▲","-")),2),NA())</f>
        <v>4.51</v>
      </c>
      <c r="F21" s="173">
        <f>IF(ISNUMBER(VALUE(SUBSTITUTE(実質収支比率等に係る経年分析!J$49,"▲","-"))),ROUND(VALUE(SUBSTITUTE(実質収支比率等に係る経年分析!J$49,"▲","-")),2),NA())</f>
        <v>8.74</v>
      </c>
    </row>
    <row r="24" spans="1:11" x14ac:dyDescent="0.2">
      <c r="A24" s="143" t="s">
        <v>59</v>
      </c>
    </row>
    <row r="25" spans="1:11" x14ac:dyDescent="0.2">
      <c r="A25" s="174"/>
      <c r="B25" s="174" t="str">
        <f>連結実質赤字比率に係る赤字・黒字の構成分析!F$33</f>
        <v>H30</v>
      </c>
      <c r="C25" s="174"/>
      <c r="D25" s="174" t="str">
        <f>連結実質赤字比率に係る赤字・黒字の構成分析!G$33</f>
        <v>R01</v>
      </c>
      <c r="E25" s="174"/>
      <c r="F25" s="174" t="str">
        <f>連結実質赤字比率に係る赤字・黒字の構成分析!H$33</f>
        <v>R02</v>
      </c>
      <c r="G25" s="174"/>
      <c r="H25" s="174" t="str">
        <f>連結実質赤字比率に係る赤字・黒字の構成分析!I$33</f>
        <v>R03</v>
      </c>
      <c r="I25" s="174"/>
      <c r="J25" s="174" t="str">
        <f>連結実質赤字比率に係る赤字・黒字の構成分析!J$33</f>
        <v>R04</v>
      </c>
      <c r="K25" s="174"/>
    </row>
    <row r="26" spans="1:11" x14ac:dyDescent="0.2">
      <c r="A26" s="174"/>
      <c r="B26" s="174" t="s">
        <v>60</v>
      </c>
      <c r="C26" s="174" t="s">
        <v>61</v>
      </c>
      <c r="D26" s="174" t="s">
        <v>60</v>
      </c>
      <c r="E26" s="174" t="s">
        <v>61</v>
      </c>
      <c r="F26" s="174" t="s">
        <v>60</v>
      </c>
      <c r="G26" s="174" t="s">
        <v>61</v>
      </c>
      <c r="H26" s="174" t="s">
        <v>60</v>
      </c>
      <c r="I26" s="174" t="s">
        <v>61</v>
      </c>
      <c r="J26" s="174" t="s">
        <v>60</v>
      </c>
      <c r="K26" s="174" t="s">
        <v>61</v>
      </c>
    </row>
    <row r="27" spans="1:11" x14ac:dyDescent="0.2">
      <c r="A27" s="174" t="str">
        <f>IF(連結実質赤字比率に係る赤字・黒字の構成分析!C$43="",NA(),連結実質赤字比率に係る赤字・黒字の構成分析!C$43)</f>
        <v>その他会計（黒字）</v>
      </c>
      <c r="B27" s="174" t="e">
        <f>IF(ROUND(VALUE(SUBSTITUTE(連結実質赤字比率に係る赤字・黒字の構成分析!F$43,"▲", "-")), 2) &lt; 0, ABS(ROUND(VALUE(SUBSTITUTE(連結実質赤字比率に係る赤字・黒字の構成分析!F$43,"▲", "-")), 2)), NA())</f>
        <v>#VALUE!</v>
      </c>
      <c r="C27" s="174" t="e">
        <f>IF(ROUND(VALUE(SUBSTITUTE(連結実質赤字比率に係る赤字・黒字の構成分析!F$43,"▲", "-")), 2) &gt;= 0, ABS(ROUND(VALUE(SUBSTITUTE(連結実質赤字比率に係る赤字・黒字の構成分析!F$43,"▲", "-")), 2)), NA())</f>
        <v>#VALUE!</v>
      </c>
      <c r="D27" s="174" t="e">
        <f>IF(ROUND(VALUE(SUBSTITUTE(連結実質赤字比率に係る赤字・黒字の構成分析!G$43,"▲", "-")), 2) &lt; 0, ABS(ROUND(VALUE(SUBSTITUTE(連結実質赤字比率に係る赤字・黒字の構成分析!G$43,"▲", "-")), 2)), NA())</f>
        <v>#VALUE!</v>
      </c>
      <c r="E27" s="174" t="e">
        <f>IF(ROUND(VALUE(SUBSTITUTE(連結実質赤字比率に係る赤字・黒字の構成分析!G$43,"▲", "-")), 2) &gt;= 0, ABS(ROUND(VALUE(SUBSTITUTE(連結実質赤字比率に係る赤字・黒字の構成分析!G$43,"▲", "-")), 2)), NA())</f>
        <v>#VALUE!</v>
      </c>
      <c r="F27" s="174" t="e">
        <f>IF(ROUND(VALUE(SUBSTITUTE(連結実質赤字比率に係る赤字・黒字の構成分析!H$43,"▲", "-")), 2) &lt; 0, ABS(ROUND(VALUE(SUBSTITUTE(連結実質赤字比率に係る赤字・黒字の構成分析!H$43,"▲", "-")), 2)), NA())</f>
        <v>#VALUE!</v>
      </c>
      <c r="G27" s="174" t="e">
        <f>IF(ROUND(VALUE(SUBSTITUTE(連結実質赤字比率に係る赤字・黒字の構成分析!H$43,"▲", "-")), 2) &gt;= 0, ABS(ROUND(VALUE(SUBSTITUTE(連結実質赤字比率に係る赤字・黒字の構成分析!H$43,"▲", "-")), 2)), NA())</f>
        <v>#VALUE!</v>
      </c>
      <c r="H27" s="174" t="e">
        <f>IF(ROUND(VALUE(SUBSTITUTE(連結実質赤字比率に係る赤字・黒字の構成分析!I$43,"▲", "-")), 2) &lt; 0, ABS(ROUND(VALUE(SUBSTITUTE(連結実質赤字比率に係る赤字・黒字の構成分析!I$43,"▲", "-")), 2)), NA())</f>
        <v>#VALUE!</v>
      </c>
      <c r="I27" s="174" t="e">
        <f>IF(ROUND(VALUE(SUBSTITUTE(連結実質赤字比率に係る赤字・黒字の構成分析!I$43,"▲", "-")), 2) &gt;= 0, ABS(ROUND(VALUE(SUBSTITUTE(連結実質赤字比率に係る赤字・黒字の構成分析!I$43,"▲", "-")), 2)), NA())</f>
        <v>#VALUE!</v>
      </c>
      <c r="J27" s="174" t="e">
        <f>IF(ROUND(VALUE(SUBSTITUTE(連結実質赤字比率に係る赤字・黒字の構成分析!J$43,"▲", "-")), 2) &lt; 0, ABS(ROUND(VALUE(SUBSTITUTE(連結実質赤字比率に係る赤字・黒字の構成分析!J$43,"▲", "-")), 2)), NA())</f>
        <v>#VALUE!</v>
      </c>
      <c r="K27" s="174" t="e">
        <f>IF(ROUND(VALUE(SUBSTITUTE(連結実質赤字比率に係る赤字・黒字の構成分析!J$43,"▲", "-")), 2) &gt;= 0, ABS(ROUND(VALUE(SUBSTITUTE(連結実質赤字比率に係る赤字・黒字の構成分析!J$43,"▲", "-")), 2)), NA())</f>
        <v>#VALUE!</v>
      </c>
    </row>
    <row r="28" spans="1:11" x14ac:dyDescent="0.2">
      <c r="A28" s="174" t="str">
        <f>IF(連結実質赤字比率に係る赤字・黒字の構成分析!C$42="",NA(),連結実質赤字比率に係る赤字・黒字の構成分析!C$42)</f>
        <v>その他会計（赤字）</v>
      </c>
      <c r="B28" s="174" t="e">
        <f>IF(ROUND(VALUE(SUBSTITUTE(連結実質赤字比率に係る赤字・黒字の構成分析!F$42,"▲", "-")), 2) &lt; 0, ABS(ROUND(VALUE(SUBSTITUTE(連結実質赤字比率に係る赤字・黒字の構成分析!F$42,"▲", "-")), 2)), NA())</f>
        <v>#VALUE!</v>
      </c>
      <c r="C28" s="174" t="e">
        <f>IF(ROUND(VALUE(SUBSTITUTE(連結実質赤字比率に係る赤字・黒字の構成分析!F$42,"▲", "-")), 2) &gt;= 0, ABS(ROUND(VALUE(SUBSTITUTE(連結実質赤字比率に係る赤字・黒字の構成分析!F$42,"▲", "-")), 2)), NA())</f>
        <v>#VALUE!</v>
      </c>
      <c r="D28" s="174" t="e">
        <f>IF(ROUND(VALUE(SUBSTITUTE(連結実質赤字比率に係る赤字・黒字の構成分析!G$42,"▲", "-")), 2) &lt; 0, ABS(ROUND(VALUE(SUBSTITUTE(連結実質赤字比率に係る赤字・黒字の構成分析!G$42,"▲", "-")), 2)), NA())</f>
        <v>#VALUE!</v>
      </c>
      <c r="E28" s="174" t="e">
        <f>IF(ROUND(VALUE(SUBSTITUTE(連結実質赤字比率に係る赤字・黒字の構成分析!G$42,"▲", "-")), 2) &gt;= 0, ABS(ROUND(VALUE(SUBSTITUTE(連結実質赤字比率に係る赤字・黒字の構成分析!G$42,"▲", "-")), 2)), NA())</f>
        <v>#VALUE!</v>
      </c>
      <c r="F28" s="174" t="e">
        <f>IF(ROUND(VALUE(SUBSTITUTE(連結実質赤字比率に係る赤字・黒字の構成分析!H$42,"▲", "-")), 2) &lt; 0, ABS(ROUND(VALUE(SUBSTITUTE(連結実質赤字比率に係る赤字・黒字の構成分析!H$42,"▲", "-")), 2)), NA())</f>
        <v>#VALUE!</v>
      </c>
      <c r="G28" s="174" t="e">
        <f>IF(ROUND(VALUE(SUBSTITUTE(連結実質赤字比率に係る赤字・黒字の構成分析!H$42,"▲", "-")), 2) &gt;= 0, ABS(ROUND(VALUE(SUBSTITUTE(連結実質赤字比率に係る赤字・黒字の構成分析!H$42,"▲", "-")), 2)), NA())</f>
        <v>#VALUE!</v>
      </c>
      <c r="H28" s="174" t="e">
        <f>IF(ROUND(VALUE(SUBSTITUTE(連結実質赤字比率に係る赤字・黒字の構成分析!I$42,"▲", "-")), 2) &lt; 0, ABS(ROUND(VALUE(SUBSTITUTE(連結実質赤字比率に係る赤字・黒字の構成分析!I$42,"▲", "-")), 2)), NA())</f>
        <v>#VALUE!</v>
      </c>
      <c r="I28" s="174" t="e">
        <f>IF(ROUND(VALUE(SUBSTITUTE(連結実質赤字比率に係る赤字・黒字の構成分析!I$42,"▲", "-")), 2) &gt;= 0, ABS(ROUND(VALUE(SUBSTITUTE(連結実質赤字比率に係る赤字・黒字の構成分析!I$42,"▲", "-")), 2)), NA())</f>
        <v>#VALUE!</v>
      </c>
      <c r="J28" s="174" t="e">
        <f>IF(ROUND(VALUE(SUBSTITUTE(連結実質赤字比率に係る赤字・黒字の構成分析!J$42,"▲", "-")), 2) &lt; 0, ABS(ROUND(VALUE(SUBSTITUTE(連結実質赤字比率に係る赤字・黒字の構成分析!J$42,"▲", "-")), 2)), NA())</f>
        <v>#VALUE!</v>
      </c>
      <c r="K28" s="174" t="e">
        <f>IF(ROUND(VALUE(SUBSTITUTE(連結実質赤字比率に係る赤字・黒字の構成分析!J$42,"▲", "-")), 2) &gt;= 0, ABS(ROUND(VALUE(SUBSTITUTE(連結実質赤字比率に係る赤字・黒字の構成分析!J$42,"▲", "-")), 2)), NA())</f>
        <v>#VALUE!</v>
      </c>
    </row>
    <row r="29" spans="1:11" x14ac:dyDescent="0.2">
      <c r="A29" s="174" t="e">
        <f>IF(連結実質赤字比率に係る赤字・黒字の構成分析!C$41="",NA(),連結実質赤字比率に係る赤字・黒字の構成分析!C$41)</f>
        <v>#N/A</v>
      </c>
      <c r="B29" s="174" t="e">
        <f>IF(ROUND(VALUE(SUBSTITUTE(連結実質赤字比率に係る赤字・黒字の構成分析!F$41,"▲", "-")), 2) &lt; 0, ABS(ROUND(VALUE(SUBSTITUTE(連結実質赤字比率に係る赤字・黒字の構成分析!F$41,"▲", "-")), 2)), NA())</f>
        <v>#VALUE!</v>
      </c>
      <c r="C29" s="174" t="e">
        <f>IF(ROUND(VALUE(SUBSTITUTE(連結実質赤字比率に係る赤字・黒字の構成分析!F$41,"▲", "-")), 2) &gt;= 0, ABS(ROUND(VALUE(SUBSTITUTE(連結実質赤字比率に係る赤字・黒字の構成分析!F$41,"▲", "-")), 2)), NA())</f>
        <v>#VALUE!</v>
      </c>
      <c r="D29" s="174" t="e">
        <f>IF(ROUND(VALUE(SUBSTITUTE(連結実質赤字比率に係る赤字・黒字の構成分析!G$41,"▲", "-")), 2) &lt; 0, ABS(ROUND(VALUE(SUBSTITUTE(連結実質赤字比率に係る赤字・黒字の構成分析!G$41,"▲", "-")), 2)), NA())</f>
        <v>#VALUE!</v>
      </c>
      <c r="E29" s="174" t="e">
        <f>IF(ROUND(VALUE(SUBSTITUTE(連結実質赤字比率に係る赤字・黒字の構成分析!G$41,"▲", "-")), 2) &gt;= 0, ABS(ROUND(VALUE(SUBSTITUTE(連結実質赤字比率に係る赤字・黒字の構成分析!G$41,"▲", "-")), 2)), NA())</f>
        <v>#VALUE!</v>
      </c>
      <c r="F29" s="174" t="e">
        <f>IF(ROUND(VALUE(SUBSTITUTE(連結実質赤字比率に係る赤字・黒字の構成分析!H$41,"▲", "-")), 2) &lt; 0, ABS(ROUND(VALUE(SUBSTITUTE(連結実質赤字比率に係る赤字・黒字の構成分析!H$41,"▲", "-")), 2)), NA())</f>
        <v>#VALUE!</v>
      </c>
      <c r="G29" s="174" t="e">
        <f>IF(ROUND(VALUE(SUBSTITUTE(連結実質赤字比率に係る赤字・黒字の構成分析!H$41,"▲", "-")), 2) &gt;= 0, ABS(ROUND(VALUE(SUBSTITUTE(連結実質赤字比率に係る赤字・黒字の構成分析!H$41,"▲", "-")), 2)), NA())</f>
        <v>#VALUE!</v>
      </c>
      <c r="H29" s="174" t="e">
        <f>IF(ROUND(VALUE(SUBSTITUTE(連結実質赤字比率に係る赤字・黒字の構成分析!I$41,"▲", "-")), 2) &lt; 0, ABS(ROUND(VALUE(SUBSTITUTE(連結実質赤字比率に係る赤字・黒字の構成分析!I$41,"▲", "-")), 2)), NA())</f>
        <v>#VALUE!</v>
      </c>
      <c r="I29" s="174" t="e">
        <f>IF(ROUND(VALUE(SUBSTITUTE(連結実質赤字比率に係る赤字・黒字の構成分析!I$41,"▲", "-")), 2) &gt;= 0, ABS(ROUND(VALUE(SUBSTITUTE(連結実質赤字比率に係る赤字・黒字の構成分析!I$41,"▲", "-")), 2)), NA())</f>
        <v>#VALUE!</v>
      </c>
      <c r="J29" s="174" t="e">
        <f>IF(ROUND(VALUE(SUBSTITUTE(連結実質赤字比率に係る赤字・黒字の構成分析!J$41,"▲", "-")), 2) &lt; 0, ABS(ROUND(VALUE(SUBSTITUTE(連結実質赤字比率に係る赤字・黒字の構成分析!J$41,"▲", "-")), 2)), NA())</f>
        <v>#VALUE!</v>
      </c>
      <c r="K29" s="174" t="e">
        <f>IF(ROUND(VALUE(SUBSTITUTE(連結実質赤字比率に係る赤字・黒字の構成分析!J$41,"▲", "-")), 2) &gt;= 0, ABS(ROUND(VALUE(SUBSTITUTE(連結実質赤字比率に係る赤字・黒字の構成分析!J$41,"▲", "-")), 2)), NA())</f>
        <v>#VALUE!</v>
      </c>
    </row>
    <row r="30" spans="1:11" x14ac:dyDescent="0.2">
      <c r="A30" s="174" t="e">
        <f>IF(連結実質赤字比率に係る赤字・黒字の構成分析!C$40="",NA(),連結実質赤字比率に係る赤字・黒字の構成分析!C$40)</f>
        <v>#N/A</v>
      </c>
      <c r="B30" s="174" t="e">
        <f>IF(ROUND(VALUE(SUBSTITUTE(連結実質赤字比率に係る赤字・黒字の構成分析!F$40,"▲", "-")), 2) &lt; 0, ABS(ROUND(VALUE(SUBSTITUTE(連結実質赤字比率に係る赤字・黒字の構成分析!F$40,"▲", "-")), 2)), NA())</f>
        <v>#VALUE!</v>
      </c>
      <c r="C30" s="174" t="e">
        <f>IF(ROUND(VALUE(SUBSTITUTE(連結実質赤字比率に係る赤字・黒字の構成分析!F$40,"▲", "-")), 2) &gt;= 0, ABS(ROUND(VALUE(SUBSTITUTE(連結実質赤字比率に係る赤字・黒字の構成分析!F$40,"▲", "-")), 2)), NA())</f>
        <v>#VALUE!</v>
      </c>
      <c r="D30" s="174" t="e">
        <f>IF(ROUND(VALUE(SUBSTITUTE(連結実質赤字比率に係る赤字・黒字の構成分析!G$40,"▲", "-")), 2) &lt; 0, ABS(ROUND(VALUE(SUBSTITUTE(連結実質赤字比率に係る赤字・黒字の構成分析!G$40,"▲", "-")), 2)), NA())</f>
        <v>#VALUE!</v>
      </c>
      <c r="E30" s="174" t="e">
        <f>IF(ROUND(VALUE(SUBSTITUTE(連結実質赤字比率に係る赤字・黒字の構成分析!G$40,"▲", "-")), 2) &gt;= 0, ABS(ROUND(VALUE(SUBSTITUTE(連結実質赤字比率に係る赤字・黒字の構成分析!G$40,"▲", "-")), 2)), NA())</f>
        <v>#VALUE!</v>
      </c>
      <c r="F30" s="174" t="e">
        <f>IF(ROUND(VALUE(SUBSTITUTE(連結実質赤字比率に係る赤字・黒字の構成分析!H$40,"▲", "-")), 2) &lt; 0, ABS(ROUND(VALUE(SUBSTITUTE(連結実質赤字比率に係る赤字・黒字の構成分析!H$40,"▲", "-")), 2)), NA())</f>
        <v>#VALUE!</v>
      </c>
      <c r="G30" s="174" t="e">
        <f>IF(ROUND(VALUE(SUBSTITUTE(連結実質赤字比率に係る赤字・黒字の構成分析!H$40,"▲", "-")), 2) &gt;= 0, ABS(ROUND(VALUE(SUBSTITUTE(連結実質赤字比率に係る赤字・黒字の構成分析!H$40,"▲", "-")), 2)), NA())</f>
        <v>#VALUE!</v>
      </c>
      <c r="H30" s="174" t="e">
        <f>IF(ROUND(VALUE(SUBSTITUTE(連結実質赤字比率に係る赤字・黒字の構成分析!I$40,"▲", "-")), 2) &lt; 0, ABS(ROUND(VALUE(SUBSTITUTE(連結実質赤字比率に係る赤字・黒字の構成分析!I$40,"▲", "-")), 2)), NA())</f>
        <v>#VALUE!</v>
      </c>
      <c r="I30" s="174" t="e">
        <f>IF(ROUND(VALUE(SUBSTITUTE(連結実質赤字比率に係る赤字・黒字の構成分析!I$40,"▲", "-")), 2) &gt;= 0, ABS(ROUND(VALUE(SUBSTITUTE(連結実質赤字比率に係る赤字・黒字の構成分析!I$40,"▲", "-")), 2)), NA())</f>
        <v>#VALUE!</v>
      </c>
      <c r="J30" s="174" t="e">
        <f>IF(ROUND(VALUE(SUBSTITUTE(連結実質赤字比率に係る赤字・黒字の構成分析!J$40,"▲", "-")), 2) &lt; 0, ABS(ROUND(VALUE(SUBSTITUTE(連結実質赤字比率に係る赤字・黒字の構成分析!J$40,"▲", "-")), 2)), NA())</f>
        <v>#VALUE!</v>
      </c>
      <c r="K30" s="174" t="e">
        <f>IF(ROUND(VALUE(SUBSTITUTE(連結実質赤字比率に係る赤字・黒字の構成分析!J$40,"▲", "-")), 2) &gt;= 0, ABS(ROUND(VALUE(SUBSTITUTE(連結実質赤字比率に係る赤字・黒字の構成分析!J$40,"▲", "-")), 2)), NA())</f>
        <v>#VALUE!</v>
      </c>
    </row>
    <row r="31" spans="1:11" x14ac:dyDescent="0.2">
      <c r="A31" s="174" t="e">
        <f>IF(連結実質赤字比率に係る赤字・黒字の構成分析!C$39="",NA(),連結実質赤字比率に係る赤字・黒字の構成分析!C$39)</f>
        <v>#N/A</v>
      </c>
      <c r="B31" s="174" t="e">
        <f>IF(ROUND(VALUE(SUBSTITUTE(連結実質赤字比率に係る赤字・黒字の構成分析!F$39,"▲", "-")), 2) &lt; 0, ABS(ROUND(VALUE(SUBSTITUTE(連結実質赤字比率に係る赤字・黒字の構成分析!F$39,"▲", "-")), 2)), NA())</f>
        <v>#VALUE!</v>
      </c>
      <c r="C31" s="174" t="e">
        <f>IF(ROUND(VALUE(SUBSTITUTE(連結実質赤字比率に係る赤字・黒字の構成分析!F$39,"▲", "-")), 2) &gt;= 0, ABS(ROUND(VALUE(SUBSTITUTE(連結実質赤字比率に係る赤字・黒字の構成分析!F$39,"▲", "-")), 2)), NA())</f>
        <v>#VALUE!</v>
      </c>
      <c r="D31" s="174" t="e">
        <f>IF(ROUND(VALUE(SUBSTITUTE(連結実質赤字比率に係る赤字・黒字の構成分析!G$39,"▲", "-")), 2) &lt; 0, ABS(ROUND(VALUE(SUBSTITUTE(連結実質赤字比率に係る赤字・黒字の構成分析!G$39,"▲", "-")), 2)), NA())</f>
        <v>#VALUE!</v>
      </c>
      <c r="E31" s="174" t="e">
        <f>IF(ROUND(VALUE(SUBSTITUTE(連結実質赤字比率に係る赤字・黒字の構成分析!G$39,"▲", "-")), 2) &gt;= 0, ABS(ROUND(VALUE(SUBSTITUTE(連結実質赤字比率に係る赤字・黒字の構成分析!G$39,"▲", "-")), 2)), NA())</f>
        <v>#VALUE!</v>
      </c>
      <c r="F31" s="174" t="e">
        <f>IF(ROUND(VALUE(SUBSTITUTE(連結実質赤字比率に係る赤字・黒字の構成分析!H$39,"▲", "-")), 2) &lt; 0, ABS(ROUND(VALUE(SUBSTITUTE(連結実質赤字比率に係る赤字・黒字の構成分析!H$39,"▲", "-")), 2)), NA())</f>
        <v>#VALUE!</v>
      </c>
      <c r="G31" s="174" t="e">
        <f>IF(ROUND(VALUE(SUBSTITUTE(連結実質赤字比率に係る赤字・黒字の構成分析!H$39,"▲", "-")), 2) &gt;= 0, ABS(ROUND(VALUE(SUBSTITUTE(連結実質赤字比率に係る赤字・黒字の構成分析!H$39,"▲", "-")), 2)), NA())</f>
        <v>#VALUE!</v>
      </c>
      <c r="H31" s="174" t="e">
        <f>IF(ROUND(VALUE(SUBSTITUTE(連結実質赤字比率に係る赤字・黒字の構成分析!I$39,"▲", "-")), 2) &lt; 0, ABS(ROUND(VALUE(SUBSTITUTE(連結実質赤字比率に係る赤字・黒字の構成分析!I$39,"▲", "-")), 2)), NA())</f>
        <v>#VALUE!</v>
      </c>
      <c r="I31" s="174" t="e">
        <f>IF(ROUND(VALUE(SUBSTITUTE(連結実質赤字比率に係る赤字・黒字の構成分析!I$39,"▲", "-")), 2) &gt;= 0, ABS(ROUND(VALUE(SUBSTITUTE(連結実質赤字比率に係る赤字・黒字の構成分析!I$39,"▲", "-")), 2)), NA())</f>
        <v>#VALUE!</v>
      </c>
      <c r="J31" s="174" t="e">
        <f>IF(ROUND(VALUE(SUBSTITUTE(連結実質赤字比率に係る赤字・黒字の構成分析!J$39,"▲", "-")), 2) &lt; 0, ABS(ROUND(VALUE(SUBSTITUTE(連結実質赤字比率に係る赤字・黒字の構成分析!J$39,"▲", "-")), 2)), NA())</f>
        <v>#VALUE!</v>
      </c>
      <c r="K31" s="174" t="e">
        <f>IF(ROUND(VALUE(SUBSTITUTE(連結実質赤字比率に係る赤字・黒字の構成分析!J$39,"▲", "-")), 2) &gt;= 0, ABS(ROUND(VALUE(SUBSTITUTE(連結実質赤字比率に係る赤字・黒字の構成分析!J$39,"▲", "-")), 2)), NA())</f>
        <v>#VALUE!</v>
      </c>
    </row>
    <row r="32" spans="1:11" x14ac:dyDescent="0.2">
      <c r="A32" s="174" t="str">
        <f>IF(連結実質赤字比率に係る赤字・黒字の構成分析!C$38="",NA(),連結実質赤字比率に係る赤字・黒字の構成分析!C$38)</f>
        <v>後期高齢者医療特別会計</v>
      </c>
      <c r="B32" s="174" t="e">
        <f>IF(ROUND(VALUE(SUBSTITUTE(連結実質赤字比率に係る赤字・黒字の構成分析!F$38,"▲", "-")), 2) &lt; 0, ABS(ROUND(VALUE(SUBSTITUTE(連結実質赤字比率に係る赤字・黒字の構成分析!F$38,"▲", "-")), 2)), NA())</f>
        <v>#N/A</v>
      </c>
      <c r="C32" s="174">
        <f>IF(ROUND(VALUE(SUBSTITUTE(連結実質赤字比率に係る赤字・黒字の構成分析!F$38,"▲", "-")), 2) &gt;= 0, ABS(ROUND(VALUE(SUBSTITUTE(連結実質赤字比率に係る赤字・黒字の構成分析!F$38,"▲", "-")), 2)), NA())</f>
        <v>0.04</v>
      </c>
      <c r="D32" s="174" t="e">
        <f>IF(ROUND(VALUE(SUBSTITUTE(連結実質赤字比率に係る赤字・黒字の構成分析!G$38,"▲", "-")), 2) &lt; 0, ABS(ROUND(VALUE(SUBSTITUTE(連結実質赤字比率に係る赤字・黒字の構成分析!G$38,"▲", "-")), 2)), NA())</f>
        <v>#N/A</v>
      </c>
      <c r="E32" s="174">
        <f>IF(ROUND(VALUE(SUBSTITUTE(連結実質赤字比率に係る赤字・黒字の構成分析!G$38,"▲", "-")), 2) &gt;= 0, ABS(ROUND(VALUE(SUBSTITUTE(連結実質赤字比率に係る赤字・黒字の構成分析!G$38,"▲", "-")), 2)), NA())</f>
        <v>0.01</v>
      </c>
      <c r="F32" s="174" t="e">
        <f>IF(ROUND(VALUE(SUBSTITUTE(連結実質赤字比率に係る赤字・黒字の構成分析!H$38,"▲", "-")), 2) &lt; 0, ABS(ROUND(VALUE(SUBSTITUTE(連結実質赤字比率に係る赤字・黒字の構成分析!H$38,"▲", "-")), 2)), NA())</f>
        <v>#N/A</v>
      </c>
      <c r="G32" s="174">
        <f>IF(ROUND(VALUE(SUBSTITUTE(連結実質赤字比率に係る赤字・黒字の構成分析!H$38,"▲", "-")), 2) &gt;= 0, ABS(ROUND(VALUE(SUBSTITUTE(連結実質赤字比率に係る赤字・黒字の構成分析!H$38,"▲", "-")), 2)), NA())</f>
        <v>0.04</v>
      </c>
      <c r="H32" s="174" t="e">
        <f>IF(ROUND(VALUE(SUBSTITUTE(連結実質赤字比率に係る赤字・黒字の構成分析!I$38,"▲", "-")), 2) &lt; 0, ABS(ROUND(VALUE(SUBSTITUTE(連結実質赤字比率に係る赤字・黒字の構成分析!I$38,"▲", "-")), 2)), NA())</f>
        <v>#N/A</v>
      </c>
      <c r="I32" s="174">
        <f>IF(ROUND(VALUE(SUBSTITUTE(連結実質赤字比率に係る赤字・黒字の構成分析!I$38,"▲", "-")), 2) &gt;= 0, ABS(ROUND(VALUE(SUBSTITUTE(連結実質赤字比率に係る赤字・黒字の構成分析!I$38,"▲", "-")), 2)), NA())</f>
        <v>0.04</v>
      </c>
      <c r="J32" s="174" t="e">
        <f>IF(ROUND(VALUE(SUBSTITUTE(連結実質赤字比率に係る赤字・黒字の構成分析!J$38,"▲", "-")), 2) &lt; 0, ABS(ROUND(VALUE(SUBSTITUTE(連結実質赤字比率に係る赤字・黒字の構成分析!J$38,"▲", "-")), 2)), NA())</f>
        <v>#N/A</v>
      </c>
      <c r="K32" s="174">
        <f>IF(ROUND(VALUE(SUBSTITUTE(連結実質赤字比率に係る赤字・黒字の構成分析!J$38,"▲", "-")), 2) &gt;= 0, ABS(ROUND(VALUE(SUBSTITUTE(連結実質赤字比率に係る赤字・黒字の構成分析!J$38,"▲", "-")), 2)), NA())</f>
        <v>0.06</v>
      </c>
    </row>
    <row r="33" spans="1:16" x14ac:dyDescent="0.2">
      <c r="A33" s="174" t="str">
        <f>IF(連結実質赤字比率に係る赤字・黒字の構成分析!C$37="",NA(),連結実質赤字比率に係る赤字・黒字の構成分析!C$37)</f>
        <v>国民健康保険特別会計</v>
      </c>
      <c r="B33" s="174" t="e">
        <f>IF(ROUND(VALUE(SUBSTITUTE(連結実質赤字比率に係る赤字・黒字の構成分析!F$37,"▲", "-")), 2) &lt; 0, ABS(ROUND(VALUE(SUBSTITUTE(連結実質赤字比率に係る赤字・黒字の構成分析!F$37,"▲", "-")), 2)), NA())</f>
        <v>#N/A</v>
      </c>
      <c r="C33" s="174">
        <f>IF(ROUND(VALUE(SUBSTITUTE(連結実質赤字比率に係る赤字・黒字の構成分析!F$37,"▲", "-")), 2) &gt;= 0, ABS(ROUND(VALUE(SUBSTITUTE(連結実質赤字比率に係る赤字・黒字の構成分析!F$37,"▲", "-")), 2)), NA())</f>
        <v>0.45</v>
      </c>
      <c r="D33" s="174" t="e">
        <f>IF(ROUND(VALUE(SUBSTITUTE(連結実質赤字比率に係る赤字・黒字の構成分析!G$37,"▲", "-")), 2) &lt; 0, ABS(ROUND(VALUE(SUBSTITUTE(連結実質赤字比率に係る赤字・黒字の構成分析!G$37,"▲", "-")), 2)), NA())</f>
        <v>#N/A</v>
      </c>
      <c r="E33" s="174">
        <f>IF(ROUND(VALUE(SUBSTITUTE(連結実質赤字比率に係る赤字・黒字の構成分析!G$37,"▲", "-")), 2) &gt;= 0, ABS(ROUND(VALUE(SUBSTITUTE(連結実質赤字比率に係る赤字・黒字の構成分析!G$37,"▲", "-")), 2)), NA())</f>
        <v>0.18</v>
      </c>
      <c r="F33" s="174" t="e">
        <f>IF(ROUND(VALUE(SUBSTITUTE(連結実質赤字比率に係る赤字・黒字の構成分析!H$37,"▲", "-")), 2) &lt; 0, ABS(ROUND(VALUE(SUBSTITUTE(連結実質赤字比率に係る赤字・黒字の構成分析!H$37,"▲", "-")), 2)), NA())</f>
        <v>#N/A</v>
      </c>
      <c r="G33" s="174">
        <f>IF(ROUND(VALUE(SUBSTITUTE(連結実質赤字比率に係る赤字・黒字の構成分析!H$37,"▲", "-")), 2) &gt;= 0, ABS(ROUND(VALUE(SUBSTITUTE(連結実質赤字比率に係る赤字・黒字の構成分析!H$37,"▲", "-")), 2)), NA())</f>
        <v>0.75</v>
      </c>
      <c r="H33" s="174" t="e">
        <f>IF(ROUND(VALUE(SUBSTITUTE(連結実質赤字比率に係る赤字・黒字の構成分析!I$37,"▲", "-")), 2) &lt; 0, ABS(ROUND(VALUE(SUBSTITUTE(連結実質赤字比率に係る赤字・黒字の構成分析!I$37,"▲", "-")), 2)), NA())</f>
        <v>#N/A</v>
      </c>
      <c r="I33" s="174">
        <f>IF(ROUND(VALUE(SUBSTITUTE(連結実質赤字比率に係る赤字・黒字の構成分析!I$37,"▲", "-")), 2) &gt;= 0, ABS(ROUND(VALUE(SUBSTITUTE(連結実質赤字比率に係る赤字・黒字の構成分析!I$37,"▲", "-")), 2)), NA())</f>
        <v>1.98</v>
      </c>
      <c r="J33" s="174" t="e">
        <f>IF(ROUND(VALUE(SUBSTITUTE(連結実質赤字比率に係る赤字・黒字の構成分析!J$37,"▲", "-")), 2) &lt; 0, ABS(ROUND(VALUE(SUBSTITUTE(連結実質赤字比率に係る赤字・黒字の構成分析!J$37,"▲", "-")), 2)), NA())</f>
        <v>#N/A</v>
      </c>
      <c r="K33" s="174">
        <f>IF(ROUND(VALUE(SUBSTITUTE(連結実質赤字比率に係る赤字・黒字の構成分析!J$37,"▲", "-")), 2) &gt;= 0, ABS(ROUND(VALUE(SUBSTITUTE(連結実質赤字比率に係る赤字・黒字の構成分析!J$37,"▲", "-")), 2)), NA())</f>
        <v>1.27</v>
      </c>
    </row>
    <row r="34" spans="1:16" x14ac:dyDescent="0.2">
      <c r="A34" s="174" t="str">
        <f>IF(連結実質赤字比率に係る赤字・黒字の構成分析!C$36="",NA(),連結実質赤字比率に係る赤字・黒字の構成分析!C$36)</f>
        <v>下水道事業会計</v>
      </c>
      <c r="B34" s="174" t="e">
        <f>IF(ROUND(VALUE(SUBSTITUTE(連結実質赤字比率に係る赤字・黒字の構成分析!F$36,"▲", "-")), 2) &lt; 0, ABS(ROUND(VALUE(SUBSTITUTE(連結実質赤字比率に係る赤字・黒字の構成分析!F$36,"▲", "-")), 2)), NA())</f>
        <v>#N/A</v>
      </c>
      <c r="C34" s="174">
        <f>IF(ROUND(VALUE(SUBSTITUTE(連結実質赤字比率に係る赤字・黒字の構成分析!F$36,"▲", "-")), 2) &gt;= 0, ABS(ROUND(VALUE(SUBSTITUTE(連結実質赤字比率に係る赤字・黒字の構成分析!F$36,"▲", "-")), 2)), NA())</f>
        <v>1.95</v>
      </c>
      <c r="D34" s="174" t="e">
        <f>IF(ROUND(VALUE(SUBSTITUTE(連結実質赤字比率に係る赤字・黒字の構成分析!G$36,"▲", "-")), 2) &lt; 0, ABS(ROUND(VALUE(SUBSTITUTE(連結実質赤字比率に係る赤字・黒字の構成分析!G$36,"▲", "-")), 2)), NA())</f>
        <v>#N/A</v>
      </c>
      <c r="E34" s="174">
        <f>IF(ROUND(VALUE(SUBSTITUTE(連結実質赤字比率に係る赤字・黒字の構成分析!G$36,"▲", "-")), 2) &gt;= 0, ABS(ROUND(VALUE(SUBSTITUTE(連結実質赤字比率に係る赤字・黒字の構成分析!G$36,"▲", "-")), 2)), NA())</f>
        <v>3.34</v>
      </c>
      <c r="F34" s="174" t="e">
        <f>IF(ROUND(VALUE(SUBSTITUTE(連結実質赤字比率に係る赤字・黒字の構成分析!H$36,"▲", "-")), 2) &lt; 0, ABS(ROUND(VALUE(SUBSTITUTE(連結実質赤字比率に係る赤字・黒字の構成分析!H$36,"▲", "-")), 2)), NA())</f>
        <v>#N/A</v>
      </c>
      <c r="G34" s="174">
        <f>IF(ROUND(VALUE(SUBSTITUTE(連結実質赤字比率に係る赤字・黒字の構成分析!H$36,"▲", "-")), 2) &gt;= 0, ABS(ROUND(VALUE(SUBSTITUTE(連結実質赤字比率に係る赤字・黒字の構成分析!H$36,"▲", "-")), 2)), NA())</f>
        <v>3.57</v>
      </c>
      <c r="H34" s="174" t="e">
        <f>IF(ROUND(VALUE(SUBSTITUTE(連結実質赤字比率に係る赤字・黒字の構成分析!I$36,"▲", "-")), 2) &lt; 0, ABS(ROUND(VALUE(SUBSTITUTE(連結実質赤字比率に係る赤字・黒字の構成分析!I$36,"▲", "-")), 2)), NA())</f>
        <v>#N/A</v>
      </c>
      <c r="I34" s="174">
        <f>IF(ROUND(VALUE(SUBSTITUTE(連結実質赤字比率に係る赤字・黒字の構成分析!I$36,"▲", "-")), 2) &gt;= 0, ABS(ROUND(VALUE(SUBSTITUTE(連結実質赤字比率に係る赤字・黒字の構成分析!I$36,"▲", "-")), 2)), NA())</f>
        <v>2.81</v>
      </c>
      <c r="J34" s="174" t="e">
        <f>IF(ROUND(VALUE(SUBSTITUTE(連結実質赤字比率に係る赤字・黒字の構成分析!J$36,"▲", "-")), 2) &lt; 0, ABS(ROUND(VALUE(SUBSTITUTE(連結実質赤字比率に係る赤字・黒字の構成分析!J$36,"▲", "-")), 2)), NA())</f>
        <v>#N/A</v>
      </c>
      <c r="K34" s="174">
        <f>IF(ROUND(VALUE(SUBSTITUTE(連結実質赤字比率に係る赤字・黒字の構成分析!J$36,"▲", "-")), 2) &gt;= 0, ABS(ROUND(VALUE(SUBSTITUTE(連結実質赤字比率に係る赤字・黒字の構成分析!J$36,"▲", "-")), 2)), NA())</f>
        <v>2.39</v>
      </c>
    </row>
    <row r="35" spans="1:16" x14ac:dyDescent="0.2">
      <c r="A35" s="174" t="str">
        <f>IF(連結実質赤字比率に係る赤字・黒字の構成分析!C$35="",NA(),連結実質赤字比率に係る赤字・黒字の構成分析!C$35)</f>
        <v>一般会計</v>
      </c>
      <c r="B35" s="174" t="e">
        <f>IF(ROUND(VALUE(SUBSTITUTE(連結実質赤字比率に係る赤字・黒字の構成分析!F$35,"▲", "-")), 2) &lt; 0, ABS(ROUND(VALUE(SUBSTITUTE(連結実質赤字比率に係る赤字・黒字の構成分析!F$35,"▲", "-")), 2)), NA())</f>
        <v>#N/A</v>
      </c>
      <c r="C35" s="174">
        <f>IF(ROUND(VALUE(SUBSTITUTE(連結実質赤字比率に係る赤字・黒字の構成分析!F$35,"▲", "-")), 2) &gt;= 0, ABS(ROUND(VALUE(SUBSTITUTE(連結実質赤字比率に係る赤字・黒字の構成分析!F$35,"▲", "-")), 2)), NA())</f>
        <v>7.24</v>
      </c>
      <c r="D35" s="174" t="e">
        <f>IF(ROUND(VALUE(SUBSTITUTE(連結実質赤字比率に係る赤字・黒字の構成分析!G$35,"▲", "-")), 2) &lt; 0, ABS(ROUND(VALUE(SUBSTITUTE(連結実質赤字比率に係る赤字・黒字の構成分析!G$35,"▲", "-")), 2)), NA())</f>
        <v>#N/A</v>
      </c>
      <c r="E35" s="174">
        <f>IF(ROUND(VALUE(SUBSTITUTE(連結実質赤字比率に係る赤字・黒字の構成分析!G$35,"▲", "-")), 2) &gt;= 0, ABS(ROUND(VALUE(SUBSTITUTE(連結実質赤字比率に係る赤字・黒字の構成分析!G$35,"▲", "-")), 2)), NA())</f>
        <v>9.0500000000000007</v>
      </c>
      <c r="F35" s="174" t="e">
        <f>IF(ROUND(VALUE(SUBSTITUTE(連結実質赤字比率に係る赤字・黒字の構成分析!H$35,"▲", "-")), 2) &lt; 0, ABS(ROUND(VALUE(SUBSTITUTE(連結実質赤字比率に係る赤字・黒字の構成分析!H$35,"▲", "-")), 2)), NA())</f>
        <v>#N/A</v>
      </c>
      <c r="G35" s="174">
        <f>IF(ROUND(VALUE(SUBSTITUTE(連結実質赤字比率に係る赤字・黒字の構成分析!H$35,"▲", "-")), 2) &gt;= 0, ABS(ROUND(VALUE(SUBSTITUTE(連結実質赤字比率に係る赤字・黒字の構成分析!H$35,"▲", "-")), 2)), NA())</f>
        <v>9.86</v>
      </c>
      <c r="H35" s="174" t="e">
        <f>IF(ROUND(VALUE(SUBSTITUTE(連結実質赤字比率に係る赤字・黒字の構成分析!I$35,"▲", "-")), 2) &lt; 0, ABS(ROUND(VALUE(SUBSTITUTE(連結実質赤字比率に係る赤字・黒字の構成分析!I$35,"▲", "-")), 2)), NA())</f>
        <v>#N/A</v>
      </c>
      <c r="I35" s="174">
        <f>IF(ROUND(VALUE(SUBSTITUTE(連結実質赤字比率に係る赤字・黒字の構成分析!I$35,"▲", "-")), 2) &gt;= 0, ABS(ROUND(VALUE(SUBSTITUTE(連結実質赤字比率に係る赤字・黒字の構成分析!I$35,"▲", "-")), 2)), NA())</f>
        <v>12.67</v>
      </c>
      <c r="J35" s="174" t="e">
        <f>IF(ROUND(VALUE(SUBSTITUTE(連結実質赤字比率に係る赤字・黒字の構成分析!J$35,"▲", "-")), 2) &lt; 0, ABS(ROUND(VALUE(SUBSTITUTE(連結実質赤字比率に係る赤字・黒字の構成分析!J$35,"▲", "-")), 2)), NA())</f>
        <v>#N/A</v>
      </c>
      <c r="K35" s="174">
        <f>IF(ROUND(VALUE(SUBSTITUTE(連結実質赤字比率に係る赤字・黒字の構成分析!J$35,"▲", "-")), 2) &gt;= 0, ABS(ROUND(VALUE(SUBSTITUTE(連結実質赤字比率に係る赤字・黒字の構成分析!J$35,"▲", "-")), 2)), NA())</f>
        <v>12.53</v>
      </c>
    </row>
    <row r="36" spans="1:16" x14ac:dyDescent="0.2">
      <c r="A36" s="174" t="str">
        <f>IF(連結実質赤字比率に係る赤字・黒字の構成分析!C$34="",NA(),連結実質赤字比率に係る赤字・黒字の構成分析!C$34)</f>
        <v>水道事業会計</v>
      </c>
      <c r="B36" s="174" t="e">
        <f>IF(ROUND(VALUE(SUBSTITUTE(連結実質赤字比率に係る赤字・黒字の構成分析!F$34,"▲", "-")), 2) &lt; 0, ABS(ROUND(VALUE(SUBSTITUTE(連結実質赤字比率に係る赤字・黒字の構成分析!F$34,"▲", "-")), 2)), NA())</f>
        <v>#N/A</v>
      </c>
      <c r="C36" s="174">
        <f>IF(ROUND(VALUE(SUBSTITUTE(連結実質赤字比率に係る赤字・黒字の構成分析!F$34,"▲", "-")), 2) &gt;= 0, ABS(ROUND(VALUE(SUBSTITUTE(連結実質赤字比率に係る赤字・黒字の構成分析!F$34,"▲", "-")), 2)), NA())</f>
        <v>35.74</v>
      </c>
      <c r="D36" s="174" t="e">
        <f>IF(ROUND(VALUE(SUBSTITUTE(連結実質赤字比率に係る赤字・黒字の構成分析!G$34,"▲", "-")), 2) &lt; 0, ABS(ROUND(VALUE(SUBSTITUTE(連結実質赤字比率に係る赤字・黒字の構成分析!G$34,"▲", "-")), 2)), NA())</f>
        <v>#N/A</v>
      </c>
      <c r="E36" s="174">
        <f>IF(ROUND(VALUE(SUBSTITUTE(連結実質赤字比率に係る赤字・黒字の構成分析!G$34,"▲", "-")), 2) &gt;= 0, ABS(ROUND(VALUE(SUBSTITUTE(連結実質赤字比率に係る赤字・黒字の構成分析!G$34,"▲", "-")), 2)), NA())</f>
        <v>36.97</v>
      </c>
      <c r="F36" s="174" t="e">
        <f>IF(ROUND(VALUE(SUBSTITUTE(連結実質赤字比率に係る赤字・黒字の構成分析!H$34,"▲", "-")), 2) &lt; 0, ABS(ROUND(VALUE(SUBSTITUTE(連結実質赤字比率に係る赤字・黒字の構成分析!H$34,"▲", "-")), 2)), NA())</f>
        <v>#N/A</v>
      </c>
      <c r="G36" s="174">
        <f>IF(ROUND(VALUE(SUBSTITUTE(連結実質赤字比率に係る赤字・黒字の構成分析!H$34,"▲", "-")), 2) &gt;= 0, ABS(ROUND(VALUE(SUBSTITUTE(連結実質赤字比率に係る赤字・黒字の構成分析!H$34,"▲", "-")), 2)), NA())</f>
        <v>35.619999999999997</v>
      </c>
      <c r="H36" s="174" t="e">
        <f>IF(ROUND(VALUE(SUBSTITUTE(連結実質赤字比率に係る赤字・黒字の構成分析!I$34,"▲", "-")), 2) &lt; 0, ABS(ROUND(VALUE(SUBSTITUTE(連結実質赤字比率に係る赤字・黒字の構成分析!I$34,"▲", "-")), 2)), NA())</f>
        <v>#N/A</v>
      </c>
      <c r="I36" s="174">
        <f>IF(ROUND(VALUE(SUBSTITUTE(連結実質赤字比率に係る赤字・黒字の構成分析!I$34,"▲", "-")), 2) &gt;= 0, ABS(ROUND(VALUE(SUBSTITUTE(連結実質赤字比率に係る赤字・黒字の構成分析!I$34,"▲", "-")), 2)), NA())</f>
        <v>32.94</v>
      </c>
      <c r="J36" s="174" t="e">
        <f>IF(ROUND(VALUE(SUBSTITUTE(連結実質赤字比率に係る赤字・黒字の構成分析!J$34,"▲", "-")), 2) &lt; 0, ABS(ROUND(VALUE(SUBSTITUTE(連結実質赤字比率に係る赤字・黒字の構成分析!J$34,"▲", "-")), 2)), NA())</f>
        <v>#N/A</v>
      </c>
      <c r="K36" s="174">
        <f>IF(ROUND(VALUE(SUBSTITUTE(連結実質赤字比率に係る赤字・黒字の構成分析!J$34,"▲", "-")), 2) &gt;= 0, ABS(ROUND(VALUE(SUBSTITUTE(連結実質赤字比率に係る赤字・黒字の構成分析!J$34,"▲", "-")), 2)), NA())</f>
        <v>31.22</v>
      </c>
    </row>
    <row r="39" spans="1:16" x14ac:dyDescent="0.2">
      <c r="A39" s="143" t="s">
        <v>62</v>
      </c>
    </row>
    <row r="40" spans="1:16" x14ac:dyDescent="0.2">
      <c r="A40" s="175"/>
      <c r="B40" s="175" t="str">
        <f>'実質公債費比率（分子）の構造'!K$44</f>
        <v>H30</v>
      </c>
      <c r="C40" s="175"/>
      <c r="D40" s="175"/>
      <c r="E40" s="175" t="str">
        <f>'実質公債費比率（分子）の構造'!L$44</f>
        <v>R01</v>
      </c>
      <c r="F40" s="175"/>
      <c r="G40" s="175"/>
      <c r="H40" s="175" t="str">
        <f>'実質公債費比率（分子）の構造'!M$44</f>
        <v>R02</v>
      </c>
      <c r="I40" s="175"/>
      <c r="J40" s="175"/>
      <c r="K40" s="175" t="str">
        <f>'実質公債費比率（分子）の構造'!N$44</f>
        <v>R03</v>
      </c>
      <c r="L40" s="175"/>
      <c r="M40" s="175"/>
      <c r="N40" s="175" t="str">
        <f>'実質公債費比率（分子）の構造'!O$44</f>
        <v>R04</v>
      </c>
      <c r="O40" s="175"/>
      <c r="P40" s="175"/>
    </row>
    <row r="41" spans="1:16" x14ac:dyDescent="0.2">
      <c r="A41" s="175"/>
      <c r="B41" s="175" t="s">
        <v>63</v>
      </c>
      <c r="C41" s="175"/>
      <c r="D41" s="175" t="s">
        <v>64</v>
      </c>
      <c r="E41" s="175" t="s">
        <v>63</v>
      </c>
      <c r="F41" s="175"/>
      <c r="G41" s="175" t="s">
        <v>64</v>
      </c>
      <c r="H41" s="175" t="s">
        <v>63</v>
      </c>
      <c r="I41" s="175"/>
      <c r="J41" s="175" t="s">
        <v>64</v>
      </c>
      <c r="K41" s="175" t="s">
        <v>63</v>
      </c>
      <c r="L41" s="175"/>
      <c r="M41" s="175" t="s">
        <v>64</v>
      </c>
      <c r="N41" s="175" t="s">
        <v>63</v>
      </c>
      <c r="O41" s="175"/>
      <c r="P41" s="175" t="s">
        <v>64</v>
      </c>
    </row>
    <row r="42" spans="1:16" x14ac:dyDescent="0.2">
      <c r="A42" s="175" t="s">
        <v>65</v>
      </c>
      <c r="B42" s="175"/>
      <c r="C42" s="175"/>
      <c r="D42" s="175">
        <f>'実質公債費比率（分子）の構造'!K$52</f>
        <v>739</v>
      </c>
      <c r="E42" s="175"/>
      <c r="F42" s="175"/>
      <c r="G42" s="175">
        <f>'実質公債費比率（分子）の構造'!L$52</f>
        <v>735</v>
      </c>
      <c r="H42" s="175"/>
      <c r="I42" s="175"/>
      <c r="J42" s="175">
        <f>'実質公債費比率（分子）の構造'!M$52</f>
        <v>744</v>
      </c>
      <c r="K42" s="175"/>
      <c r="L42" s="175"/>
      <c r="M42" s="175">
        <f>'実質公債費比率（分子）の構造'!N$52</f>
        <v>733</v>
      </c>
      <c r="N42" s="175"/>
      <c r="O42" s="175"/>
      <c r="P42" s="175">
        <f>'実質公債費比率（分子）の構造'!O$52</f>
        <v>597</v>
      </c>
    </row>
    <row r="43" spans="1:16" x14ac:dyDescent="0.2">
      <c r="A43" s="175" t="s">
        <v>66</v>
      </c>
      <c r="B43" s="175">
        <f>'実質公債費比率（分子）の構造'!K$51</f>
        <v>0</v>
      </c>
      <c r="C43" s="175"/>
      <c r="D43" s="175"/>
      <c r="E43" s="175">
        <f>'実質公債費比率（分子）の構造'!L$51</f>
        <v>0</v>
      </c>
      <c r="F43" s="175"/>
      <c r="G43" s="175"/>
      <c r="H43" s="175">
        <f>'実質公債費比率（分子）の構造'!M$51</f>
        <v>0</v>
      </c>
      <c r="I43" s="175"/>
      <c r="J43" s="175"/>
      <c r="K43" s="175">
        <f>'実質公債費比率（分子）の構造'!N$51</f>
        <v>0</v>
      </c>
      <c r="L43" s="175"/>
      <c r="M43" s="175"/>
      <c r="N43" s="175">
        <f>'実質公債費比率（分子）の構造'!O$51</f>
        <v>0</v>
      </c>
      <c r="O43" s="175"/>
      <c r="P43" s="175"/>
    </row>
    <row r="44" spans="1:16" x14ac:dyDescent="0.2">
      <c r="A44" s="175" t="s">
        <v>67</v>
      </c>
      <c r="B44" s="175" t="str">
        <f>'実質公債費比率（分子）の構造'!K$50</f>
        <v>-</v>
      </c>
      <c r="C44" s="175"/>
      <c r="D44" s="175"/>
      <c r="E44" s="175" t="str">
        <f>'実質公債費比率（分子）の構造'!L$50</f>
        <v>-</v>
      </c>
      <c r="F44" s="175"/>
      <c r="G44" s="175"/>
      <c r="H44" s="175" t="str">
        <f>'実質公債費比率（分子）の構造'!M$50</f>
        <v>-</v>
      </c>
      <c r="I44" s="175"/>
      <c r="J44" s="175"/>
      <c r="K44" s="175" t="str">
        <f>'実質公債費比率（分子）の構造'!N$50</f>
        <v>-</v>
      </c>
      <c r="L44" s="175"/>
      <c r="M44" s="175"/>
      <c r="N44" s="175" t="str">
        <f>'実質公債費比率（分子）の構造'!O$50</f>
        <v>-</v>
      </c>
      <c r="O44" s="175"/>
      <c r="P44" s="175"/>
    </row>
    <row r="45" spans="1:16" x14ac:dyDescent="0.2">
      <c r="A45" s="175" t="s">
        <v>68</v>
      </c>
      <c r="B45" s="175">
        <f>'実質公債費比率（分子）の構造'!K$49</f>
        <v>115</v>
      </c>
      <c r="C45" s="175"/>
      <c r="D45" s="175"/>
      <c r="E45" s="175">
        <f>'実質公債費比率（分子）の構造'!L$49</f>
        <v>126</v>
      </c>
      <c r="F45" s="175"/>
      <c r="G45" s="175"/>
      <c r="H45" s="175">
        <f>'実質公債費比率（分子）の構造'!M$49</f>
        <v>135</v>
      </c>
      <c r="I45" s="175"/>
      <c r="J45" s="175"/>
      <c r="K45" s="175">
        <f>'実質公債費比率（分子）の構造'!N$49</f>
        <v>107</v>
      </c>
      <c r="L45" s="175"/>
      <c r="M45" s="175"/>
      <c r="N45" s="175">
        <f>'実質公債費比率（分子）の構造'!O$49</f>
        <v>122</v>
      </c>
      <c r="O45" s="175"/>
      <c r="P45" s="175"/>
    </row>
    <row r="46" spans="1:16" x14ac:dyDescent="0.2">
      <c r="A46" s="175" t="s">
        <v>69</v>
      </c>
      <c r="B46" s="175">
        <f>'実質公債費比率（分子）の構造'!K$48</f>
        <v>49</v>
      </c>
      <c r="C46" s="175"/>
      <c r="D46" s="175"/>
      <c r="E46" s="175">
        <f>'実質公債費比率（分子）の構造'!L$48</f>
        <v>69</v>
      </c>
      <c r="F46" s="175"/>
      <c r="G46" s="175"/>
      <c r="H46" s="175">
        <f>'実質公債費比率（分子）の構造'!M$48</f>
        <v>44</v>
      </c>
      <c r="I46" s="175"/>
      <c r="J46" s="175"/>
      <c r="K46" s="175">
        <f>'実質公債費比率（分子）の構造'!N$48</f>
        <v>86</v>
      </c>
      <c r="L46" s="175"/>
      <c r="M46" s="175"/>
      <c r="N46" s="175">
        <f>'実質公債費比率（分子）の構造'!O$48</f>
        <v>87</v>
      </c>
      <c r="O46" s="175"/>
      <c r="P46" s="175"/>
    </row>
    <row r="47" spans="1:16" x14ac:dyDescent="0.2">
      <c r="A47" s="175" t="s">
        <v>70</v>
      </c>
      <c r="B47" s="175" t="str">
        <f>'実質公債費比率（分子）の構造'!K$47</f>
        <v>-</v>
      </c>
      <c r="C47" s="175"/>
      <c r="D47" s="175"/>
      <c r="E47" s="175" t="str">
        <f>'実質公債費比率（分子）の構造'!L$47</f>
        <v>-</v>
      </c>
      <c r="F47" s="175"/>
      <c r="G47" s="175"/>
      <c r="H47" s="175" t="str">
        <f>'実質公債費比率（分子）の構造'!M$47</f>
        <v>-</v>
      </c>
      <c r="I47" s="175"/>
      <c r="J47" s="175"/>
      <c r="K47" s="175" t="str">
        <f>'実質公債費比率（分子）の構造'!N$47</f>
        <v>-</v>
      </c>
      <c r="L47" s="175"/>
      <c r="M47" s="175"/>
      <c r="N47" s="175" t="str">
        <f>'実質公債費比率（分子）の構造'!O$47</f>
        <v>-</v>
      </c>
      <c r="O47" s="175"/>
      <c r="P47" s="175"/>
    </row>
    <row r="48" spans="1:16" x14ac:dyDescent="0.2">
      <c r="A48" s="175" t="s">
        <v>71</v>
      </c>
      <c r="B48" s="175" t="str">
        <f>'実質公債費比率（分子）の構造'!K$46</f>
        <v>-</v>
      </c>
      <c r="C48" s="175"/>
      <c r="D48" s="175"/>
      <c r="E48" s="175" t="str">
        <f>'実質公債費比率（分子）の構造'!L$46</f>
        <v>-</v>
      </c>
      <c r="F48" s="175"/>
      <c r="G48" s="175"/>
      <c r="H48" s="175" t="str">
        <f>'実質公債費比率（分子）の構造'!M$46</f>
        <v>-</v>
      </c>
      <c r="I48" s="175"/>
      <c r="J48" s="175"/>
      <c r="K48" s="175" t="str">
        <f>'実質公債費比率（分子）の構造'!N$46</f>
        <v>-</v>
      </c>
      <c r="L48" s="175"/>
      <c r="M48" s="175"/>
      <c r="N48" s="175" t="str">
        <f>'実質公債費比率（分子）の構造'!O$46</f>
        <v>-</v>
      </c>
      <c r="O48" s="175"/>
      <c r="P48" s="175"/>
    </row>
    <row r="49" spans="1:16" x14ac:dyDescent="0.2">
      <c r="A49" s="175" t="s">
        <v>72</v>
      </c>
      <c r="B49" s="175">
        <f>'実質公債費比率（分子）の構造'!K$45</f>
        <v>776</v>
      </c>
      <c r="C49" s="175"/>
      <c r="D49" s="175"/>
      <c r="E49" s="175">
        <f>'実質公債費比率（分子）の構造'!L$45</f>
        <v>818</v>
      </c>
      <c r="F49" s="175"/>
      <c r="G49" s="175"/>
      <c r="H49" s="175">
        <f>'実質公債費比率（分子）の構造'!M$45</f>
        <v>874</v>
      </c>
      <c r="I49" s="175"/>
      <c r="J49" s="175"/>
      <c r="K49" s="175">
        <f>'実質公債費比率（分子）の構造'!N$45</f>
        <v>897</v>
      </c>
      <c r="L49" s="175"/>
      <c r="M49" s="175"/>
      <c r="N49" s="175">
        <f>'実質公債費比率（分子）の構造'!O$45</f>
        <v>734</v>
      </c>
      <c r="O49" s="175"/>
      <c r="P49" s="175"/>
    </row>
    <row r="50" spans="1:16" x14ac:dyDescent="0.2">
      <c r="A50" s="175" t="s">
        <v>73</v>
      </c>
      <c r="B50" s="175" t="e">
        <f>NA()</f>
        <v>#N/A</v>
      </c>
      <c r="C50" s="175">
        <f>IF(ISNUMBER('実質公債費比率（分子）の構造'!K$53),'実質公債費比率（分子）の構造'!K$53,NA())</f>
        <v>201</v>
      </c>
      <c r="D50" s="175" t="e">
        <f>NA()</f>
        <v>#N/A</v>
      </c>
      <c r="E50" s="175" t="e">
        <f>NA()</f>
        <v>#N/A</v>
      </c>
      <c r="F50" s="175">
        <f>IF(ISNUMBER('実質公債費比率（分子）の構造'!L$53),'実質公債費比率（分子）の構造'!L$53,NA())</f>
        <v>278</v>
      </c>
      <c r="G50" s="175" t="e">
        <f>NA()</f>
        <v>#N/A</v>
      </c>
      <c r="H50" s="175" t="e">
        <f>NA()</f>
        <v>#N/A</v>
      </c>
      <c r="I50" s="175">
        <f>IF(ISNUMBER('実質公債費比率（分子）の構造'!M$53),'実質公債費比率（分子）の構造'!M$53,NA())</f>
        <v>309</v>
      </c>
      <c r="J50" s="175" t="e">
        <f>NA()</f>
        <v>#N/A</v>
      </c>
      <c r="K50" s="175" t="e">
        <f>NA()</f>
        <v>#N/A</v>
      </c>
      <c r="L50" s="175">
        <f>IF(ISNUMBER('実質公債費比率（分子）の構造'!N$53),'実質公債費比率（分子）の構造'!N$53,NA())</f>
        <v>357</v>
      </c>
      <c r="M50" s="175" t="e">
        <f>NA()</f>
        <v>#N/A</v>
      </c>
      <c r="N50" s="175" t="e">
        <f>NA()</f>
        <v>#N/A</v>
      </c>
      <c r="O50" s="175">
        <f>IF(ISNUMBER('実質公債費比率（分子）の構造'!O$53),'実質公債費比率（分子）の構造'!O$53,NA())</f>
        <v>346</v>
      </c>
      <c r="P50" s="175" t="e">
        <f>NA()</f>
        <v>#N/A</v>
      </c>
    </row>
    <row r="53" spans="1:16" x14ac:dyDescent="0.2">
      <c r="A53" s="143" t="s">
        <v>74</v>
      </c>
    </row>
    <row r="54" spans="1:16" x14ac:dyDescent="0.2">
      <c r="A54" s="174"/>
      <c r="B54" s="174" t="str">
        <f>'将来負担比率（分子）の構造'!I$40</f>
        <v>H30</v>
      </c>
      <c r="C54" s="174"/>
      <c r="D54" s="174"/>
      <c r="E54" s="174" t="str">
        <f>'将来負担比率（分子）の構造'!J$40</f>
        <v>R01</v>
      </c>
      <c r="F54" s="174"/>
      <c r="G54" s="174"/>
      <c r="H54" s="174" t="str">
        <f>'将来負担比率（分子）の構造'!K$40</f>
        <v>R02</v>
      </c>
      <c r="I54" s="174"/>
      <c r="J54" s="174"/>
      <c r="K54" s="174" t="str">
        <f>'将来負担比率（分子）の構造'!L$40</f>
        <v>R03</v>
      </c>
      <c r="L54" s="174"/>
      <c r="M54" s="174"/>
      <c r="N54" s="174" t="str">
        <f>'将来負担比率（分子）の構造'!M$40</f>
        <v>R04</v>
      </c>
      <c r="O54" s="174"/>
      <c r="P54" s="174"/>
    </row>
    <row r="55" spans="1:16" x14ac:dyDescent="0.2">
      <c r="A55" s="174"/>
      <c r="B55" s="174" t="s">
        <v>75</v>
      </c>
      <c r="C55" s="174"/>
      <c r="D55" s="174" t="s">
        <v>76</v>
      </c>
      <c r="E55" s="174" t="s">
        <v>75</v>
      </c>
      <c r="F55" s="174"/>
      <c r="G55" s="174" t="s">
        <v>76</v>
      </c>
      <c r="H55" s="174" t="s">
        <v>75</v>
      </c>
      <c r="I55" s="174"/>
      <c r="J55" s="174" t="s">
        <v>76</v>
      </c>
      <c r="K55" s="174" t="s">
        <v>75</v>
      </c>
      <c r="L55" s="174"/>
      <c r="M55" s="174" t="s">
        <v>76</v>
      </c>
      <c r="N55" s="174" t="s">
        <v>75</v>
      </c>
      <c r="O55" s="174"/>
      <c r="P55" s="174" t="s">
        <v>76</v>
      </c>
    </row>
    <row r="56" spans="1:16" x14ac:dyDescent="0.2">
      <c r="A56" s="174" t="s">
        <v>45</v>
      </c>
      <c r="B56" s="174"/>
      <c r="C56" s="174"/>
      <c r="D56" s="174">
        <f>'将来負担比率（分子）の構造'!I$52</f>
        <v>7382</v>
      </c>
      <c r="E56" s="174"/>
      <c r="F56" s="174"/>
      <c r="G56" s="174">
        <f>'将来負担比率（分子）の構造'!J$52</f>
        <v>7731</v>
      </c>
      <c r="H56" s="174"/>
      <c r="I56" s="174"/>
      <c r="J56" s="174">
        <f>'将来負担比率（分子）の構造'!K$52</f>
        <v>7764</v>
      </c>
      <c r="K56" s="174"/>
      <c r="L56" s="174"/>
      <c r="M56" s="174">
        <f>'将来負担比率（分子）の構造'!L$52</f>
        <v>7833</v>
      </c>
      <c r="N56" s="174"/>
      <c r="O56" s="174"/>
      <c r="P56" s="174">
        <f>'将来負担比率（分子）の構造'!M$52</f>
        <v>7576</v>
      </c>
    </row>
    <row r="57" spans="1:16" x14ac:dyDescent="0.2">
      <c r="A57" s="174" t="s">
        <v>44</v>
      </c>
      <c r="B57" s="174"/>
      <c r="C57" s="174"/>
      <c r="D57" s="174">
        <f>'将来負担比率（分子）の構造'!I$51</f>
        <v>510</v>
      </c>
      <c r="E57" s="174"/>
      <c r="F57" s="174"/>
      <c r="G57" s="174">
        <f>'将来負担比率（分子）の構造'!J$51</f>
        <v>351</v>
      </c>
      <c r="H57" s="174"/>
      <c r="I57" s="174"/>
      <c r="J57" s="174">
        <f>'将来負担比率（分子）の構造'!K$51</f>
        <v>193</v>
      </c>
      <c r="K57" s="174"/>
      <c r="L57" s="174"/>
      <c r="M57" s="174">
        <f>'将来負担比率（分子）の構造'!L$51</f>
        <v>37</v>
      </c>
      <c r="N57" s="174"/>
      <c r="O57" s="174"/>
      <c r="P57" s="174">
        <f>'将来負担比率（分子）の構造'!M$51</f>
        <v>20</v>
      </c>
    </row>
    <row r="58" spans="1:16" x14ac:dyDescent="0.2">
      <c r="A58" s="174" t="s">
        <v>43</v>
      </c>
      <c r="B58" s="174"/>
      <c r="C58" s="174"/>
      <c r="D58" s="174">
        <f>'将来負担比率（分子）の構造'!I$50</f>
        <v>8204</v>
      </c>
      <c r="E58" s="174"/>
      <c r="F58" s="174"/>
      <c r="G58" s="174">
        <f>'将来負担比率（分子）の構造'!J$50</f>
        <v>7919</v>
      </c>
      <c r="H58" s="174"/>
      <c r="I58" s="174"/>
      <c r="J58" s="174">
        <f>'将来負担比率（分子）の構造'!K$50</f>
        <v>8191</v>
      </c>
      <c r="K58" s="174"/>
      <c r="L58" s="174"/>
      <c r="M58" s="174">
        <f>'将来負担比率（分子）の構造'!L$50</f>
        <v>8049</v>
      </c>
      <c r="N58" s="174"/>
      <c r="O58" s="174"/>
      <c r="P58" s="174">
        <f>'将来負担比率（分子）の構造'!M$50</f>
        <v>8373</v>
      </c>
    </row>
    <row r="59" spans="1:16" x14ac:dyDescent="0.2">
      <c r="A59" s="174" t="s">
        <v>41</v>
      </c>
      <c r="B59" s="174" t="str">
        <f>'将来負担比率（分子）の構造'!I$49</f>
        <v>-</v>
      </c>
      <c r="C59" s="174"/>
      <c r="D59" s="174"/>
      <c r="E59" s="174" t="str">
        <f>'将来負担比率（分子）の構造'!J$49</f>
        <v>-</v>
      </c>
      <c r="F59" s="174"/>
      <c r="G59" s="174"/>
      <c r="H59" s="174" t="str">
        <f>'将来負担比率（分子）の構造'!K$49</f>
        <v>-</v>
      </c>
      <c r="I59" s="174"/>
      <c r="J59" s="174"/>
      <c r="K59" s="174" t="str">
        <f>'将来負担比率（分子）の構造'!L$49</f>
        <v>-</v>
      </c>
      <c r="L59" s="174"/>
      <c r="M59" s="174"/>
      <c r="N59" s="174" t="str">
        <f>'将来負担比率（分子）の構造'!M$49</f>
        <v>-</v>
      </c>
      <c r="O59" s="174"/>
      <c r="P59" s="174"/>
    </row>
    <row r="60" spans="1:16" x14ac:dyDescent="0.2">
      <c r="A60" s="174" t="s">
        <v>40</v>
      </c>
      <c r="B60" s="174" t="str">
        <f>'将来負担比率（分子）の構造'!I$48</f>
        <v>-</v>
      </c>
      <c r="C60" s="174"/>
      <c r="D60" s="174"/>
      <c r="E60" s="174" t="str">
        <f>'将来負担比率（分子）の構造'!J$48</f>
        <v>-</v>
      </c>
      <c r="F60" s="174"/>
      <c r="G60" s="174"/>
      <c r="H60" s="174" t="str">
        <f>'将来負担比率（分子）の構造'!K$48</f>
        <v>-</v>
      </c>
      <c r="I60" s="174"/>
      <c r="J60" s="174"/>
      <c r="K60" s="174" t="str">
        <f>'将来負担比率（分子）の構造'!L$48</f>
        <v>-</v>
      </c>
      <c r="L60" s="174"/>
      <c r="M60" s="174"/>
      <c r="N60" s="174" t="str">
        <f>'将来負担比率（分子）の構造'!M$48</f>
        <v>-</v>
      </c>
      <c r="O60" s="174"/>
      <c r="P60" s="174"/>
    </row>
    <row r="61" spans="1:16" x14ac:dyDescent="0.2">
      <c r="A61" s="174" t="s">
        <v>38</v>
      </c>
      <c r="B61" s="174" t="str">
        <f>'将来負担比率（分子）の構造'!I$46</f>
        <v>-</v>
      </c>
      <c r="C61" s="174"/>
      <c r="D61" s="174"/>
      <c r="E61" s="174" t="str">
        <f>'将来負担比率（分子）の構造'!J$46</f>
        <v>-</v>
      </c>
      <c r="F61" s="174"/>
      <c r="G61" s="174"/>
      <c r="H61" s="174" t="str">
        <f>'将来負担比率（分子）の構造'!K$46</f>
        <v>-</v>
      </c>
      <c r="I61" s="174"/>
      <c r="J61" s="174"/>
      <c r="K61" s="174" t="str">
        <f>'将来負担比率（分子）の構造'!L$46</f>
        <v>-</v>
      </c>
      <c r="L61" s="174"/>
      <c r="M61" s="174"/>
      <c r="N61" s="174" t="str">
        <f>'将来負担比率（分子）の構造'!M$46</f>
        <v>-</v>
      </c>
      <c r="O61" s="174"/>
      <c r="P61" s="174"/>
    </row>
    <row r="62" spans="1:16" x14ac:dyDescent="0.2">
      <c r="A62" s="174" t="s">
        <v>37</v>
      </c>
      <c r="B62" s="174">
        <f>'将来負担比率（分子）の構造'!I$45</f>
        <v>319</v>
      </c>
      <c r="C62" s="174"/>
      <c r="D62" s="174"/>
      <c r="E62" s="174">
        <f>'将来負担比率（分子）の構造'!J$45</f>
        <v>279</v>
      </c>
      <c r="F62" s="174"/>
      <c r="G62" s="174"/>
      <c r="H62" s="174">
        <f>'将来負担比率（分子）の構造'!K$45</f>
        <v>162</v>
      </c>
      <c r="I62" s="174"/>
      <c r="J62" s="174"/>
      <c r="K62" s="174">
        <f>'将来負担比率（分子）の構造'!L$45</f>
        <v>10</v>
      </c>
      <c r="L62" s="174"/>
      <c r="M62" s="174"/>
      <c r="N62" s="174">
        <f>'将来負担比率（分子）の構造'!M$45</f>
        <v>233</v>
      </c>
      <c r="O62" s="174"/>
      <c r="P62" s="174"/>
    </row>
    <row r="63" spans="1:16" x14ac:dyDescent="0.2">
      <c r="A63" s="174" t="s">
        <v>36</v>
      </c>
      <c r="B63" s="174">
        <f>'将来負担比率（分子）の構造'!I$44</f>
        <v>556</v>
      </c>
      <c r="C63" s="174"/>
      <c r="D63" s="174"/>
      <c r="E63" s="174">
        <f>'将来負担比率（分子）の構造'!J$44</f>
        <v>492</v>
      </c>
      <c r="F63" s="174"/>
      <c r="G63" s="174"/>
      <c r="H63" s="174">
        <f>'将来負担比率（分子）の構造'!K$44</f>
        <v>492</v>
      </c>
      <c r="I63" s="174"/>
      <c r="J63" s="174"/>
      <c r="K63" s="174">
        <f>'将来負担比率（分子）の構造'!L$44</f>
        <v>486</v>
      </c>
      <c r="L63" s="174"/>
      <c r="M63" s="174"/>
      <c r="N63" s="174">
        <f>'将来負担比率（分子）の構造'!M$44</f>
        <v>450</v>
      </c>
      <c r="O63" s="174"/>
      <c r="P63" s="174"/>
    </row>
    <row r="64" spans="1:16" x14ac:dyDescent="0.2">
      <c r="A64" s="174" t="s">
        <v>35</v>
      </c>
      <c r="B64" s="174">
        <f>'将来負担比率（分子）の構造'!I$43</f>
        <v>900</v>
      </c>
      <c r="C64" s="174"/>
      <c r="D64" s="174"/>
      <c r="E64" s="174">
        <f>'将来負担比率（分子）の構造'!J$43</f>
        <v>590</v>
      </c>
      <c r="F64" s="174"/>
      <c r="G64" s="174"/>
      <c r="H64" s="174">
        <f>'将来負担比率（分子）の構造'!K$43</f>
        <v>587</v>
      </c>
      <c r="I64" s="174"/>
      <c r="J64" s="174"/>
      <c r="K64" s="174">
        <f>'将来負担比率（分子）の構造'!L$43</f>
        <v>825</v>
      </c>
      <c r="L64" s="174"/>
      <c r="M64" s="174"/>
      <c r="N64" s="174">
        <f>'将来負担比率（分子）の構造'!M$43</f>
        <v>999</v>
      </c>
      <c r="O64" s="174"/>
      <c r="P64" s="174"/>
    </row>
    <row r="65" spans="1:16" x14ac:dyDescent="0.2">
      <c r="A65" s="174" t="s">
        <v>34</v>
      </c>
      <c r="B65" s="174">
        <f>'将来負担比率（分子）の構造'!I$42</f>
        <v>898</v>
      </c>
      <c r="C65" s="174"/>
      <c r="D65" s="174"/>
      <c r="E65" s="174">
        <f>'将来負担比率（分子）の構造'!J$42</f>
        <v>631</v>
      </c>
      <c r="F65" s="174"/>
      <c r="G65" s="174"/>
      <c r="H65" s="174">
        <f>'将来負担比率（分子）の構造'!K$42</f>
        <v>462</v>
      </c>
      <c r="I65" s="174"/>
      <c r="J65" s="174"/>
      <c r="K65" s="174">
        <f>'将来負担比率（分子）の構造'!L$42</f>
        <v>296</v>
      </c>
      <c r="L65" s="174"/>
      <c r="M65" s="174"/>
      <c r="N65" s="174">
        <f>'将来負担比率（分子）の構造'!M$42</f>
        <v>131</v>
      </c>
      <c r="O65" s="174"/>
      <c r="P65" s="174"/>
    </row>
    <row r="66" spans="1:16" x14ac:dyDescent="0.2">
      <c r="A66" s="174" t="s">
        <v>33</v>
      </c>
      <c r="B66" s="174">
        <f>'将来負担比率（分子）の構造'!I$41</f>
        <v>6568</v>
      </c>
      <c r="C66" s="174"/>
      <c r="D66" s="174"/>
      <c r="E66" s="174">
        <f>'将来負担比率（分子）の構造'!J$41</f>
        <v>6620</v>
      </c>
      <c r="F66" s="174"/>
      <c r="G66" s="174"/>
      <c r="H66" s="174">
        <f>'将来負担比率（分子）の構造'!K$41</f>
        <v>6327</v>
      </c>
      <c r="I66" s="174"/>
      <c r="J66" s="174"/>
      <c r="K66" s="174">
        <f>'将来負担比率（分子）の構造'!L$41</f>
        <v>6200</v>
      </c>
      <c r="L66" s="174"/>
      <c r="M66" s="174"/>
      <c r="N66" s="174">
        <f>'将来負担比率（分子）の構造'!M$41</f>
        <v>6011</v>
      </c>
      <c r="O66" s="174"/>
      <c r="P66" s="174"/>
    </row>
    <row r="67" spans="1:16" x14ac:dyDescent="0.2">
      <c r="A67" s="174" t="s">
        <v>77</v>
      </c>
      <c r="B67" s="174" t="e">
        <f>NA()</f>
        <v>#N/A</v>
      </c>
      <c r="C67" s="174">
        <f>IF(ISNUMBER('将来負担比率（分子）の構造'!I$53), IF('将来負担比率（分子）の構造'!I$53 &lt; 0, 0, '将来負担比率（分子）の構造'!I$53), NA())</f>
        <v>0</v>
      </c>
      <c r="D67" s="174" t="e">
        <f>NA()</f>
        <v>#N/A</v>
      </c>
      <c r="E67" s="174" t="e">
        <f>NA()</f>
        <v>#N/A</v>
      </c>
      <c r="F67" s="174">
        <f>IF(ISNUMBER('将来負担比率（分子）の構造'!J$53), IF('将来負担比率（分子）の構造'!J$53 &lt; 0, 0, '将来負担比率（分子）の構造'!J$53), NA())</f>
        <v>0</v>
      </c>
      <c r="G67" s="174" t="e">
        <f>NA()</f>
        <v>#N/A</v>
      </c>
      <c r="H67" s="174" t="e">
        <f>NA()</f>
        <v>#N/A</v>
      </c>
      <c r="I67" s="174">
        <f>IF(ISNUMBER('将来負担比率（分子）の構造'!K$53), IF('将来負担比率（分子）の構造'!K$53 &lt; 0, 0, '将来負担比率（分子）の構造'!K$53), NA())</f>
        <v>0</v>
      </c>
      <c r="J67" s="174" t="e">
        <f>NA()</f>
        <v>#N/A</v>
      </c>
      <c r="K67" s="174" t="e">
        <f>NA()</f>
        <v>#N/A</v>
      </c>
      <c r="L67" s="174">
        <f>IF(ISNUMBER('将来負担比率（分子）の構造'!L$53), IF('将来負担比率（分子）の構造'!L$53 &lt; 0, 0, '将来負担比率（分子）の構造'!L$53), NA())</f>
        <v>0</v>
      </c>
      <c r="M67" s="174" t="e">
        <f>NA()</f>
        <v>#N/A</v>
      </c>
      <c r="N67" s="174" t="e">
        <f>NA()</f>
        <v>#N/A</v>
      </c>
      <c r="O67" s="174">
        <f>IF(ISNUMBER('将来負担比率（分子）の構造'!M$53), IF('将来負担比率（分子）の構造'!M$53 &lt; 0, 0, '将来負担比率（分子）の構造'!M$53), NA())</f>
        <v>0</v>
      </c>
      <c r="P67" s="174" t="e">
        <f>NA()</f>
        <v>#N/A</v>
      </c>
    </row>
    <row r="70" spans="1:16" x14ac:dyDescent="0.2">
      <c r="A70" s="176" t="s">
        <v>78</v>
      </c>
      <c r="B70" s="176"/>
      <c r="C70" s="176"/>
      <c r="D70" s="176"/>
      <c r="E70" s="176"/>
      <c r="F70" s="176"/>
    </row>
    <row r="71" spans="1:16" x14ac:dyDescent="0.2">
      <c r="A71" s="177"/>
      <c r="B71" s="177" t="str">
        <f>基金残高に係る経年分析!F54</f>
        <v>R02</v>
      </c>
      <c r="C71" s="177" t="str">
        <f>基金残高に係る経年分析!G54</f>
        <v>R03</v>
      </c>
      <c r="D71" s="177" t="str">
        <f>基金残高に係る経年分析!H54</f>
        <v>R04</v>
      </c>
    </row>
    <row r="72" spans="1:16" x14ac:dyDescent="0.2">
      <c r="A72" s="177" t="s">
        <v>79</v>
      </c>
      <c r="B72" s="178">
        <f>基金残高に係る経年分析!F55</f>
        <v>3981</v>
      </c>
      <c r="C72" s="178">
        <f>基金残高に係る経年分析!G55</f>
        <v>4077</v>
      </c>
      <c r="D72" s="178">
        <f>基金残高に係る経年分析!H55</f>
        <v>4769</v>
      </c>
    </row>
    <row r="73" spans="1:16" x14ac:dyDescent="0.2">
      <c r="A73" s="177" t="s">
        <v>80</v>
      </c>
      <c r="B73" s="178">
        <f>基金残高に係る経年分析!F56</f>
        <v>185</v>
      </c>
      <c r="C73" s="178">
        <f>基金残高に係る経年分析!G56</f>
        <v>352</v>
      </c>
      <c r="D73" s="178">
        <f>基金残高に係る経年分析!H56</f>
        <v>342</v>
      </c>
    </row>
    <row r="74" spans="1:16" x14ac:dyDescent="0.2">
      <c r="A74" s="177" t="s">
        <v>81</v>
      </c>
      <c r="B74" s="178">
        <f>基金残高に係る経年分析!F57</f>
        <v>5520</v>
      </c>
      <c r="C74" s="178">
        <f>基金残高に係る経年分析!G57</f>
        <v>4820</v>
      </c>
      <c r="D74" s="178">
        <f>基金残高に係る経年分析!H57</f>
        <v>5458</v>
      </c>
    </row>
  </sheetData>
  <sheetProtection algorithmName="SHA-512" hashValue="M03fKi6fPf5slejokuxDOGiJjnCV/6nAM7vA2MujsFeEWwfocCokF5KwjHBNI+crimUtAMNJRaxqoIX+WD4qQA==" saltValue="RccmtJN3cC6PVhwqxcqv6w==" spinCount="100000" sheet="1" objects="1" scenarios="1"/>
  <phoneticPr fontId="2"/>
  <pageMargins left="0.78700000000000003" right="0.78700000000000003" top="0.98399999999999999" bottom="0.98399999999999999" header="0.51200000000000001" footer="0.51200000000000001"/>
  <pageSetup paperSize="9" orientation="portrait"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60" zoomScaleNormal="60" workbookViewId="0">
      <selection activeCell="DD48" sqref="DD48:DK48"/>
    </sheetView>
  </sheetViews>
  <sheetFormatPr defaultColWidth="0" defaultRowHeight="11.25" customHeight="1" zeroHeight="1" x14ac:dyDescent="0.2"/>
  <cols>
    <col min="1" max="1" width="1.6640625" style="213" customWidth="1"/>
    <col min="2" max="2" width="2.33203125" style="213" customWidth="1"/>
    <col min="3" max="16" width="2.6640625" style="213" customWidth="1"/>
    <col min="17" max="17" width="2.33203125" style="213" customWidth="1"/>
    <col min="18" max="95" width="1.6640625" style="213" customWidth="1"/>
    <col min="96" max="133" width="1.6640625" style="225" customWidth="1"/>
    <col min="134" max="143" width="1.6640625" style="213" customWidth="1"/>
    <col min="144" max="16384" width="0" style="213" hidden="1"/>
  </cols>
  <sheetData>
    <row r="1" spans="2:143" ht="22.5" customHeight="1" thickBot="1" x14ac:dyDescent="0.25">
      <c r="B1" s="211"/>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719" t="s">
        <v>215</v>
      </c>
      <c r="DI1" s="720"/>
      <c r="DJ1" s="720"/>
      <c r="DK1" s="720"/>
      <c r="DL1" s="720"/>
      <c r="DM1" s="720"/>
      <c r="DN1" s="721"/>
      <c r="DO1" s="213"/>
      <c r="DP1" s="719" t="s">
        <v>216</v>
      </c>
      <c r="DQ1" s="720"/>
      <c r="DR1" s="720"/>
      <c r="DS1" s="720"/>
      <c r="DT1" s="720"/>
      <c r="DU1" s="720"/>
      <c r="DV1" s="720"/>
      <c r="DW1" s="720"/>
      <c r="DX1" s="720"/>
      <c r="DY1" s="720"/>
      <c r="DZ1" s="720"/>
      <c r="EA1" s="720"/>
      <c r="EB1" s="720"/>
      <c r="EC1" s="721"/>
      <c r="ED1" s="212"/>
      <c r="EE1" s="212"/>
      <c r="EF1" s="212"/>
      <c r="EG1" s="212"/>
      <c r="EH1" s="212"/>
      <c r="EI1" s="212"/>
      <c r="EJ1" s="212"/>
      <c r="EK1" s="212"/>
      <c r="EL1" s="212"/>
      <c r="EM1" s="212"/>
    </row>
    <row r="2" spans="2:143" ht="22.5" customHeight="1" x14ac:dyDescent="0.2">
      <c r="B2" s="214" t="s">
        <v>217</v>
      </c>
      <c r="R2" s="215"/>
      <c r="S2" s="215"/>
      <c r="T2" s="215"/>
      <c r="U2" s="215"/>
      <c r="V2" s="215"/>
      <c r="W2" s="215"/>
      <c r="X2" s="215"/>
      <c r="Y2" s="215"/>
      <c r="Z2" s="215"/>
      <c r="AA2" s="215"/>
      <c r="AB2" s="215"/>
      <c r="AC2" s="215"/>
      <c r="AE2" s="216"/>
      <c r="AF2" s="216"/>
      <c r="AG2" s="216"/>
      <c r="AH2" s="216"/>
      <c r="AI2" s="216"/>
      <c r="AJ2" s="215"/>
      <c r="AK2" s="215"/>
      <c r="AL2" s="215"/>
      <c r="AM2" s="215"/>
      <c r="AN2" s="215"/>
      <c r="AO2" s="215"/>
      <c r="AP2" s="215"/>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212"/>
      <c r="DK2" s="212"/>
      <c r="DL2" s="212"/>
      <c r="DM2" s="212"/>
      <c r="DN2" s="212"/>
      <c r="DO2" s="212"/>
      <c r="DP2" s="212"/>
      <c r="DQ2" s="212"/>
      <c r="DR2" s="212"/>
      <c r="DS2" s="212"/>
      <c r="DT2" s="212"/>
      <c r="DU2" s="212"/>
      <c r="DV2" s="212"/>
      <c r="DW2" s="212"/>
      <c r="DX2" s="212"/>
      <c r="DY2" s="212"/>
      <c r="DZ2" s="212"/>
      <c r="EA2" s="212"/>
      <c r="EB2" s="212"/>
      <c r="EC2" s="212"/>
    </row>
    <row r="3" spans="2:143" ht="11.25" customHeight="1" x14ac:dyDescent="0.2">
      <c r="B3" s="675" t="s">
        <v>218</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219</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220</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2">
      <c r="B4" s="675" t="s">
        <v>1</v>
      </c>
      <c r="C4" s="676"/>
      <c r="D4" s="676"/>
      <c r="E4" s="676"/>
      <c r="F4" s="676"/>
      <c r="G4" s="676"/>
      <c r="H4" s="676"/>
      <c r="I4" s="676"/>
      <c r="J4" s="676"/>
      <c r="K4" s="676"/>
      <c r="L4" s="676"/>
      <c r="M4" s="676"/>
      <c r="N4" s="676"/>
      <c r="O4" s="676"/>
      <c r="P4" s="676"/>
      <c r="Q4" s="677"/>
      <c r="R4" s="675" t="s">
        <v>221</v>
      </c>
      <c r="S4" s="676"/>
      <c r="T4" s="676"/>
      <c r="U4" s="676"/>
      <c r="V4" s="676"/>
      <c r="W4" s="676"/>
      <c r="X4" s="676"/>
      <c r="Y4" s="677"/>
      <c r="Z4" s="675" t="s">
        <v>222</v>
      </c>
      <c r="AA4" s="676"/>
      <c r="AB4" s="676"/>
      <c r="AC4" s="677"/>
      <c r="AD4" s="675" t="s">
        <v>223</v>
      </c>
      <c r="AE4" s="676"/>
      <c r="AF4" s="676"/>
      <c r="AG4" s="676"/>
      <c r="AH4" s="676"/>
      <c r="AI4" s="676"/>
      <c r="AJ4" s="676"/>
      <c r="AK4" s="677"/>
      <c r="AL4" s="675" t="s">
        <v>222</v>
      </c>
      <c r="AM4" s="676"/>
      <c r="AN4" s="676"/>
      <c r="AO4" s="677"/>
      <c r="AP4" s="722" t="s">
        <v>224</v>
      </c>
      <c r="AQ4" s="722"/>
      <c r="AR4" s="722"/>
      <c r="AS4" s="722"/>
      <c r="AT4" s="722"/>
      <c r="AU4" s="722"/>
      <c r="AV4" s="722"/>
      <c r="AW4" s="722"/>
      <c r="AX4" s="722"/>
      <c r="AY4" s="722"/>
      <c r="AZ4" s="722"/>
      <c r="BA4" s="722"/>
      <c r="BB4" s="722"/>
      <c r="BC4" s="722"/>
      <c r="BD4" s="722"/>
      <c r="BE4" s="722"/>
      <c r="BF4" s="722"/>
      <c r="BG4" s="722" t="s">
        <v>225</v>
      </c>
      <c r="BH4" s="722"/>
      <c r="BI4" s="722"/>
      <c r="BJ4" s="722"/>
      <c r="BK4" s="722"/>
      <c r="BL4" s="722"/>
      <c r="BM4" s="722"/>
      <c r="BN4" s="722"/>
      <c r="BO4" s="722" t="s">
        <v>222</v>
      </c>
      <c r="BP4" s="722"/>
      <c r="BQ4" s="722"/>
      <c r="BR4" s="722"/>
      <c r="BS4" s="722" t="s">
        <v>226</v>
      </c>
      <c r="BT4" s="722"/>
      <c r="BU4" s="722"/>
      <c r="BV4" s="722"/>
      <c r="BW4" s="722"/>
      <c r="BX4" s="722"/>
      <c r="BY4" s="722"/>
      <c r="BZ4" s="722"/>
      <c r="CA4" s="722"/>
      <c r="CB4" s="722"/>
      <c r="CD4" s="675" t="s">
        <v>227</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2">
      <c r="B5" s="681" t="s">
        <v>228</v>
      </c>
      <c r="C5" s="682"/>
      <c r="D5" s="682"/>
      <c r="E5" s="682"/>
      <c r="F5" s="682"/>
      <c r="G5" s="682"/>
      <c r="H5" s="682"/>
      <c r="I5" s="682"/>
      <c r="J5" s="682"/>
      <c r="K5" s="682"/>
      <c r="L5" s="682"/>
      <c r="M5" s="682"/>
      <c r="N5" s="682"/>
      <c r="O5" s="682"/>
      <c r="P5" s="682"/>
      <c r="Q5" s="683"/>
      <c r="R5" s="678">
        <v>5809723</v>
      </c>
      <c r="S5" s="679"/>
      <c r="T5" s="679"/>
      <c r="U5" s="679"/>
      <c r="V5" s="679"/>
      <c r="W5" s="679"/>
      <c r="X5" s="679"/>
      <c r="Y5" s="704"/>
      <c r="Z5" s="717">
        <v>30.1</v>
      </c>
      <c r="AA5" s="717"/>
      <c r="AB5" s="717"/>
      <c r="AC5" s="717"/>
      <c r="AD5" s="718">
        <v>5809723</v>
      </c>
      <c r="AE5" s="718"/>
      <c r="AF5" s="718"/>
      <c r="AG5" s="718"/>
      <c r="AH5" s="718"/>
      <c r="AI5" s="718"/>
      <c r="AJ5" s="718"/>
      <c r="AK5" s="718"/>
      <c r="AL5" s="705">
        <v>64.8</v>
      </c>
      <c r="AM5" s="687"/>
      <c r="AN5" s="687"/>
      <c r="AO5" s="706"/>
      <c r="AP5" s="681" t="s">
        <v>229</v>
      </c>
      <c r="AQ5" s="682"/>
      <c r="AR5" s="682"/>
      <c r="AS5" s="682"/>
      <c r="AT5" s="682"/>
      <c r="AU5" s="682"/>
      <c r="AV5" s="682"/>
      <c r="AW5" s="682"/>
      <c r="AX5" s="682"/>
      <c r="AY5" s="682"/>
      <c r="AZ5" s="682"/>
      <c r="BA5" s="682"/>
      <c r="BB5" s="682"/>
      <c r="BC5" s="682"/>
      <c r="BD5" s="682"/>
      <c r="BE5" s="682"/>
      <c r="BF5" s="683"/>
      <c r="BG5" s="623">
        <v>5779079</v>
      </c>
      <c r="BH5" s="624"/>
      <c r="BI5" s="624"/>
      <c r="BJ5" s="624"/>
      <c r="BK5" s="624"/>
      <c r="BL5" s="624"/>
      <c r="BM5" s="624"/>
      <c r="BN5" s="625"/>
      <c r="BO5" s="661">
        <v>99.5</v>
      </c>
      <c r="BP5" s="661"/>
      <c r="BQ5" s="661"/>
      <c r="BR5" s="661"/>
      <c r="BS5" s="662" t="s">
        <v>139</v>
      </c>
      <c r="BT5" s="662"/>
      <c r="BU5" s="662"/>
      <c r="BV5" s="662"/>
      <c r="BW5" s="662"/>
      <c r="BX5" s="662"/>
      <c r="BY5" s="662"/>
      <c r="BZ5" s="662"/>
      <c r="CA5" s="662"/>
      <c r="CB5" s="702"/>
      <c r="CD5" s="675" t="s">
        <v>224</v>
      </c>
      <c r="CE5" s="676"/>
      <c r="CF5" s="676"/>
      <c r="CG5" s="676"/>
      <c r="CH5" s="676"/>
      <c r="CI5" s="676"/>
      <c r="CJ5" s="676"/>
      <c r="CK5" s="676"/>
      <c r="CL5" s="676"/>
      <c r="CM5" s="676"/>
      <c r="CN5" s="676"/>
      <c r="CO5" s="676"/>
      <c r="CP5" s="676"/>
      <c r="CQ5" s="677"/>
      <c r="CR5" s="675" t="s">
        <v>230</v>
      </c>
      <c r="CS5" s="676"/>
      <c r="CT5" s="676"/>
      <c r="CU5" s="676"/>
      <c r="CV5" s="676"/>
      <c r="CW5" s="676"/>
      <c r="CX5" s="676"/>
      <c r="CY5" s="677"/>
      <c r="CZ5" s="675" t="s">
        <v>222</v>
      </c>
      <c r="DA5" s="676"/>
      <c r="DB5" s="676"/>
      <c r="DC5" s="677"/>
      <c r="DD5" s="675" t="s">
        <v>231</v>
      </c>
      <c r="DE5" s="676"/>
      <c r="DF5" s="676"/>
      <c r="DG5" s="676"/>
      <c r="DH5" s="676"/>
      <c r="DI5" s="676"/>
      <c r="DJ5" s="676"/>
      <c r="DK5" s="676"/>
      <c r="DL5" s="676"/>
      <c r="DM5" s="676"/>
      <c r="DN5" s="676"/>
      <c r="DO5" s="676"/>
      <c r="DP5" s="677"/>
      <c r="DQ5" s="675" t="s">
        <v>232</v>
      </c>
      <c r="DR5" s="676"/>
      <c r="DS5" s="676"/>
      <c r="DT5" s="676"/>
      <c r="DU5" s="676"/>
      <c r="DV5" s="676"/>
      <c r="DW5" s="676"/>
      <c r="DX5" s="676"/>
      <c r="DY5" s="676"/>
      <c r="DZ5" s="676"/>
      <c r="EA5" s="676"/>
      <c r="EB5" s="676"/>
      <c r="EC5" s="677"/>
    </row>
    <row r="6" spans="2:143" ht="11.25" customHeight="1" x14ac:dyDescent="0.2">
      <c r="B6" s="620" t="s">
        <v>233</v>
      </c>
      <c r="C6" s="621"/>
      <c r="D6" s="621"/>
      <c r="E6" s="621"/>
      <c r="F6" s="621"/>
      <c r="G6" s="621"/>
      <c r="H6" s="621"/>
      <c r="I6" s="621"/>
      <c r="J6" s="621"/>
      <c r="K6" s="621"/>
      <c r="L6" s="621"/>
      <c r="M6" s="621"/>
      <c r="N6" s="621"/>
      <c r="O6" s="621"/>
      <c r="P6" s="621"/>
      <c r="Q6" s="622"/>
      <c r="R6" s="623">
        <v>69687</v>
      </c>
      <c r="S6" s="624"/>
      <c r="T6" s="624"/>
      <c r="U6" s="624"/>
      <c r="V6" s="624"/>
      <c r="W6" s="624"/>
      <c r="X6" s="624"/>
      <c r="Y6" s="625"/>
      <c r="Z6" s="661">
        <v>0.4</v>
      </c>
      <c r="AA6" s="661"/>
      <c r="AB6" s="661"/>
      <c r="AC6" s="661"/>
      <c r="AD6" s="662">
        <v>69687</v>
      </c>
      <c r="AE6" s="662"/>
      <c r="AF6" s="662"/>
      <c r="AG6" s="662"/>
      <c r="AH6" s="662"/>
      <c r="AI6" s="662"/>
      <c r="AJ6" s="662"/>
      <c r="AK6" s="662"/>
      <c r="AL6" s="626">
        <v>0.8</v>
      </c>
      <c r="AM6" s="627"/>
      <c r="AN6" s="627"/>
      <c r="AO6" s="663"/>
      <c r="AP6" s="620" t="s">
        <v>234</v>
      </c>
      <c r="AQ6" s="621"/>
      <c r="AR6" s="621"/>
      <c r="AS6" s="621"/>
      <c r="AT6" s="621"/>
      <c r="AU6" s="621"/>
      <c r="AV6" s="621"/>
      <c r="AW6" s="621"/>
      <c r="AX6" s="621"/>
      <c r="AY6" s="621"/>
      <c r="AZ6" s="621"/>
      <c r="BA6" s="621"/>
      <c r="BB6" s="621"/>
      <c r="BC6" s="621"/>
      <c r="BD6" s="621"/>
      <c r="BE6" s="621"/>
      <c r="BF6" s="622"/>
      <c r="BG6" s="623">
        <v>5779079</v>
      </c>
      <c r="BH6" s="624"/>
      <c r="BI6" s="624"/>
      <c r="BJ6" s="624"/>
      <c r="BK6" s="624"/>
      <c r="BL6" s="624"/>
      <c r="BM6" s="624"/>
      <c r="BN6" s="625"/>
      <c r="BO6" s="661">
        <v>99.5</v>
      </c>
      <c r="BP6" s="661"/>
      <c r="BQ6" s="661"/>
      <c r="BR6" s="661"/>
      <c r="BS6" s="662" t="s">
        <v>235</v>
      </c>
      <c r="BT6" s="662"/>
      <c r="BU6" s="662"/>
      <c r="BV6" s="662"/>
      <c r="BW6" s="662"/>
      <c r="BX6" s="662"/>
      <c r="BY6" s="662"/>
      <c r="BZ6" s="662"/>
      <c r="CA6" s="662"/>
      <c r="CB6" s="702"/>
      <c r="CD6" s="681" t="s">
        <v>236</v>
      </c>
      <c r="CE6" s="682"/>
      <c r="CF6" s="682"/>
      <c r="CG6" s="682"/>
      <c r="CH6" s="682"/>
      <c r="CI6" s="682"/>
      <c r="CJ6" s="682"/>
      <c r="CK6" s="682"/>
      <c r="CL6" s="682"/>
      <c r="CM6" s="682"/>
      <c r="CN6" s="682"/>
      <c r="CO6" s="682"/>
      <c r="CP6" s="682"/>
      <c r="CQ6" s="683"/>
      <c r="CR6" s="623">
        <v>146157</v>
      </c>
      <c r="CS6" s="624"/>
      <c r="CT6" s="624"/>
      <c r="CU6" s="624"/>
      <c r="CV6" s="624"/>
      <c r="CW6" s="624"/>
      <c r="CX6" s="624"/>
      <c r="CY6" s="625"/>
      <c r="CZ6" s="705">
        <v>0.8</v>
      </c>
      <c r="DA6" s="687"/>
      <c r="DB6" s="687"/>
      <c r="DC6" s="707"/>
      <c r="DD6" s="629" t="s">
        <v>139</v>
      </c>
      <c r="DE6" s="624"/>
      <c r="DF6" s="624"/>
      <c r="DG6" s="624"/>
      <c r="DH6" s="624"/>
      <c r="DI6" s="624"/>
      <c r="DJ6" s="624"/>
      <c r="DK6" s="624"/>
      <c r="DL6" s="624"/>
      <c r="DM6" s="624"/>
      <c r="DN6" s="624"/>
      <c r="DO6" s="624"/>
      <c r="DP6" s="625"/>
      <c r="DQ6" s="629">
        <v>146157</v>
      </c>
      <c r="DR6" s="624"/>
      <c r="DS6" s="624"/>
      <c r="DT6" s="624"/>
      <c r="DU6" s="624"/>
      <c r="DV6" s="624"/>
      <c r="DW6" s="624"/>
      <c r="DX6" s="624"/>
      <c r="DY6" s="624"/>
      <c r="DZ6" s="624"/>
      <c r="EA6" s="624"/>
      <c r="EB6" s="624"/>
      <c r="EC6" s="660"/>
    </row>
    <row r="7" spans="2:143" ht="11.25" customHeight="1" x14ac:dyDescent="0.2">
      <c r="B7" s="620" t="s">
        <v>237</v>
      </c>
      <c r="C7" s="621"/>
      <c r="D7" s="621"/>
      <c r="E7" s="621"/>
      <c r="F7" s="621"/>
      <c r="G7" s="621"/>
      <c r="H7" s="621"/>
      <c r="I7" s="621"/>
      <c r="J7" s="621"/>
      <c r="K7" s="621"/>
      <c r="L7" s="621"/>
      <c r="M7" s="621"/>
      <c r="N7" s="621"/>
      <c r="O7" s="621"/>
      <c r="P7" s="621"/>
      <c r="Q7" s="622"/>
      <c r="R7" s="623">
        <v>821</v>
      </c>
      <c r="S7" s="624"/>
      <c r="T7" s="624"/>
      <c r="U7" s="624"/>
      <c r="V7" s="624"/>
      <c r="W7" s="624"/>
      <c r="X7" s="624"/>
      <c r="Y7" s="625"/>
      <c r="Z7" s="661">
        <v>0</v>
      </c>
      <c r="AA7" s="661"/>
      <c r="AB7" s="661"/>
      <c r="AC7" s="661"/>
      <c r="AD7" s="662">
        <v>821</v>
      </c>
      <c r="AE7" s="662"/>
      <c r="AF7" s="662"/>
      <c r="AG7" s="662"/>
      <c r="AH7" s="662"/>
      <c r="AI7" s="662"/>
      <c r="AJ7" s="662"/>
      <c r="AK7" s="662"/>
      <c r="AL7" s="626">
        <v>0</v>
      </c>
      <c r="AM7" s="627"/>
      <c r="AN7" s="627"/>
      <c r="AO7" s="663"/>
      <c r="AP7" s="620" t="s">
        <v>238</v>
      </c>
      <c r="AQ7" s="621"/>
      <c r="AR7" s="621"/>
      <c r="AS7" s="621"/>
      <c r="AT7" s="621"/>
      <c r="AU7" s="621"/>
      <c r="AV7" s="621"/>
      <c r="AW7" s="621"/>
      <c r="AX7" s="621"/>
      <c r="AY7" s="621"/>
      <c r="AZ7" s="621"/>
      <c r="BA7" s="621"/>
      <c r="BB7" s="621"/>
      <c r="BC7" s="621"/>
      <c r="BD7" s="621"/>
      <c r="BE7" s="621"/>
      <c r="BF7" s="622"/>
      <c r="BG7" s="623">
        <v>1792635</v>
      </c>
      <c r="BH7" s="624"/>
      <c r="BI7" s="624"/>
      <c r="BJ7" s="624"/>
      <c r="BK7" s="624"/>
      <c r="BL7" s="624"/>
      <c r="BM7" s="624"/>
      <c r="BN7" s="625"/>
      <c r="BO7" s="661">
        <v>30.9</v>
      </c>
      <c r="BP7" s="661"/>
      <c r="BQ7" s="661"/>
      <c r="BR7" s="661"/>
      <c r="BS7" s="662" t="s">
        <v>139</v>
      </c>
      <c r="BT7" s="662"/>
      <c r="BU7" s="662"/>
      <c r="BV7" s="662"/>
      <c r="BW7" s="662"/>
      <c r="BX7" s="662"/>
      <c r="BY7" s="662"/>
      <c r="BZ7" s="662"/>
      <c r="CA7" s="662"/>
      <c r="CB7" s="702"/>
      <c r="CD7" s="620" t="s">
        <v>239</v>
      </c>
      <c r="CE7" s="621"/>
      <c r="CF7" s="621"/>
      <c r="CG7" s="621"/>
      <c r="CH7" s="621"/>
      <c r="CI7" s="621"/>
      <c r="CJ7" s="621"/>
      <c r="CK7" s="621"/>
      <c r="CL7" s="621"/>
      <c r="CM7" s="621"/>
      <c r="CN7" s="621"/>
      <c r="CO7" s="621"/>
      <c r="CP7" s="621"/>
      <c r="CQ7" s="622"/>
      <c r="CR7" s="623">
        <v>4119040</v>
      </c>
      <c r="CS7" s="624"/>
      <c r="CT7" s="624"/>
      <c r="CU7" s="624"/>
      <c r="CV7" s="624"/>
      <c r="CW7" s="624"/>
      <c r="CX7" s="624"/>
      <c r="CY7" s="625"/>
      <c r="CZ7" s="661">
        <v>22.9</v>
      </c>
      <c r="DA7" s="661"/>
      <c r="DB7" s="661"/>
      <c r="DC7" s="661"/>
      <c r="DD7" s="629">
        <v>298748</v>
      </c>
      <c r="DE7" s="624"/>
      <c r="DF7" s="624"/>
      <c r="DG7" s="624"/>
      <c r="DH7" s="624"/>
      <c r="DI7" s="624"/>
      <c r="DJ7" s="624"/>
      <c r="DK7" s="624"/>
      <c r="DL7" s="624"/>
      <c r="DM7" s="624"/>
      <c r="DN7" s="624"/>
      <c r="DO7" s="624"/>
      <c r="DP7" s="625"/>
      <c r="DQ7" s="629">
        <v>2172841</v>
      </c>
      <c r="DR7" s="624"/>
      <c r="DS7" s="624"/>
      <c r="DT7" s="624"/>
      <c r="DU7" s="624"/>
      <c r="DV7" s="624"/>
      <c r="DW7" s="624"/>
      <c r="DX7" s="624"/>
      <c r="DY7" s="624"/>
      <c r="DZ7" s="624"/>
      <c r="EA7" s="624"/>
      <c r="EB7" s="624"/>
      <c r="EC7" s="660"/>
    </row>
    <row r="8" spans="2:143" ht="11.25" customHeight="1" x14ac:dyDescent="0.2">
      <c r="B8" s="620" t="s">
        <v>240</v>
      </c>
      <c r="C8" s="621"/>
      <c r="D8" s="621"/>
      <c r="E8" s="621"/>
      <c r="F8" s="621"/>
      <c r="G8" s="621"/>
      <c r="H8" s="621"/>
      <c r="I8" s="621"/>
      <c r="J8" s="621"/>
      <c r="K8" s="621"/>
      <c r="L8" s="621"/>
      <c r="M8" s="621"/>
      <c r="N8" s="621"/>
      <c r="O8" s="621"/>
      <c r="P8" s="621"/>
      <c r="Q8" s="622"/>
      <c r="R8" s="623">
        <v>7225</v>
      </c>
      <c r="S8" s="624"/>
      <c r="T8" s="624"/>
      <c r="U8" s="624"/>
      <c r="V8" s="624"/>
      <c r="W8" s="624"/>
      <c r="X8" s="624"/>
      <c r="Y8" s="625"/>
      <c r="Z8" s="661">
        <v>0</v>
      </c>
      <c r="AA8" s="661"/>
      <c r="AB8" s="661"/>
      <c r="AC8" s="661"/>
      <c r="AD8" s="662">
        <v>7225</v>
      </c>
      <c r="AE8" s="662"/>
      <c r="AF8" s="662"/>
      <c r="AG8" s="662"/>
      <c r="AH8" s="662"/>
      <c r="AI8" s="662"/>
      <c r="AJ8" s="662"/>
      <c r="AK8" s="662"/>
      <c r="AL8" s="626">
        <v>0.1</v>
      </c>
      <c r="AM8" s="627"/>
      <c r="AN8" s="627"/>
      <c r="AO8" s="663"/>
      <c r="AP8" s="620" t="s">
        <v>241</v>
      </c>
      <c r="AQ8" s="621"/>
      <c r="AR8" s="621"/>
      <c r="AS8" s="621"/>
      <c r="AT8" s="621"/>
      <c r="AU8" s="621"/>
      <c r="AV8" s="621"/>
      <c r="AW8" s="621"/>
      <c r="AX8" s="621"/>
      <c r="AY8" s="621"/>
      <c r="AZ8" s="621"/>
      <c r="BA8" s="621"/>
      <c r="BB8" s="621"/>
      <c r="BC8" s="621"/>
      <c r="BD8" s="621"/>
      <c r="BE8" s="621"/>
      <c r="BF8" s="622"/>
      <c r="BG8" s="623">
        <v>45754</v>
      </c>
      <c r="BH8" s="624"/>
      <c r="BI8" s="624"/>
      <c r="BJ8" s="624"/>
      <c r="BK8" s="624"/>
      <c r="BL8" s="624"/>
      <c r="BM8" s="624"/>
      <c r="BN8" s="625"/>
      <c r="BO8" s="661">
        <v>0.8</v>
      </c>
      <c r="BP8" s="661"/>
      <c r="BQ8" s="661"/>
      <c r="BR8" s="661"/>
      <c r="BS8" s="662" t="s">
        <v>139</v>
      </c>
      <c r="BT8" s="662"/>
      <c r="BU8" s="662"/>
      <c r="BV8" s="662"/>
      <c r="BW8" s="662"/>
      <c r="BX8" s="662"/>
      <c r="BY8" s="662"/>
      <c r="BZ8" s="662"/>
      <c r="CA8" s="662"/>
      <c r="CB8" s="702"/>
      <c r="CD8" s="620" t="s">
        <v>242</v>
      </c>
      <c r="CE8" s="621"/>
      <c r="CF8" s="621"/>
      <c r="CG8" s="621"/>
      <c r="CH8" s="621"/>
      <c r="CI8" s="621"/>
      <c r="CJ8" s="621"/>
      <c r="CK8" s="621"/>
      <c r="CL8" s="621"/>
      <c r="CM8" s="621"/>
      <c r="CN8" s="621"/>
      <c r="CO8" s="621"/>
      <c r="CP8" s="621"/>
      <c r="CQ8" s="622"/>
      <c r="CR8" s="623">
        <v>5981464</v>
      </c>
      <c r="CS8" s="624"/>
      <c r="CT8" s="624"/>
      <c r="CU8" s="624"/>
      <c r="CV8" s="624"/>
      <c r="CW8" s="624"/>
      <c r="CX8" s="624"/>
      <c r="CY8" s="625"/>
      <c r="CZ8" s="661">
        <v>33.200000000000003</v>
      </c>
      <c r="DA8" s="661"/>
      <c r="DB8" s="661"/>
      <c r="DC8" s="661"/>
      <c r="DD8" s="629">
        <v>44507</v>
      </c>
      <c r="DE8" s="624"/>
      <c r="DF8" s="624"/>
      <c r="DG8" s="624"/>
      <c r="DH8" s="624"/>
      <c r="DI8" s="624"/>
      <c r="DJ8" s="624"/>
      <c r="DK8" s="624"/>
      <c r="DL8" s="624"/>
      <c r="DM8" s="624"/>
      <c r="DN8" s="624"/>
      <c r="DO8" s="624"/>
      <c r="DP8" s="625"/>
      <c r="DQ8" s="629">
        <v>2794836</v>
      </c>
      <c r="DR8" s="624"/>
      <c r="DS8" s="624"/>
      <c r="DT8" s="624"/>
      <c r="DU8" s="624"/>
      <c r="DV8" s="624"/>
      <c r="DW8" s="624"/>
      <c r="DX8" s="624"/>
      <c r="DY8" s="624"/>
      <c r="DZ8" s="624"/>
      <c r="EA8" s="624"/>
      <c r="EB8" s="624"/>
      <c r="EC8" s="660"/>
    </row>
    <row r="9" spans="2:143" ht="11.25" customHeight="1" x14ac:dyDescent="0.2">
      <c r="B9" s="620" t="s">
        <v>243</v>
      </c>
      <c r="C9" s="621"/>
      <c r="D9" s="621"/>
      <c r="E9" s="621"/>
      <c r="F9" s="621"/>
      <c r="G9" s="621"/>
      <c r="H9" s="621"/>
      <c r="I9" s="621"/>
      <c r="J9" s="621"/>
      <c r="K9" s="621"/>
      <c r="L9" s="621"/>
      <c r="M9" s="621"/>
      <c r="N9" s="621"/>
      <c r="O9" s="621"/>
      <c r="P9" s="621"/>
      <c r="Q9" s="622"/>
      <c r="R9" s="623">
        <v>6941</v>
      </c>
      <c r="S9" s="624"/>
      <c r="T9" s="624"/>
      <c r="U9" s="624"/>
      <c r="V9" s="624"/>
      <c r="W9" s="624"/>
      <c r="X9" s="624"/>
      <c r="Y9" s="625"/>
      <c r="Z9" s="661">
        <v>0</v>
      </c>
      <c r="AA9" s="661"/>
      <c r="AB9" s="661"/>
      <c r="AC9" s="661"/>
      <c r="AD9" s="662">
        <v>6941</v>
      </c>
      <c r="AE9" s="662"/>
      <c r="AF9" s="662"/>
      <c r="AG9" s="662"/>
      <c r="AH9" s="662"/>
      <c r="AI9" s="662"/>
      <c r="AJ9" s="662"/>
      <c r="AK9" s="662"/>
      <c r="AL9" s="626">
        <v>0.1</v>
      </c>
      <c r="AM9" s="627"/>
      <c r="AN9" s="627"/>
      <c r="AO9" s="663"/>
      <c r="AP9" s="620" t="s">
        <v>244</v>
      </c>
      <c r="AQ9" s="621"/>
      <c r="AR9" s="621"/>
      <c r="AS9" s="621"/>
      <c r="AT9" s="621"/>
      <c r="AU9" s="621"/>
      <c r="AV9" s="621"/>
      <c r="AW9" s="621"/>
      <c r="AX9" s="621"/>
      <c r="AY9" s="621"/>
      <c r="AZ9" s="621"/>
      <c r="BA9" s="621"/>
      <c r="BB9" s="621"/>
      <c r="BC9" s="621"/>
      <c r="BD9" s="621"/>
      <c r="BE9" s="621"/>
      <c r="BF9" s="622"/>
      <c r="BG9" s="623">
        <v>1510491</v>
      </c>
      <c r="BH9" s="624"/>
      <c r="BI9" s="624"/>
      <c r="BJ9" s="624"/>
      <c r="BK9" s="624"/>
      <c r="BL9" s="624"/>
      <c r="BM9" s="624"/>
      <c r="BN9" s="625"/>
      <c r="BO9" s="661">
        <v>26</v>
      </c>
      <c r="BP9" s="661"/>
      <c r="BQ9" s="661"/>
      <c r="BR9" s="661"/>
      <c r="BS9" s="662" t="s">
        <v>139</v>
      </c>
      <c r="BT9" s="662"/>
      <c r="BU9" s="662"/>
      <c r="BV9" s="662"/>
      <c r="BW9" s="662"/>
      <c r="BX9" s="662"/>
      <c r="BY9" s="662"/>
      <c r="BZ9" s="662"/>
      <c r="CA9" s="662"/>
      <c r="CB9" s="702"/>
      <c r="CD9" s="620" t="s">
        <v>245</v>
      </c>
      <c r="CE9" s="621"/>
      <c r="CF9" s="621"/>
      <c r="CG9" s="621"/>
      <c r="CH9" s="621"/>
      <c r="CI9" s="621"/>
      <c r="CJ9" s="621"/>
      <c r="CK9" s="621"/>
      <c r="CL9" s="621"/>
      <c r="CM9" s="621"/>
      <c r="CN9" s="621"/>
      <c r="CO9" s="621"/>
      <c r="CP9" s="621"/>
      <c r="CQ9" s="622"/>
      <c r="CR9" s="623">
        <v>1202877</v>
      </c>
      <c r="CS9" s="624"/>
      <c r="CT9" s="624"/>
      <c r="CU9" s="624"/>
      <c r="CV9" s="624"/>
      <c r="CW9" s="624"/>
      <c r="CX9" s="624"/>
      <c r="CY9" s="625"/>
      <c r="CZ9" s="661">
        <v>6.7</v>
      </c>
      <c r="DA9" s="661"/>
      <c r="DB9" s="661"/>
      <c r="DC9" s="661"/>
      <c r="DD9" s="629">
        <v>11702</v>
      </c>
      <c r="DE9" s="624"/>
      <c r="DF9" s="624"/>
      <c r="DG9" s="624"/>
      <c r="DH9" s="624"/>
      <c r="DI9" s="624"/>
      <c r="DJ9" s="624"/>
      <c r="DK9" s="624"/>
      <c r="DL9" s="624"/>
      <c r="DM9" s="624"/>
      <c r="DN9" s="624"/>
      <c r="DO9" s="624"/>
      <c r="DP9" s="625"/>
      <c r="DQ9" s="629">
        <v>966922</v>
      </c>
      <c r="DR9" s="624"/>
      <c r="DS9" s="624"/>
      <c r="DT9" s="624"/>
      <c r="DU9" s="624"/>
      <c r="DV9" s="624"/>
      <c r="DW9" s="624"/>
      <c r="DX9" s="624"/>
      <c r="DY9" s="624"/>
      <c r="DZ9" s="624"/>
      <c r="EA9" s="624"/>
      <c r="EB9" s="624"/>
      <c r="EC9" s="660"/>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139</v>
      </c>
      <c r="S10" s="624"/>
      <c r="T10" s="624"/>
      <c r="U10" s="624"/>
      <c r="V10" s="624"/>
      <c r="W10" s="624"/>
      <c r="X10" s="624"/>
      <c r="Y10" s="625"/>
      <c r="Z10" s="661" t="s">
        <v>139</v>
      </c>
      <c r="AA10" s="661"/>
      <c r="AB10" s="661"/>
      <c r="AC10" s="661"/>
      <c r="AD10" s="662" t="s">
        <v>235</v>
      </c>
      <c r="AE10" s="662"/>
      <c r="AF10" s="662"/>
      <c r="AG10" s="662"/>
      <c r="AH10" s="662"/>
      <c r="AI10" s="662"/>
      <c r="AJ10" s="662"/>
      <c r="AK10" s="662"/>
      <c r="AL10" s="626" t="s">
        <v>139</v>
      </c>
      <c r="AM10" s="627"/>
      <c r="AN10" s="627"/>
      <c r="AO10" s="663"/>
      <c r="AP10" s="620" t="s">
        <v>247</v>
      </c>
      <c r="AQ10" s="621"/>
      <c r="AR10" s="621"/>
      <c r="AS10" s="621"/>
      <c r="AT10" s="621"/>
      <c r="AU10" s="621"/>
      <c r="AV10" s="621"/>
      <c r="AW10" s="621"/>
      <c r="AX10" s="621"/>
      <c r="AY10" s="621"/>
      <c r="AZ10" s="621"/>
      <c r="BA10" s="621"/>
      <c r="BB10" s="621"/>
      <c r="BC10" s="621"/>
      <c r="BD10" s="621"/>
      <c r="BE10" s="621"/>
      <c r="BF10" s="622"/>
      <c r="BG10" s="623">
        <v>124631</v>
      </c>
      <c r="BH10" s="624"/>
      <c r="BI10" s="624"/>
      <c r="BJ10" s="624"/>
      <c r="BK10" s="624"/>
      <c r="BL10" s="624"/>
      <c r="BM10" s="624"/>
      <c r="BN10" s="625"/>
      <c r="BO10" s="661">
        <v>2.1</v>
      </c>
      <c r="BP10" s="661"/>
      <c r="BQ10" s="661"/>
      <c r="BR10" s="661"/>
      <c r="BS10" s="662" t="s">
        <v>139</v>
      </c>
      <c r="BT10" s="662"/>
      <c r="BU10" s="662"/>
      <c r="BV10" s="662"/>
      <c r="BW10" s="662"/>
      <c r="BX10" s="662"/>
      <c r="BY10" s="662"/>
      <c r="BZ10" s="662"/>
      <c r="CA10" s="662"/>
      <c r="CB10" s="702"/>
      <c r="CD10" s="620" t="s">
        <v>248</v>
      </c>
      <c r="CE10" s="621"/>
      <c r="CF10" s="621"/>
      <c r="CG10" s="621"/>
      <c r="CH10" s="621"/>
      <c r="CI10" s="621"/>
      <c r="CJ10" s="621"/>
      <c r="CK10" s="621"/>
      <c r="CL10" s="621"/>
      <c r="CM10" s="621"/>
      <c r="CN10" s="621"/>
      <c r="CO10" s="621"/>
      <c r="CP10" s="621"/>
      <c r="CQ10" s="622"/>
      <c r="CR10" s="623">
        <v>20692</v>
      </c>
      <c r="CS10" s="624"/>
      <c r="CT10" s="624"/>
      <c r="CU10" s="624"/>
      <c r="CV10" s="624"/>
      <c r="CW10" s="624"/>
      <c r="CX10" s="624"/>
      <c r="CY10" s="625"/>
      <c r="CZ10" s="661">
        <v>0.1</v>
      </c>
      <c r="DA10" s="661"/>
      <c r="DB10" s="661"/>
      <c r="DC10" s="661"/>
      <c r="DD10" s="629" t="s">
        <v>235</v>
      </c>
      <c r="DE10" s="624"/>
      <c r="DF10" s="624"/>
      <c r="DG10" s="624"/>
      <c r="DH10" s="624"/>
      <c r="DI10" s="624"/>
      <c r="DJ10" s="624"/>
      <c r="DK10" s="624"/>
      <c r="DL10" s="624"/>
      <c r="DM10" s="624"/>
      <c r="DN10" s="624"/>
      <c r="DO10" s="624"/>
      <c r="DP10" s="625"/>
      <c r="DQ10" s="629">
        <v>20689</v>
      </c>
      <c r="DR10" s="624"/>
      <c r="DS10" s="624"/>
      <c r="DT10" s="624"/>
      <c r="DU10" s="624"/>
      <c r="DV10" s="624"/>
      <c r="DW10" s="624"/>
      <c r="DX10" s="624"/>
      <c r="DY10" s="624"/>
      <c r="DZ10" s="624"/>
      <c r="EA10" s="624"/>
      <c r="EB10" s="624"/>
      <c r="EC10" s="660"/>
    </row>
    <row r="11" spans="2:143" ht="11.25" customHeight="1" x14ac:dyDescent="0.2">
      <c r="B11" s="620" t="s">
        <v>249</v>
      </c>
      <c r="C11" s="621"/>
      <c r="D11" s="621"/>
      <c r="E11" s="621"/>
      <c r="F11" s="621"/>
      <c r="G11" s="621"/>
      <c r="H11" s="621"/>
      <c r="I11" s="621"/>
      <c r="J11" s="621"/>
      <c r="K11" s="621"/>
      <c r="L11" s="621"/>
      <c r="M11" s="621"/>
      <c r="N11" s="621"/>
      <c r="O11" s="621"/>
      <c r="P11" s="621"/>
      <c r="Q11" s="622"/>
      <c r="R11" s="623">
        <v>664831</v>
      </c>
      <c r="S11" s="624"/>
      <c r="T11" s="624"/>
      <c r="U11" s="624"/>
      <c r="V11" s="624"/>
      <c r="W11" s="624"/>
      <c r="X11" s="624"/>
      <c r="Y11" s="625"/>
      <c r="Z11" s="626">
        <v>3.4</v>
      </c>
      <c r="AA11" s="627"/>
      <c r="AB11" s="627"/>
      <c r="AC11" s="628"/>
      <c r="AD11" s="629">
        <v>664831</v>
      </c>
      <c r="AE11" s="624"/>
      <c r="AF11" s="624"/>
      <c r="AG11" s="624"/>
      <c r="AH11" s="624"/>
      <c r="AI11" s="624"/>
      <c r="AJ11" s="624"/>
      <c r="AK11" s="625"/>
      <c r="AL11" s="626">
        <v>7.4</v>
      </c>
      <c r="AM11" s="627"/>
      <c r="AN11" s="627"/>
      <c r="AO11" s="663"/>
      <c r="AP11" s="620" t="s">
        <v>250</v>
      </c>
      <c r="AQ11" s="621"/>
      <c r="AR11" s="621"/>
      <c r="AS11" s="621"/>
      <c r="AT11" s="621"/>
      <c r="AU11" s="621"/>
      <c r="AV11" s="621"/>
      <c r="AW11" s="621"/>
      <c r="AX11" s="621"/>
      <c r="AY11" s="621"/>
      <c r="AZ11" s="621"/>
      <c r="BA11" s="621"/>
      <c r="BB11" s="621"/>
      <c r="BC11" s="621"/>
      <c r="BD11" s="621"/>
      <c r="BE11" s="621"/>
      <c r="BF11" s="622"/>
      <c r="BG11" s="623">
        <v>111759</v>
      </c>
      <c r="BH11" s="624"/>
      <c r="BI11" s="624"/>
      <c r="BJ11" s="624"/>
      <c r="BK11" s="624"/>
      <c r="BL11" s="624"/>
      <c r="BM11" s="624"/>
      <c r="BN11" s="625"/>
      <c r="BO11" s="661">
        <v>1.9</v>
      </c>
      <c r="BP11" s="661"/>
      <c r="BQ11" s="661"/>
      <c r="BR11" s="661"/>
      <c r="BS11" s="662" t="s">
        <v>235</v>
      </c>
      <c r="BT11" s="662"/>
      <c r="BU11" s="662"/>
      <c r="BV11" s="662"/>
      <c r="BW11" s="662"/>
      <c r="BX11" s="662"/>
      <c r="BY11" s="662"/>
      <c r="BZ11" s="662"/>
      <c r="CA11" s="662"/>
      <c r="CB11" s="702"/>
      <c r="CD11" s="620" t="s">
        <v>251</v>
      </c>
      <c r="CE11" s="621"/>
      <c r="CF11" s="621"/>
      <c r="CG11" s="621"/>
      <c r="CH11" s="621"/>
      <c r="CI11" s="621"/>
      <c r="CJ11" s="621"/>
      <c r="CK11" s="621"/>
      <c r="CL11" s="621"/>
      <c r="CM11" s="621"/>
      <c r="CN11" s="621"/>
      <c r="CO11" s="621"/>
      <c r="CP11" s="621"/>
      <c r="CQ11" s="622"/>
      <c r="CR11" s="623">
        <v>374720</v>
      </c>
      <c r="CS11" s="624"/>
      <c r="CT11" s="624"/>
      <c r="CU11" s="624"/>
      <c r="CV11" s="624"/>
      <c r="CW11" s="624"/>
      <c r="CX11" s="624"/>
      <c r="CY11" s="625"/>
      <c r="CZ11" s="661">
        <v>2.1</v>
      </c>
      <c r="DA11" s="661"/>
      <c r="DB11" s="661"/>
      <c r="DC11" s="661"/>
      <c r="DD11" s="629">
        <v>231198</v>
      </c>
      <c r="DE11" s="624"/>
      <c r="DF11" s="624"/>
      <c r="DG11" s="624"/>
      <c r="DH11" s="624"/>
      <c r="DI11" s="624"/>
      <c r="DJ11" s="624"/>
      <c r="DK11" s="624"/>
      <c r="DL11" s="624"/>
      <c r="DM11" s="624"/>
      <c r="DN11" s="624"/>
      <c r="DO11" s="624"/>
      <c r="DP11" s="625"/>
      <c r="DQ11" s="629">
        <v>76696</v>
      </c>
      <c r="DR11" s="624"/>
      <c r="DS11" s="624"/>
      <c r="DT11" s="624"/>
      <c r="DU11" s="624"/>
      <c r="DV11" s="624"/>
      <c r="DW11" s="624"/>
      <c r="DX11" s="624"/>
      <c r="DY11" s="624"/>
      <c r="DZ11" s="624"/>
      <c r="EA11" s="624"/>
      <c r="EB11" s="624"/>
      <c r="EC11" s="660"/>
    </row>
    <row r="12" spans="2:143" ht="11.25" customHeight="1" x14ac:dyDescent="0.2">
      <c r="B12" s="620" t="s">
        <v>252</v>
      </c>
      <c r="C12" s="621"/>
      <c r="D12" s="621"/>
      <c r="E12" s="621"/>
      <c r="F12" s="621"/>
      <c r="G12" s="621"/>
      <c r="H12" s="621"/>
      <c r="I12" s="621"/>
      <c r="J12" s="621"/>
      <c r="K12" s="621"/>
      <c r="L12" s="621"/>
      <c r="M12" s="621"/>
      <c r="N12" s="621"/>
      <c r="O12" s="621"/>
      <c r="P12" s="621"/>
      <c r="Q12" s="622"/>
      <c r="R12" s="623" t="s">
        <v>139</v>
      </c>
      <c r="S12" s="624"/>
      <c r="T12" s="624"/>
      <c r="U12" s="624"/>
      <c r="V12" s="624"/>
      <c r="W12" s="624"/>
      <c r="X12" s="624"/>
      <c r="Y12" s="625"/>
      <c r="Z12" s="661" t="s">
        <v>235</v>
      </c>
      <c r="AA12" s="661"/>
      <c r="AB12" s="661"/>
      <c r="AC12" s="661"/>
      <c r="AD12" s="662" t="s">
        <v>139</v>
      </c>
      <c r="AE12" s="662"/>
      <c r="AF12" s="662"/>
      <c r="AG12" s="662"/>
      <c r="AH12" s="662"/>
      <c r="AI12" s="662"/>
      <c r="AJ12" s="662"/>
      <c r="AK12" s="662"/>
      <c r="AL12" s="626" t="s">
        <v>139</v>
      </c>
      <c r="AM12" s="627"/>
      <c r="AN12" s="627"/>
      <c r="AO12" s="663"/>
      <c r="AP12" s="620" t="s">
        <v>253</v>
      </c>
      <c r="AQ12" s="621"/>
      <c r="AR12" s="621"/>
      <c r="AS12" s="621"/>
      <c r="AT12" s="621"/>
      <c r="AU12" s="621"/>
      <c r="AV12" s="621"/>
      <c r="AW12" s="621"/>
      <c r="AX12" s="621"/>
      <c r="AY12" s="621"/>
      <c r="AZ12" s="621"/>
      <c r="BA12" s="621"/>
      <c r="BB12" s="621"/>
      <c r="BC12" s="621"/>
      <c r="BD12" s="621"/>
      <c r="BE12" s="621"/>
      <c r="BF12" s="622"/>
      <c r="BG12" s="623">
        <v>3755271</v>
      </c>
      <c r="BH12" s="624"/>
      <c r="BI12" s="624"/>
      <c r="BJ12" s="624"/>
      <c r="BK12" s="624"/>
      <c r="BL12" s="624"/>
      <c r="BM12" s="624"/>
      <c r="BN12" s="625"/>
      <c r="BO12" s="661">
        <v>64.599999999999994</v>
      </c>
      <c r="BP12" s="661"/>
      <c r="BQ12" s="661"/>
      <c r="BR12" s="661"/>
      <c r="BS12" s="662" t="s">
        <v>235</v>
      </c>
      <c r="BT12" s="662"/>
      <c r="BU12" s="662"/>
      <c r="BV12" s="662"/>
      <c r="BW12" s="662"/>
      <c r="BX12" s="662"/>
      <c r="BY12" s="662"/>
      <c r="BZ12" s="662"/>
      <c r="CA12" s="662"/>
      <c r="CB12" s="702"/>
      <c r="CD12" s="620" t="s">
        <v>254</v>
      </c>
      <c r="CE12" s="621"/>
      <c r="CF12" s="621"/>
      <c r="CG12" s="621"/>
      <c r="CH12" s="621"/>
      <c r="CI12" s="621"/>
      <c r="CJ12" s="621"/>
      <c r="CK12" s="621"/>
      <c r="CL12" s="621"/>
      <c r="CM12" s="621"/>
      <c r="CN12" s="621"/>
      <c r="CO12" s="621"/>
      <c r="CP12" s="621"/>
      <c r="CQ12" s="622"/>
      <c r="CR12" s="623">
        <v>520408</v>
      </c>
      <c r="CS12" s="624"/>
      <c r="CT12" s="624"/>
      <c r="CU12" s="624"/>
      <c r="CV12" s="624"/>
      <c r="CW12" s="624"/>
      <c r="CX12" s="624"/>
      <c r="CY12" s="625"/>
      <c r="CZ12" s="661">
        <v>2.9</v>
      </c>
      <c r="DA12" s="661"/>
      <c r="DB12" s="661"/>
      <c r="DC12" s="661"/>
      <c r="DD12" s="629">
        <v>13310</v>
      </c>
      <c r="DE12" s="624"/>
      <c r="DF12" s="624"/>
      <c r="DG12" s="624"/>
      <c r="DH12" s="624"/>
      <c r="DI12" s="624"/>
      <c r="DJ12" s="624"/>
      <c r="DK12" s="624"/>
      <c r="DL12" s="624"/>
      <c r="DM12" s="624"/>
      <c r="DN12" s="624"/>
      <c r="DO12" s="624"/>
      <c r="DP12" s="625"/>
      <c r="DQ12" s="629">
        <v>460231</v>
      </c>
      <c r="DR12" s="624"/>
      <c r="DS12" s="624"/>
      <c r="DT12" s="624"/>
      <c r="DU12" s="624"/>
      <c r="DV12" s="624"/>
      <c r="DW12" s="624"/>
      <c r="DX12" s="624"/>
      <c r="DY12" s="624"/>
      <c r="DZ12" s="624"/>
      <c r="EA12" s="624"/>
      <c r="EB12" s="624"/>
      <c r="EC12" s="660"/>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139</v>
      </c>
      <c r="S13" s="624"/>
      <c r="T13" s="624"/>
      <c r="U13" s="624"/>
      <c r="V13" s="624"/>
      <c r="W13" s="624"/>
      <c r="X13" s="624"/>
      <c r="Y13" s="625"/>
      <c r="Z13" s="661" t="s">
        <v>139</v>
      </c>
      <c r="AA13" s="661"/>
      <c r="AB13" s="661"/>
      <c r="AC13" s="661"/>
      <c r="AD13" s="662" t="s">
        <v>235</v>
      </c>
      <c r="AE13" s="662"/>
      <c r="AF13" s="662"/>
      <c r="AG13" s="662"/>
      <c r="AH13" s="662"/>
      <c r="AI13" s="662"/>
      <c r="AJ13" s="662"/>
      <c r="AK13" s="662"/>
      <c r="AL13" s="626" t="s">
        <v>235</v>
      </c>
      <c r="AM13" s="627"/>
      <c r="AN13" s="627"/>
      <c r="AO13" s="663"/>
      <c r="AP13" s="620" t="s">
        <v>256</v>
      </c>
      <c r="AQ13" s="621"/>
      <c r="AR13" s="621"/>
      <c r="AS13" s="621"/>
      <c r="AT13" s="621"/>
      <c r="AU13" s="621"/>
      <c r="AV13" s="621"/>
      <c r="AW13" s="621"/>
      <c r="AX13" s="621"/>
      <c r="AY13" s="621"/>
      <c r="AZ13" s="621"/>
      <c r="BA13" s="621"/>
      <c r="BB13" s="621"/>
      <c r="BC13" s="621"/>
      <c r="BD13" s="621"/>
      <c r="BE13" s="621"/>
      <c r="BF13" s="622"/>
      <c r="BG13" s="623">
        <v>3703833</v>
      </c>
      <c r="BH13" s="624"/>
      <c r="BI13" s="624"/>
      <c r="BJ13" s="624"/>
      <c r="BK13" s="624"/>
      <c r="BL13" s="624"/>
      <c r="BM13" s="624"/>
      <c r="BN13" s="625"/>
      <c r="BO13" s="661">
        <v>63.8</v>
      </c>
      <c r="BP13" s="661"/>
      <c r="BQ13" s="661"/>
      <c r="BR13" s="661"/>
      <c r="BS13" s="662" t="s">
        <v>235</v>
      </c>
      <c r="BT13" s="662"/>
      <c r="BU13" s="662"/>
      <c r="BV13" s="662"/>
      <c r="BW13" s="662"/>
      <c r="BX13" s="662"/>
      <c r="BY13" s="662"/>
      <c r="BZ13" s="662"/>
      <c r="CA13" s="662"/>
      <c r="CB13" s="702"/>
      <c r="CD13" s="620" t="s">
        <v>257</v>
      </c>
      <c r="CE13" s="621"/>
      <c r="CF13" s="621"/>
      <c r="CG13" s="621"/>
      <c r="CH13" s="621"/>
      <c r="CI13" s="621"/>
      <c r="CJ13" s="621"/>
      <c r="CK13" s="621"/>
      <c r="CL13" s="621"/>
      <c r="CM13" s="621"/>
      <c r="CN13" s="621"/>
      <c r="CO13" s="621"/>
      <c r="CP13" s="621"/>
      <c r="CQ13" s="622"/>
      <c r="CR13" s="623">
        <v>1645637</v>
      </c>
      <c r="CS13" s="624"/>
      <c r="CT13" s="624"/>
      <c r="CU13" s="624"/>
      <c r="CV13" s="624"/>
      <c r="CW13" s="624"/>
      <c r="CX13" s="624"/>
      <c r="CY13" s="625"/>
      <c r="CZ13" s="661">
        <v>9.1</v>
      </c>
      <c r="DA13" s="661"/>
      <c r="DB13" s="661"/>
      <c r="DC13" s="661"/>
      <c r="DD13" s="629">
        <v>874550</v>
      </c>
      <c r="DE13" s="624"/>
      <c r="DF13" s="624"/>
      <c r="DG13" s="624"/>
      <c r="DH13" s="624"/>
      <c r="DI13" s="624"/>
      <c r="DJ13" s="624"/>
      <c r="DK13" s="624"/>
      <c r="DL13" s="624"/>
      <c r="DM13" s="624"/>
      <c r="DN13" s="624"/>
      <c r="DO13" s="624"/>
      <c r="DP13" s="625"/>
      <c r="DQ13" s="629">
        <v>894810</v>
      </c>
      <c r="DR13" s="624"/>
      <c r="DS13" s="624"/>
      <c r="DT13" s="624"/>
      <c r="DU13" s="624"/>
      <c r="DV13" s="624"/>
      <c r="DW13" s="624"/>
      <c r="DX13" s="624"/>
      <c r="DY13" s="624"/>
      <c r="DZ13" s="624"/>
      <c r="EA13" s="624"/>
      <c r="EB13" s="624"/>
      <c r="EC13" s="660"/>
    </row>
    <row r="14" spans="2:143" ht="11.25" customHeight="1" x14ac:dyDescent="0.2">
      <c r="B14" s="620" t="s">
        <v>258</v>
      </c>
      <c r="C14" s="621"/>
      <c r="D14" s="621"/>
      <c r="E14" s="621"/>
      <c r="F14" s="621"/>
      <c r="G14" s="621"/>
      <c r="H14" s="621"/>
      <c r="I14" s="621"/>
      <c r="J14" s="621"/>
      <c r="K14" s="621"/>
      <c r="L14" s="621"/>
      <c r="M14" s="621"/>
      <c r="N14" s="621"/>
      <c r="O14" s="621"/>
      <c r="P14" s="621"/>
      <c r="Q14" s="622"/>
      <c r="R14" s="623">
        <v>679</v>
      </c>
      <c r="S14" s="624"/>
      <c r="T14" s="624"/>
      <c r="U14" s="624"/>
      <c r="V14" s="624"/>
      <c r="W14" s="624"/>
      <c r="X14" s="624"/>
      <c r="Y14" s="625"/>
      <c r="Z14" s="661">
        <v>0</v>
      </c>
      <c r="AA14" s="661"/>
      <c r="AB14" s="661"/>
      <c r="AC14" s="661"/>
      <c r="AD14" s="662">
        <v>679</v>
      </c>
      <c r="AE14" s="662"/>
      <c r="AF14" s="662"/>
      <c r="AG14" s="662"/>
      <c r="AH14" s="662"/>
      <c r="AI14" s="662"/>
      <c r="AJ14" s="662"/>
      <c r="AK14" s="662"/>
      <c r="AL14" s="626">
        <v>0</v>
      </c>
      <c r="AM14" s="627"/>
      <c r="AN14" s="627"/>
      <c r="AO14" s="663"/>
      <c r="AP14" s="620" t="s">
        <v>259</v>
      </c>
      <c r="AQ14" s="621"/>
      <c r="AR14" s="621"/>
      <c r="AS14" s="621"/>
      <c r="AT14" s="621"/>
      <c r="AU14" s="621"/>
      <c r="AV14" s="621"/>
      <c r="AW14" s="621"/>
      <c r="AX14" s="621"/>
      <c r="AY14" s="621"/>
      <c r="AZ14" s="621"/>
      <c r="BA14" s="621"/>
      <c r="BB14" s="621"/>
      <c r="BC14" s="621"/>
      <c r="BD14" s="621"/>
      <c r="BE14" s="621"/>
      <c r="BF14" s="622"/>
      <c r="BG14" s="623">
        <v>118375</v>
      </c>
      <c r="BH14" s="624"/>
      <c r="BI14" s="624"/>
      <c r="BJ14" s="624"/>
      <c r="BK14" s="624"/>
      <c r="BL14" s="624"/>
      <c r="BM14" s="624"/>
      <c r="BN14" s="625"/>
      <c r="BO14" s="661">
        <v>2</v>
      </c>
      <c r="BP14" s="661"/>
      <c r="BQ14" s="661"/>
      <c r="BR14" s="661"/>
      <c r="BS14" s="662" t="s">
        <v>235</v>
      </c>
      <c r="BT14" s="662"/>
      <c r="BU14" s="662"/>
      <c r="BV14" s="662"/>
      <c r="BW14" s="662"/>
      <c r="BX14" s="662"/>
      <c r="BY14" s="662"/>
      <c r="BZ14" s="662"/>
      <c r="CA14" s="662"/>
      <c r="CB14" s="702"/>
      <c r="CD14" s="620" t="s">
        <v>260</v>
      </c>
      <c r="CE14" s="621"/>
      <c r="CF14" s="621"/>
      <c r="CG14" s="621"/>
      <c r="CH14" s="621"/>
      <c r="CI14" s="621"/>
      <c r="CJ14" s="621"/>
      <c r="CK14" s="621"/>
      <c r="CL14" s="621"/>
      <c r="CM14" s="621"/>
      <c r="CN14" s="621"/>
      <c r="CO14" s="621"/>
      <c r="CP14" s="621"/>
      <c r="CQ14" s="622"/>
      <c r="CR14" s="623">
        <v>484209</v>
      </c>
      <c r="CS14" s="624"/>
      <c r="CT14" s="624"/>
      <c r="CU14" s="624"/>
      <c r="CV14" s="624"/>
      <c r="CW14" s="624"/>
      <c r="CX14" s="624"/>
      <c r="CY14" s="625"/>
      <c r="CZ14" s="661">
        <v>2.7</v>
      </c>
      <c r="DA14" s="661"/>
      <c r="DB14" s="661"/>
      <c r="DC14" s="661"/>
      <c r="DD14" s="629" t="s">
        <v>139</v>
      </c>
      <c r="DE14" s="624"/>
      <c r="DF14" s="624"/>
      <c r="DG14" s="624"/>
      <c r="DH14" s="624"/>
      <c r="DI14" s="624"/>
      <c r="DJ14" s="624"/>
      <c r="DK14" s="624"/>
      <c r="DL14" s="624"/>
      <c r="DM14" s="624"/>
      <c r="DN14" s="624"/>
      <c r="DO14" s="624"/>
      <c r="DP14" s="625"/>
      <c r="DQ14" s="629">
        <v>484209</v>
      </c>
      <c r="DR14" s="624"/>
      <c r="DS14" s="624"/>
      <c r="DT14" s="624"/>
      <c r="DU14" s="624"/>
      <c r="DV14" s="624"/>
      <c r="DW14" s="624"/>
      <c r="DX14" s="624"/>
      <c r="DY14" s="624"/>
      <c r="DZ14" s="624"/>
      <c r="EA14" s="624"/>
      <c r="EB14" s="624"/>
      <c r="EC14" s="660"/>
    </row>
    <row r="15" spans="2:143" ht="11.25" customHeight="1" x14ac:dyDescent="0.2">
      <c r="B15" s="620" t="s">
        <v>261</v>
      </c>
      <c r="C15" s="621"/>
      <c r="D15" s="621"/>
      <c r="E15" s="621"/>
      <c r="F15" s="621"/>
      <c r="G15" s="621"/>
      <c r="H15" s="621"/>
      <c r="I15" s="621"/>
      <c r="J15" s="621"/>
      <c r="K15" s="621"/>
      <c r="L15" s="621"/>
      <c r="M15" s="621"/>
      <c r="N15" s="621"/>
      <c r="O15" s="621"/>
      <c r="P15" s="621"/>
      <c r="Q15" s="622"/>
      <c r="R15" s="623" t="s">
        <v>139</v>
      </c>
      <c r="S15" s="624"/>
      <c r="T15" s="624"/>
      <c r="U15" s="624"/>
      <c r="V15" s="624"/>
      <c r="W15" s="624"/>
      <c r="X15" s="624"/>
      <c r="Y15" s="625"/>
      <c r="Z15" s="661" t="s">
        <v>139</v>
      </c>
      <c r="AA15" s="661"/>
      <c r="AB15" s="661"/>
      <c r="AC15" s="661"/>
      <c r="AD15" s="662" t="s">
        <v>235</v>
      </c>
      <c r="AE15" s="662"/>
      <c r="AF15" s="662"/>
      <c r="AG15" s="662"/>
      <c r="AH15" s="662"/>
      <c r="AI15" s="662"/>
      <c r="AJ15" s="662"/>
      <c r="AK15" s="662"/>
      <c r="AL15" s="626" t="s">
        <v>139</v>
      </c>
      <c r="AM15" s="627"/>
      <c r="AN15" s="627"/>
      <c r="AO15" s="663"/>
      <c r="AP15" s="620" t="s">
        <v>262</v>
      </c>
      <c r="AQ15" s="621"/>
      <c r="AR15" s="621"/>
      <c r="AS15" s="621"/>
      <c r="AT15" s="621"/>
      <c r="AU15" s="621"/>
      <c r="AV15" s="621"/>
      <c r="AW15" s="621"/>
      <c r="AX15" s="621"/>
      <c r="AY15" s="621"/>
      <c r="AZ15" s="621"/>
      <c r="BA15" s="621"/>
      <c r="BB15" s="621"/>
      <c r="BC15" s="621"/>
      <c r="BD15" s="621"/>
      <c r="BE15" s="621"/>
      <c r="BF15" s="622"/>
      <c r="BG15" s="623">
        <v>112798</v>
      </c>
      <c r="BH15" s="624"/>
      <c r="BI15" s="624"/>
      <c r="BJ15" s="624"/>
      <c r="BK15" s="624"/>
      <c r="BL15" s="624"/>
      <c r="BM15" s="624"/>
      <c r="BN15" s="625"/>
      <c r="BO15" s="661">
        <v>1.9</v>
      </c>
      <c r="BP15" s="661"/>
      <c r="BQ15" s="661"/>
      <c r="BR15" s="661"/>
      <c r="BS15" s="662" t="s">
        <v>139</v>
      </c>
      <c r="BT15" s="662"/>
      <c r="BU15" s="662"/>
      <c r="BV15" s="662"/>
      <c r="BW15" s="662"/>
      <c r="BX15" s="662"/>
      <c r="BY15" s="662"/>
      <c r="BZ15" s="662"/>
      <c r="CA15" s="662"/>
      <c r="CB15" s="702"/>
      <c r="CD15" s="620" t="s">
        <v>263</v>
      </c>
      <c r="CE15" s="621"/>
      <c r="CF15" s="621"/>
      <c r="CG15" s="621"/>
      <c r="CH15" s="621"/>
      <c r="CI15" s="621"/>
      <c r="CJ15" s="621"/>
      <c r="CK15" s="621"/>
      <c r="CL15" s="621"/>
      <c r="CM15" s="621"/>
      <c r="CN15" s="621"/>
      <c r="CO15" s="621"/>
      <c r="CP15" s="621"/>
      <c r="CQ15" s="622"/>
      <c r="CR15" s="623">
        <v>2532658</v>
      </c>
      <c r="CS15" s="624"/>
      <c r="CT15" s="624"/>
      <c r="CU15" s="624"/>
      <c r="CV15" s="624"/>
      <c r="CW15" s="624"/>
      <c r="CX15" s="624"/>
      <c r="CY15" s="625"/>
      <c r="CZ15" s="661">
        <v>14.1</v>
      </c>
      <c r="DA15" s="661"/>
      <c r="DB15" s="661"/>
      <c r="DC15" s="661"/>
      <c r="DD15" s="629">
        <v>495469</v>
      </c>
      <c r="DE15" s="624"/>
      <c r="DF15" s="624"/>
      <c r="DG15" s="624"/>
      <c r="DH15" s="624"/>
      <c r="DI15" s="624"/>
      <c r="DJ15" s="624"/>
      <c r="DK15" s="624"/>
      <c r="DL15" s="624"/>
      <c r="DM15" s="624"/>
      <c r="DN15" s="624"/>
      <c r="DO15" s="624"/>
      <c r="DP15" s="625"/>
      <c r="DQ15" s="629">
        <v>1766455</v>
      </c>
      <c r="DR15" s="624"/>
      <c r="DS15" s="624"/>
      <c r="DT15" s="624"/>
      <c r="DU15" s="624"/>
      <c r="DV15" s="624"/>
      <c r="DW15" s="624"/>
      <c r="DX15" s="624"/>
      <c r="DY15" s="624"/>
      <c r="DZ15" s="624"/>
      <c r="EA15" s="624"/>
      <c r="EB15" s="624"/>
      <c r="EC15" s="660"/>
    </row>
    <row r="16" spans="2:143" ht="11.25" customHeight="1" x14ac:dyDescent="0.2">
      <c r="B16" s="620" t="s">
        <v>264</v>
      </c>
      <c r="C16" s="621"/>
      <c r="D16" s="621"/>
      <c r="E16" s="621"/>
      <c r="F16" s="621"/>
      <c r="G16" s="621"/>
      <c r="H16" s="621"/>
      <c r="I16" s="621"/>
      <c r="J16" s="621"/>
      <c r="K16" s="621"/>
      <c r="L16" s="621"/>
      <c r="M16" s="621"/>
      <c r="N16" s="621"/>
      <c r="O16" s="621"/>
      <c r="P16" s="621"/>
      <c r="Q16" s="622"/>
      <c r="R16" s="623">
        <v>6115</v>
      </c>
      <c r="S16" s="624"/>
      <c r="T16" s="624"/>
      <c r="U16" s="624"/>
      <c r="V16" s="624"/>
      <c r="W16" s="624"/>
      <c r="X16" s="624"/>
      <c r="Y16" s="625"/>
      <c r="Z16" s="661">
        <v>0</v>
      </c>
      <c r="AA16" s="661"/>
      <c r="AB16" s="661"/>
      <c r="AC16" s="661"/>
      <c r="AD16" s="662">
        <v>6115</v>
      </c>
      <c r="AE16" s="662"/>
      <c r="AF16" s="662"/>
      <c r="AG16" s="662"/>
      <c r="AH16" s="662"/>
      <c r="AI16" s="662"/>
      <c r="AJ16" s="662"/>
      <c r="AK16" s="662"/>
      <c r="AL16" s="626">
        <v>0.1</v>
      </c>
      <c r="AM16" s="627"/>
      <c r="AN16" s="627"/>
      <c r="AO16" s="663"/>
      <c r="AP16" s="620" t="s">
        <v>265</v>
      </c>
      <c r="AQ16" s="621"/>
      <c r="AR16" s="621"/>
      <c r="AS16" s="621"/>
      <c r="AT16" s="621"/>
      <c r="AU16" s="621"/>
      <c r="AV16" s="621"/>
      <c r="AW16" s="621"/>
      <c r="AX16" s="621"/>
      <c r="AY16" s="621"/>
      <c r="AZ16" s="621"/>
      <c r="BA16" s="621"/>
      <c r="BB16" s="621"/>
      <c r="BC16" s="621"/>
      <c r="BD16" s="621"/>
      <c r="BE16" s="621"/>
      <c r="BF16" s="622"/>
      <c r="BG16" s="623" t="s">
        <v>139</v>
      </c>
      <c r="BH16" s="624"/>
      <c r="BI16" s="624"/>
      <c r="BJ16" s="624"/>
      <c r="BK16" s="624"/>
      <c r="BL16" s="624"/>
      <c r="BM16" s="624"/>
      <c r="BN16" s="625"/>
      <c r="BO16" s="661" t="s">
        <v>235</v>
      </c>
      <c r="BP16" s="661"/>
      <c r="BQ16" s="661"/>
      <c r="BR16" s="661"/>
      <c r="BS16" s="662" t="s">
        <v>235</v>
      </c>
      <c r="BT16" s="662"/>
      <c r="BU16" s="662"/>
      <c r="BV16" s="662"/>
      <c r="BW16" s="662"/>
      <c r="BX16" s="662"/>
      <c r="BY16" s="662"/>
      <c r="BZ16" s="662"/>
      <c r="CA16" s="662"/>
      <c r="CB16" s="702"/>
      <c r="CD16" s="620" t="s">
        <v>266</v>
      </c>
      <c r="CE16" s="621"/>
      <c r="CF16" s="621"/>
      <c r="CG16" s="621"/>
      <c r="CH16" s="621"/>
      <c r="CI16" s="621"/>
      <c r="CJ16" s="621"/>
      <c r="CK16" s="621"/>
      <c r="CL16" s="621"/>
      <c r="CM16" s="621"/>
      <c r="CN16" s="621"/>
      <c r="CO16" s="621"/>
      <c r="CP16" s="621"/>
      <c r="CQ16" s="622"/>
      <c r="CR16" s="623" t="s">
        <v>235</v>
      </c>
      <c r="CS16" s="624"/>
      <c r="CT16" s="624"/>
      <c r="CU16" s="624"/>
      <c r="CV16" s="624"/>
      <c r="CW16" s="624"/>
      <c r="CX16" s="624"/>
      <c r="CY16" s="625"/>
      <c r="CZ16" s="661" t="s">
        <v>139</v>
      </c>
      <c r="DA16" s="661"/>
      <c r="DB16" s="661"/>
      <c r="DC16" s="661"/>
      <c r="DD16" s="629" t="s">
        <v>235</v>
      </c>
      <c r="DE16" s="624"/>
      <c r="DF16" s="624"/>
      <c r="DG16" s="624"/>
      <c r="DH16" s="624"/>
      <c r="DI16" s="624"/>
      <c r="DJ16" s="624"/>
      <c r="DK16" s="624"/>
      <c r="DL16" s="624"/>
      <c r="DM16" s="624"/>
      <c r="DN16" s="624"/>
      <c r="DO16" s="624"/>
      <c r="DP16" s="625"/>
      <c r="DQ16" s="629" t="s">
        <v>139</v>
      </c>
      <c r="DR16" s="624"/>
      <c r="DS16" s="624"/>
      <c r="DT16" s="624"/>
      <c r="DU16" s="624"/>
      <c r="DV16" s="624"/>
      <c r="DW16" s="624"/>
      <c r="DX16" s="624"/>
      <c r="DY16" s="624"/>
      <c r="DZ16" s="624"/>
      <c r="EA16" s="624"/>
      <c r="EB16" s="624"/>
      <c r="EC16" s="660"/>
    </row>
    <row r="17" spans="2:133" ht="11.25" customHeight="1" x14ac:dyDescent="0.2">
      <c r="B17" s="620" t="s">
        <v>267</v>
      </c>
      <c r="C17" s="621"/>
      <c r="D17" s="621"/>
      <c r="E17" s="621"/>
      <c r="F17" s="621"/>
      <c r="G17" s="621"/>
      <c r="H17" s="621"/>
      <c r="I17" s="621"/>
      <c r="J17" s="621"/>
      <c r="K17" s="621"/>
      <c r="L17" s="621"/>
      <c r="M17" s="621"/>
      <c r="N17" s="621"/>
      <c r="O17" s="621"/>
      <c r="P17" s="621"/>
      <c r="Q17" s="622"/>
      <c r="R17" s="623">
        <v>48933</v>
      </c>
      <c r="S17" s="624"/>
      <c r="T17" s="624"/>
      <c r="U17" s="624"/>
      <c r="V17" s="624"/>
      <c r="W17" s="624"/>
      <c r="X17" s="624"/>
      <c r="Y17" s="625"/>
      <c r="Z17" s="661">
        <v>0.3</v>
      </c>
      <c r="AA17" s="661"/>
      <c r="AB17" s="661"/>
      <c r="AC17" s="661"/>
      <c r="AD17" s="662">
        <v>48933</v>
      </c>
      <c r="AE17" s="662"/>
      <c r="AF17" s="662"/>
      <c r="AG17" s="662"/>
      <c r="AH17" s="662"/>
      <c r="AI17" s="662"/>
      <c r="AJ17" s="662"/>
      <c r="AK17" s="662"/>
      <c r="AL17" s="626">
        <v>0.5</v>
      </c>
      <c r="AM17" s="627"/>
      <c r="AN17" s="627"/>
      <c r="AO17" s="663"/>
      <c r="AP17" s="620" t="s">
        <v>268</v>
      </c>
      <c r="AQ17" s="621"/>
      <c r="AR17" s="621"/>
      <c r="AS17" s="621"/>
      <c r="AT17" s="621"/>
      <c r="AU17" s="621"/>
      <c r="AV17" s="621"/>
      <c r="AW17" s="621"/>
      <c r="AX17" s="621"/>
      <c r="AY17" s="621"/>
      <c r="AZ17" s="621"/>
      <c r="BA17" s="621"/>
      <c r="BB17" s="621"/>
      <c r="BC17" s="621"/>
      <c r="BD17" s="621"/>
      <c r="BE17" s="621"/>
      <c r="BF17" s="622"/>
      <c r="BG17" s="623" t="s">
        <v>235</v>
      </c>
      <c r="BH17" s="624"/>
      <c r="BI17" s="624"/>
      <c r="BJ17" s="624"/>
      <c r="BK17" s="624"/>
      <c r="BL17" s="624"/>
      <c r="BM17" s="624"/>
      <c r="BN17" s="625"/>
      <c r="BO17" s="661" t="s">
        <v>235</v>
      </c>
      <c r="BP17" s="661"/>
      <c r="BQ17" s="661"/>
      <c r="BR17" s="661"/>
      <c r="BS17" s="662" t="s">
        <v>235</v>
      </c>
      <c r="BT17" s="662"/>
      <c r="BU17" s="662"/>
      <c r="BV17" s="662"/>
      <c r="BW17" s="662"/>
      <c r="BX17" s="662"/>
      <c r="BY17" s="662"/>
      <c r="BZ17" s="662"/>
      <c r="CA17" s="662"/>
      <c r="CB17" s="702"/>
      <c r="CD17" s="620" t="s">
        <v>269</v>
      </c>
      <c r="CE17" s="621"/>
      <c r="CF17" s="621"/>
      <c r="CG17" s="621"/>
      <c r="CH17" s="621"/>
      <c r="CI17" s="621"/>
      <c r="CJ17" s="621"/>
      <c r="CK17" s="621"/>
      <c r="CL17" s="621"/>
      <c r="CM17" s="621"/>
      <c r="CN17" s="621"/>
      <c r="CO17" s="621"/>
      <c r="CP17" s="621"/>
      <c r="CQ17" s="622"/>
      <c r="CR17" s="623">
        <v>734251</v>
      </c>
      <c r="CS17" s="624"/>
      <c r="CT17" s="624"/>
      <c r="CU17" s="624"/>
      <c r="CV17" s="624"/>
      <c r="CW17" s="624"/>
      <c r="CX17" s="624"/>
      <c r="CY17" s="625"/>
      <c r="CZ17" s="661">
        <v>4.0999999999999996</v>
      </c>
      <c r="DA17" s="661"/>
      <c r="DB17" s="661"/>
      <c r="DC17" s="661"/>
      <c r="DD17" s="629" t="s">
        <v>235</v>
      </c>
      <c r="DE17" s="624"/>
      <c r="DF17" s="624"/>
      <c r="DG17" s="624"/>
      <c r="DH17" s="624"/>
      <c r="DI17" s="624"/>
      <c r="DJ17" s="624"/>
      <c r="DK17" s="624"/>
      <c r="DL17" s="624"/>
      <c r="DM17" s="624"/>
      <c r="DN17" s="624"/>
      <c r="DO17" s="624"/>
      <c r="DP17" s="625"/>
      <c r="DQ17" s="629">
        <v>705911</v>
      </c>
      <c r="DR17" s="624"/>
      <c r="DS17" s="624"/>
      <c r="DT17" s="624"/>
      <c r="DU17" s="624"/>
      <c r="DV17" s="624"/>
      <c r="DW17" s="624"/>
      <c r="DX17" s="624"/>
      <c r="DY17" s="624"/>
      <c r="DZ17" s="624"/>
      <c r="EA17" s="624"/>
      <c r="EB17" s="624"/>
      <c r="EC17" s="660"/>
    </row>
    <row r="18" spans="2:133" ht="11.25" customHeight="1" x14ac:dyDescent="0.2">
      <c r="B18" s="620" t="s">
        <v>270</v>
      </c>
      <c r="C18" s="621"/>
      <c r="D18" s="621"/>
      <c r="E18" s="621"/>
      <c r="F18" s="621"/>
      <c r="G18" s="621"/>
      <c r="H18" s="621"/>
      <c r="I18" s="621"/>
      <c r="J18" s="621"/>
      <c r="K18" s="621"/>
      <c r="L18" s="621"/>
      <c r="M18" s="621"/>
      <c r="N18" s="621"/>
      <c r="O18" s="621"/>
      <c r="P18" s="621"/>
      <c r="Q18" s="622"/>
      <c r="R18" s="623">
        <v>17594</v>
      </c>
      <c r="S18" s="624"/>
      <c r="T18" s="624"/>
      <c r="U18" s="624"/>
      <c r="V18" s="624"/>
      <c r="W18" s="624"/>
      <c r="X18" s="624"/>
      <c r="Y18" s="625"/>
      <c r="Z18" s="661">
        <v>0.1</v>
      </c>
      <c r="AA18" s="661"/>
      <c r="AB18" s="661"/>
      <c r="AC18" s="661"/>
      <c r="AD18" s="662">
        <v>17594</v>
      </c>
      <c r="AE18" s="662"/>
      <c r="AF18" s="662"/>
      <c r="AG18" s="662"/>
      <c r="AH18" s="662"/>
      <c r="AI18" s="662"/>
      <c r="AJ18" s="662"/>
      <c r="AK18" s="662"/>
      <c r="AL18" s="626">
        <v>0.2</v>
      </c>
      <c r="AM18" s="627"/>
      <c r="AN18" s="627"/>
      <c r="AO18" s="663"/>
      <c r="AP18" s="620" t="s">
        <v>271</v>
      </c>
      <c r="AQ18" s="621"/>
      <c r="AR18" s="621"/>
      <c r="AS18" s="621"/>
      <c r="AT18" s="621"/>
      <c r="AU18" s="621"/>
      <c r="AV18" s="621"/>
      <c r="AW18" s="621"/>
      <c r="AX18" s="621"/>
      <c r="AY18" s="621"/>
      <c r="AZ18" s="621"/>
      <c r="BA18" s="621"/>
      <c r="BB18" s="621"/>
      <c r="BC18" s="621"/>
      <c r="BD18" s="621"/>
      <c r="BE18" s="621"/>
      <c r="BF18" s="622"/>
      <c r="BG18" s="623" t="s">
        <v>139</v>
      </c>
      <c r="BH18" s="624"/>
      <c r="BI18" s="624"/>
      <c r="BJ18" s="624"/>
      <c r="BK18" s="624"/>
      <c r="BL18" s="624"/>
      <c r="BM18" s="624"/>
      <c r="BN18" s="625"/>
      <c r="BO18" s="661" t="s">
        <v>235</v>
      </c>
      <c r="BP18" s="661"/>
      <c r="BQ18" s="661"/>
      <c r="BR18" s="661"/>
      <c r="BS18" s="662" t="s">
        <v>139</v>
      </c>
      <c r="BT18" s="662"/>
      <c r="BU18" s="662"/>
      <c r="BV18" s="662"/>
      <c r="BW18" s="662"/>
      <c r="BX18" s="662"/>
      <c r="BY18" s="662"/>
      <c r="BZ18" s="662"/>
      <c r="CA18" s="662"/>
      <c r="CB18" s="702"/>
      <c r="CD18" s="620" t="s">
        <v>272</v>
      </c>
      <c r="CE18" s="621"/>
      <c r="CF18" s="621"/>
      <c r="CG18" s="621"/>
      <c r="CH18" s="621"/>
      <c r="CI18" s="621"/>
      <c r="CJ18" s="621"/>
      <c r="CK18" s="621"/>
      <c r="CL18" s="621"/>
      <c r="CM18" s="621"/>
      <c r="CN18" s="621"/>
      <c r="CO18" s="621"/>
      <c r="CP18" s="621"/>
      <c r="CQ18" s="622"/>
      <c r="CR18" s="623">
        <v>253653</v>
      </c>
      <c r="CS18" s="624"/>
      <c r="CT18" s="624"/>
      <c r="CU18" s="624"/>
      <c r="CV18" s="624"/>
      <c r="CW18" s="624"/>
      <c r="CX18" s="624"/>
      <c r="CY18" s="625"/>
      <c r="CZ18" s="661">
        <v>1.4</v>
      </c>
      <c r="DA18" s="661"/>
      <c r="DB18" s="661"/>
      <c r="DC18" s="661"/>
      <c r="DD18" s="629">
        <v>253626</v>
      </c>
      <c r="DE18" s="624"/>
      <c r="DF18" s="624"/>
      <c r="DG18" s="624"/>
      <c r="DH18" s="624"/>
      <c r="DI18" s="624"/>
      <c r="DJ18" s="624"/>
      <c r="DK18" s="624"/>
      <c r="DL18" s="624"/>
      <c r="DM18" s="624"/>
      <c r="DN18" s="624"/>
      <c r="DO18" s="624"/>
      <c r="DP18" s="625"/>
      <c r="DQ18" s="629">
        <v>27</v>
      </c>
      <c r="DR18" s="624"/>
      <c r="DS18" s="624"/>
      <c r="DT18" s="624"/>
      <c r="DU18" s="624"/>
      <c r="DV18" s="624"/>
      <c r="DW18" s="624"/>
      <c r="DX18" s="624"/>
      <c r="DY18" s="624"/>
      <c r="DZ18" s="624"/>
      <c r="EA18" s="624"/>
      <c r="EB18" s="624"/>
      <c r="EC18" s="660"/>
    </row>
    <row r="19" spans="2:133" ht="11.25" customHeight="1" x14ac:dyDescent="0.2">
      <c r="B19" s="620" t="s">
        <v>273</v>
      </c>
      <c r="C19" s="621"/>
      <c r="D19" s="621"/>
      <c r="E19" s="621"/>
      <c r="F19" s="621"/>
      <c r="G19" s="621"/>
      <c r="H19" s="621"/>
      <c r="I19" s="621"/>
      <c r="J19" s="621"/>
      <c r="K19" s="621"/>
      <c r="L19" s="621"/>
      <c r="M19" s="621"/>
      <c r="N19" s="621"/>
      <c r="O19" s="621"/>
      <c r="P19" s="621"/>
      <c r="Q19" s="622"/>
      <c r="R19" s="623">
        <v>17351</v>
      </c>
      <c r="S19" s="624"/>
      <c r="T19" s="624"/>
      <c r="U19" s="624"/>
      <c r="V19" s="624"/>
      <c r="W19" s="624"/>
      <c r="X19" s="624"/>
      <c r="Y19" s="625"/>
      <c r="Z19" s="661">
        <v>0.1</v>
      </c>
      <c r="AA19" s="661"/>
      <c r="AB19" s="661"/>
      <c r="AC19" s="661"/>
      <c r="AD19" s="662">
        <v>17351</v>
      </c>
      <c r="AE19" s="662"/>
      <c r="AF19" s="662"/>
      <c r="AG19" s="662"/>
      <c r="AH19" s="662"/>
      <c r="AI19" s="662"/>
      <c r="AJ19" s="662"/>
      <c r="AK19" s="662"/>
      <c r="AL19" s="626">
        <v>0.2</v>
      </c>
      <c r="AM19" s="627"/>
      <c r="AN19" s="627"/>
      <c r="AO19" s="663"/>
      <c r="AP19" s="620" t="s">
        <v>274</v>
      </c>
      <c r="AQ19" s="621"/>
      <c r="AR19" s="621"/>
      <c r="AS19" s="621"/>
      <c r="AT19" s="621"/>
      <c r="AU19" s="621"/>
      <c r="AV19" s="621"/>
      <c r="AW19" s="621"/>
      <c r="AX19" s="621"/>
      <c r="AY19" s="621"/>
      <c r="AZ19" s="621"/>
      <c r="BA19" s="621"/>
      <c r="BB19" s="621"/>
      <c r="BC19" s="621"/>
      <c r="BD19" s="621"/>
      <c r="BE19" s="621"/>
      <c r="BF19" s="622"/>
      <c r="BG19" s="623">
        <v>30644</v>
      </c>
      <c r="BH19" s="624"/>
      <c r="BI19" s="624"/>
      <c r="BJ19" s="624"/>
      <c r="BK19" s="624"/>
      <c r="BL19" s="624"/>
      <c r="BM19" s="624"/>
      <c r="BN19" s="625"/>
      <c r="BO19" s="661">
        <v>0.5</v>
      </c>
      <c r="BP19" s="661"/>
      <c r="BQ19" s="661"/>
      <c r="BR19" s="661"/>
      <c r="BS19" s="662" t="s">
        <v>139</v>
      </c>
      <c r="BT19" s="662"/>
      <c r="BU19" s="662"/>
      <c r="BV19" s="662"/>
      <c r="BW19" s="662"/>
      <c r="BX19" s="662"/>
      <c r="BY19" s="662"/>
      <c r="BZ19" s="662"/>
      <c r="CA19" s="662"/>
      <c r="CB19" s="702"/>
      <c r="CD19" s="620" t="s">
        <v>275</v>
      </c>
      <c r="CE19" s="621"/>
      <c r="CF19" s="621"/>
      <c r="CG19" s="621"/>
      <c r="CH19" s="621"/>
      <c r="CI19" s="621"/>
      <c r="CJ19" s="621"/>
      <c r="CK19" s="621"/>
      <c r="CL19" s="621"/>
      <c r="CM19" s="621"/>
      <c r="CN19" s="621"/>
      <c r="CO19" s="621"/>
      <c r="CP19" s="621"/>
      <c r="CQ19" s="622"/>
      <c r="CR19" s="623" t="s">
        <v>235</v>
      </c>
      <c r="CS19" s="624"/>
      <c r="CT19" s="624"/>
      <c r="CU19" s="624"/>
      <c r="CV19" s="624"/>
      <c r="CW19" s="624"/>
      <c r="CX19" s="624"/>
      <c r="CY19" s="625"/>
      <c r="CZ19" s="661" t="s">
        <v>139</v>
      </c>
      <c r="DA19" s="661"/>
      <c r="DB19" s="661"/>
      <c r="DC19" s="661"/>
      <c r="DD19" s="629" t="s">
        <v>235</v>
      </c>
      <c r="DE19" s="624"/>
      <c r="DF19" s="624"/>
      <c r="DG19" s="624"/>
      <c r="DH19" s="624"/>
      <c r="DI19" s="624"/>
      <c r="DJ19" s="624"/>
      <c r="DK19" s="624"/>
      <c r="DL19" s="624"/>
      <c r="DM19" s="624"/>
      <c r="DN19" s="624"/>
      <c r="DO19" s="624"/>
      <c r="DP19" s="625"/>
      <c r="DQ19" s="629" t="s">
        <v>139</v>
      </c>
      <c r="DR19" s="624"/>
      <c r="DS19" s="624"/>
      <c r="DT19" s="624"/>
      <c r="DU19" s="624"/>
      <c r="DV19" s="624"/>
      <c r="DW19" s="624"/>
      <c r="DX19" s="624"/>
      <c r="DY19" s="624"/>
      <c r="DZ19" s="624"/>
      <c r="EA19" s="624"/>
      <c r="EB19" s="624"/>
      <c r="EC19" s="660"/>
    </row>
    <row r="20" spans="2:133" ht="11.25" customHeight="1" x14ac:dyDescent="0.2">
      <c r="B20" s="690" t="s">
        <v>276</v>
      </c>
      <c r="C20" s="691"/>
      <c r="D20" s="691"/>
      <c r="E20" s="691"/>
      <c r="F20" s="691"/>
      <c r="G20" s="691"/>
      <c r="H20" s="691"/>
      <c r="I20" s="691"/>
      <c r="J20" s="691"/>
      <c r="K20" s="691"/>
      <c r="L20" s="691"/>
      <c r="M20" s="691"/>
      <c r="N20" s="691"/>
      <c r="O20" s="691"/>
      <c r="P20" s="691"/>
      <c r="Q20" s="692"/>
      <c r="R20" s="623">
        <v>243</v>
      </c>
      <c r="S20" s="624"/>
      <c r="T20" s="624"/>
      <c r="U20" s="624"/>
      <c r="V20" s="624"/>
      <c r="W20" s="624"/>
      <c r="X20" s="624"/>
      <c r="Y20" s="625"/>
      <c r="Z20" s="661">
        <v>0</v>
      </c>
      <c r="AA20" s="661"/>
      <c r="AB20" s="661"/>
      <c r="AC20" s="661"/>
      <c r="AD20" s="662">
        <v>243</v>
      </c>
      <c r="AE20" s="662"/>
      <c r="AF20" s="662"/>
      <c r="AG20" s="662"/>
      <c r="AH20" s="662"/>
      <c r="AI20" s="662"/>
      <c r="AJ20" s="662"/>
      <c r="AK20" s="662"/>
      <c r="AL20" s="626">
        <v>0</v>
      </c>
      <c r="AM20" s="627"/>
      <c r="AN20" s="627"/>
      <c r="AO20" s="663"/>
      <c r="AP20" s="620" t="s">
        <v>277</v>
      </c>
      <c r="AQ20" s="621"/>
      <c r="AR20" s="621"/>
      <c r="AS20" s="621"/>
      <c r="AT20" s="621"/>
      <c r="AU20" s="621"/>
      <c r="AV20" s="621"/>
      <c r="AW20" s="621"/>
      <c r="AX20" s="621"/>
      <c r="AY20" s="621"/>
      <c r="AZ20" s="621"/>
      <c r="BA20" s="621"/>
      <c r="BB20" s="621"/>
      <c r="BC20" s="621"/>
      <c r="BD20" s="621"/>
      <c r="BE20" s="621"/>
      <c r="BF20" s="622"/>
      <c r="BG20" s="623">
        <v>30644</v>
      </c>
      <c r="BH20" s="624"/>
      <c r="BI20" s="624"/>
      <c r="BJ20" s="624"/>
      <c r="BK20" s="624"/>
      <c r="BL20" s="624"/>
      <c r="BM20" s="624"/>
      <c r="BN20" s="625"/>
      <c r="BO20" s="661">
        <v>0.5</v>
      </c>
      <c r="BP20" s="661"/>
      <c r="BQ20" s="661"/>
      <c r="BR20" s="661"/>
      <c r="BS20" s="662" t="s">
        <v>139</v>
      </c>
      <c r="BT20" s="662"/>
      <c r="BU20" s="662"/>
      <c r="BV20" s="662"/>
      <c r="BW20" s="662"/>
      <c r="BX20" s="662"/>
      <c r="BY20" s="662"/>
      <c r="BZ20" s="662"/>
      <c r="CA20" s="662"/>
      <c r="CB20" s="702"/>
      <c r="CD20" s="620" t="s">
        <v>278</v>
      </c>
      <c r="CE20" s="621"/>
      <c r="CF20" s="621"/>
      <c r="CG20" s="621"/>
      <c r="CH20" s="621"/>
      <c r="CI20" s="621"/>
      <c r="CJ20" s="621"/>
      <c r="CK20" s="621"/>
      <c r="CL20" s="621"/>
      <c r="CM20" s="621"/>
      <c r="CN20" s="621"/>
      <c r="CO20" s="621"/>
      <c r="CP20" s="621"/>
      <c r="CQ20" s="622"/>
      <c r="CR20" s="623">
        <v>18015766</v>
      </c>
      <c r="CS20" s="624"/>
      <c r="CT20" s="624"/>
      <c r="CU20" s="624"/>
      <c r="CV20" s="624"/>
      <c r="CW20" s="624"/>
      <c r="CX20" s="624"/>
      <c r="CY20" s="625"/>
      <c r="CZ20" s="661">
        <v>100</v>
      </c>
      <c r="DA20" s="661"/>
      <c r="DB20" s="661"/>
      <c r="DC20" s="661"/>
      <c r="DD20" s="629">
        <v>2223110</v>
      </c>
      <c r="DE20" s="624"/>
      <c r="DF20" s="624"/>
      <c r="DG20" s="624"/>
      <c r="DH20" s="624"/>
      <c r="DI20" s="624"/>
      <c r="DJ20" s="624"/>
      <c r="DK20" s="624"/>
      <c r="DL20" s="624"/>
      <c r="DM20" s="624"/>
      <c r="DN20" s="624"/>
      <c r="DO20" s="624"/>
      <c r="DP20" s="625"/>
      <c r="DQ20" s="629">
        <v>10489784</v>
      </c>
      <c r="DR20" s="624"/>
      <c r="DS20" s="624"/>
      <c r="DT20" s="624"/>
      <c r="DU20" s="624"/>
      <c r="DV20" s="624"/>
      <c r="DW20" s="624"/>
      <c r="DX20" s="624"/>
      <c r="DY20" s="624"/>
      <c r="DZ20" s="624"/>
      <c r="EA20" s="624"/>
      <c r="EB20" s="624"/>
      <c r="EC20" s="660"/>
    </row>
    <row r="21" spans="2:133" ht="11.25" customHeight="1" x14ac:dyDescent="0.2">
      <c r="B21" s="620" t="s">
        <v>279</v>
      </c>
      <c r="C21" s="621"/>
      <c r="D21" s="621"/>
      <c r="E21" s="621"/>
      <c r="F21" s="621"/>
      <c r="G21" s="621"/>
      <c r="H21" s="621"/>
      <c r="I21" s="621"/>
      <c r="J21" s="621"/>
      <c r="K21" s="621"/>
      <c r="L21" s="621"/>
      <c r="M21" s="621"/>
      <c r="N21" s="621"/>
      <c r="O21" s="621"/>
      <c r="P21" s="621"/>
      <c r="Q21" s="622"/>
      <c r="R21" s="623">
        <v>1326764</v>
      </c>
      <c r="S21" s="624"/>
      <c r="T21" s="624"/>
      <c r="U21" s="624"/>
      <c r="V21" s="624"/>
      <c r="W21" s="624"/>
      <c r="X21" s="624"/>
      <c r="Y21" s="625"/>
      <c r="Z21" s="661">
        <v>6.9</v>
      </c>
      <c r="AA21" s="661"/>
      <c r="AB21" s="661"/>
      <c r="AC21" s="661"/>
      <c r="AD21" s="662">
        <v>1219714</v>
      </c>
      <c r="AE21" s="662"/>
      <c r="AF21" s="662"/>
      <c r="AG21" s="662"/>
      <c r="AH21" s="662"/>
      <c r="AI21" s="662"/>
      <c r="AJ21" s="662"/>
      <c r="AK21" s="662"/>
      <c r="AL21" s="626">
        <v>13.6</v>
      </c>
      <c r="AM21" s="627"/>
      <c r="AN21" s="627"/>
      <c r="AO21" s="663"/>
      <c r="AP21" s="620" t="s">
        <v>280</v>
      </c>
      <c r="AQ21" s="700"/>
      <c r="AR21" s="700"/>
      <c r="AS21" s="700"/>
      <c r="AT21" s="700"/>
      <c r="AU21" s="700"/>
      <c r="AV21" s="700"/>
      <c r="AW21" s="700"/>
      <c r="AX21" s="700"/>
      <c r="AY21" s="700"/>
      <c r="AZ21" s="700"/>
      <c r="BA21" s="700"/>
      <c r="BB21" s="700"/>
      <c r="BC21" s="700"/>
      <c r="BD21" s="700"/>
      <c r="BE21" s="700"/>
      <c r="BF21" s="701"/>
      <c r="BG21" s="623">
        <v>30644</v>
      </c>
      <c r="BH21" s="624"/>
      <c r="BI21" s="624"/>
      <c r="BJ21" s="624"/>
      <c r="BK21" s="624"/>
      <c r="BL21" s="624"/>
      <c r="BM21" s="624"/>
      <c r="BN21" s="625"/>
      <c r="BO21" s="661">
        <v>0.5</v>
      </c>
      <c r="BP21" s="661"/>
      <c r="BQ21" s="661"/>
      <c r="BR21" s="661"/>
      <c r="BS21" s="662" t="s">
        <v>139</v>
      </c>
      <c r="BT21" s="662"/>
      <c r="BU21" s="662"/>
      <c r="BV21" s="662"/>
      <c r="BW21" s="662"/>
      <c r="BX21" s="662"/>
      <c r="BY21" s="662"/>
      <c r="BZ21" s="662"/>
      <c r="CA21" s="662"/>
      <c r="CB21" s="702"/>
      <c r="CD21" s="604"/>
      <c r="CE21" s="605"/>
      <c r="CF21" s="605"/>
      <c r="CG21" s="605"/>
      <c r="CH21" s="605"/>
      <c r="CI21" s="605"/>
      <c r="CJ21" s="605"/>
      <c r="CK21" s="605"/>
      <c r="CL21" s="605"/>
      <c r="CM21" s="605"/>
      <c r="CN21" s="605"/>
      <c r="CO21" s="605"/>
      <c r="CP21" s="605"/>
      <c r="CQ21" s="606"/>
      <c r="CR21" s="708"/>
      <c r="CS21" s="709"/>
      <c r="CT21" s="709"/>
      <c r="CU21" s="709"/>
      <c r="CV21" s="709"/>
      <c r="CW21" s="709"/>
      <c r="CX21" s="709"/>
      <c r="CY21" s="710"/>
      <c r="CZ21" s="711"/>
      <c r="DA21" s="711"/>
      <c r="DB21" s="711"/>
      <c r="DC21" s="711"/>
      <c r="DD21" s="712"/>
      <c r="DE21" s="709"/>
      <c r="DF21" s="709"/>
      <c r="DG21" s="709"/>
      <c r="DH21" s="709"/>
      <c r="DI21" s="709"/>
      <c r="DJ21" s="709"/>
      <c r="DK21" s="709"/>
      <c r="DL21" s="709"/>
      <c r="DM21" s="709"/>
      <c r="DN21" s="709"/>
      <c r="DO21" s="709"/>
      <c r="DP21" s="710"/>
      <c r="DQ21" s="712"/>
      <c r="DR21" s="709"/>
      <c r="DS21" s="709"/>
      <c r="DT21" s="709"/>
      <c r="DU21" s="709"/>
      <c r="DV21" s="709"/>
      <c r="DW21" s="709"/>
      <c r="DX21" s="709"/>
      <c r="DY21" s="709"/>
      <c r="DZ21" s="709"/>
      <c r="EA21" s="709"/>
      <c r="EB21" s="709"/>
      <c r="EC21" s="716"/>
    </row>
    <row r="22" spans="2:133" ht="11.25" customHeight="1" x14ac:dyDescent="0.2">
      <c r="B22" s="620" t="s">
        <v>281</v>
      </c>
      <c r="C22" s="621"/>
      <c r="D22" s="621"/>
      <c r="E22" s="621"/>
      <c r="F22" s="621"/>
      <c r="G22" s="621"/>
      <c r="H22" s="621"/>
      <c r="I22" s="621"/>
      <c r="J22" s="621"/>
      <c r="K22" s="621"/>
      <c r="L22" s="621"/>
      <c r="M22" s="621"/>
      <c r="N22" s="621"/>
      <c r="O22" s="621"/>
      <c r="P22" s="621"/>
      <c r="Q22" s="622"/>
      <c r="R22" s="623">
        <v>1219714</v>
      </c>
      <c r="S22" s="624"/>
      <c r="T22" s="624"/>
      <c r="U22" s="624"/>
      <c r="V22" s="624"/>
      <c r="W22" s="624"/>
      <c r="X22" s="624"/>
      <c r="Y22" s="625"/>
      <c r="Z22" s="661">
        <v>6.3</v>
      </c>
      <c r="AA22" s="661"/>
      <c r="AB22" s="661"/>
      <c r="AC22" s="661"/>
      <c r="AD22" s="662">
        <v>1219714</v>
      </c>
      <c r="AE22" s="662"/>
      <c r="AF22" s="662"/>
      <c r="AG22" s="662"/>
      <c r="AH22" s="662"/>
      <c r="AI22" s="662"/>
      <c r="AJ22" s="662"/>
      <c r="AK22" s="662"/>
      <c r="AL22" s="626">
        <v>13.6</v>
      </c>
      <c r="AM22" s="627"/>
      <c r="AN22" s="627"/>
      <c r="AO22" s="663"/>
      <c r="AP22" s="620" t="s">
        <v>282</v>
      </c>
      <c r="AQ22" s="700"/>
      <c r="AR22" s="700"/>
      <c r="AS22" s="700"/>
      <c r="AT22" s="700"/>
      <c r="AU22" s="700"/>
      <c r="AV22" s="700"/>
      <c r="AW22" s="700"/>
      <c r="AX22" s="700"/>
      <c r="AY22" s="700"/>
      <c r="AZ22" s="700"/>
      <c r="BA22" s="700"/>
      <c r="BB22" s="700"/>
      <c r="BC22" s="700"/>
      <c r="BD22" s="700"/>
      <c r="BE22" s="700"/>
      <c r="BF22" s="701"/>
      <c r="BG22" s="623" t="s">
        <v>235</v>
      </c>
      <c r="BH22" s="624"/>
      <c r="BI22" s="624"/>
      <c r="BJ22" s="624"/>
      <c r="BK22" s="624"/>
      <c r="BL22" s="624"/>
      <c r="BM22" s="624"/>
      <c r="BN22" s="625"/>
      <c r="BO22" s="661" t="s">
        <v>139</v>
      </c>
      <c r="BP22" s="661"/>
      <c r="BQ22" s="661"/>
      <c r="BR22" s="661"/>
      <c r="BS22" s="662" t="s">
        <v>139</v>
      </c>
      <c r="BT22" s="662"/>
      <c r="BU22" s="662"/>
      <c r="BV22" s="662"/>
      <c r="BW22" s="662"/>
      <c r="BX22" s="662"/>
      <c r="BY22" s="662"/>
      <c r="BZ22" s="662"/>
      <c r="CA22" s="662"/>
      <c r="CB22" s="702"/>
      <c r="CD22" s="675" t="s">
        <v>283</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2">
      <c r="B23" s="620" t="s">
        <v>284</v>
      </c>
      <c r="C23" s="621"/>
      <c r="D23" s="621"/>
      <c r="E23" s="621"/>
      <c r="F23" s="621"/>
      <c r="G23" s="621"/>
      <c r="H23" s="621"/>
      <c r="I23" s="621"/>
      <c r="J23" s="621"/>
      <c r="K23" s="621"/>
      <c r="L23" s="621"/>
      <c r="M23" s="621"/>
      <c r="N23" s="621"/>
      <c r="O23" s="621"/>
      <c r="P23" s="621"/>
      <c r="Q23" s="622"/>
      <c r="R23" s="623">
        <v>107050</v>
      </c>
      <c r="S23" s="624"/>
      <c r="T23" s="624"/>
      <c r="U23" s="624"/>
      <c r="V23" s="624"/>
      <c r="W23" s="624"/>
      <c r="X23" s="624"/>
      <c r="Y23" s="625"/>
      <c r="Z23" s="661">
        <v>0.6</v>
      </c>
      <c r="AA23" s="661"/>
      <c r="AB23" s="661"/>
      <c r="AC23" s="661"/>
      <c r="AD23" s="662" t="s">
        <v>235</v>
      </c>
      <c r="AE23" s="662"/>
      <c r="AF23" s="662"/>
      <c r="AG23" s="662"/>
      <c r="AH23" s="662"/>
      <c r="AI23" s="662"/>
      <c r="AJ23" s="662"/>
      <c r="AK23" s="662"/>
      <c r="AL23" s="626" t="s">
        <v>235</v>
      </c>
      <c r="AM23" s="627"/>
      <c r="AN23" s="627"/>
      <c r="AO23" s="663"/>
      <c r="AP23" s="620" t="s">
        <v>285</v>
      </c>
      <c r="AQ23" s="700"/>
      <c r="AR23" s="700"/>
      <c r="AS23" s="700"/>
      <c r="AT23" s="700"/>
      <c r="AU23" s="700"/>
      <c r="AV23" s="700"/>
      <c r="AW23" s="700"/>
      <c r="AX23" s="700"/>
      <c r="AY23" s="700"/>
      <c r="AZ23" s="700"/>
      <c r="BA23" s="700"/>
      <c r="BB23" s="700"/>
      <c r="BC23" s="700"/>
      <c r="BD23" s="700"/>
      <c r="BE23" s="700"/>
      <c r="BF23" s="701"/>
      <c r="BG23" s="623" t="s">
        <v>235</v>
      </c>
      <c r="BH23" s="624"/>
      <c r="BI23" s="624"/>
      <c r="BJ23" s="624"/>
      <c r="BK23" s="624"/>
      <c r="BL23" s="624"/>
      <c r="BM23" s="624"/>
      <c r="BN23" s="625"/>
      <c r="BO23" s="661" t="s">
        <v>235</v>
      </c>
      <c r="BP23" s="661"/>
      <c r="BQ23" s="661"/>
      <c r="BR23" s="661"/>
      <c r="BS23" s="662" t="s">
        <v>139</v>
      </c>
      <c r="BT23" s="662"/>
      <c r="BU23" s="662"/>
      <c r="BV23" s="662"/>
      <c r="BW23" s="662"/>
      <c r="BX23" s="662"/>
      <c r="BY23" s="662"/>
      <c r="BZ23" s="662"/>
      <c r="CA23" s="662"/>
      <c r="CB23" s="702"/>
      <c r="CD23" s="675" t="s">
        <v>224</v>
      </c>
      <c r="CE23" s="676"/>
      <c r="CF23" s="676"/>
      <c r="CG23" s="676"/>
      <c r="CH23" s="676"/>
      <c r="CI23" s="676"/>
      <c r="CJ23" s="676"/>
      <c r="CK23" s="676"/>
      <c r="CL23" s="676"/>
      <c r="CM23" s="676"/>
      <c r="CN23" s="676"/>
      <c r="CO23" s="676"/>
      <c r="CP23" s="676"/>
      <c r="CQ23" s="677"/>
      <c r="CR23" s="675" t="s">
        <v>286</v>
      </c>
      <c r="CS23" s="676"/>
      <c r="CT23" s="676"/>
      <c r="CU23" s="676"/>
      <c r="CV23" s="676"/>
      <c r="CW23" s="676"/>
      <c r="CX23" s="676"/>
      <c r="CY23" s="677"/>
      <c r="CZ23" s="675" t="s">
        <v>287</v>
      </c>
      <c r="DA23" s="676"/>
      <c r="DB23" s="676"/>
      <c r="DC23" s="677"/>
      <c r="DD23" s="675" t="s">
        <v>288</v>
      </c>
      <c r="DE23" s="676"/>
      <c r="DF23" s="676"/>
      <c r="DG23" s="676"/>
      <c r="DH23" s="676"/>
      <c r="DI23" s="676"/>
      <c r="DJ23" s="676"/>
      <c r="DK23" s="677"/>
      <c r="DL23" s="713" t="s">
        <v>289</v>
      </c>
      <c r="DM23" s="714"/>
      <c r="DN23" s="714"/>
      <c r="DO23" s="714"/>
      <c r="DP23" s="714"/>
      <c r="DQ23" s="714"/>
      <c r="DR23" s="714"/>
      <c r="DS23" s="714"/>
      <c r="DT23" s="714"/>
      <c r="DU23" s="714"/>
      <c r="DV23" s="715"/>
      <c r="DW23" s="675" t="s">
        <v>290</v>
      </c>
      <c r="DX23" s="676"/>
      <c r="DY23" s="676"/>
      <c r="DZ23" s="676"/>
      <c r="EA23" s="676"/>
      <c r="EB23" s="676"/>
      <c r="EC23" s="677"/>
    </row>
    <row r="24" spans="2:133" ht="11.25" customHeight="1" x14ac:dyDescent="0.2">
      <c r="B24" s="620" t="s">
        <v>291</v>
      </c>
      <c r="C24" s="621"/>
      <c r="D24" s="621"/>
      <c r="E24" s="621"/>
      <c r="F24" s="621"/>
      <c r="G24" s="621"/>
      <c r="H24" s="621"/>
      <c r="I24" s="621"/>
      <c r="J24" s="621"/>
      <c r="K24" s="621"/>
      <c r="L24" s="621"/>
      <c r="M24" s="621"/>
      <c r="N24" s="621"/>
      <c r="O24" s="621"/>
      <c r="P24" s="621"/>
      <c r="Q24" s="622"/>
      <c r="R24" s="623" t="s">
        <v>139</v>
      </c>
      <c r="S24" s="624"/>
      <c r="T24" s="624"/>
      <c r="U24" s="624"/>
      <c r="V24" s="624"/>
      <c r="W24" s="624"/>
      <c r="X24" s="624"/>
      <c r="Y24" s="625"/>
      <c r="Z24" s="661" t="s">
        <v>139</v>
      </c>
      <c r="AA24" s="661"/>
      <c r="AB24" s="661"/>
      <c r="AC24" s="661"/>
      <c r="AD24" s="662" t="s">
        <v>235</v>
      </c>
      <c r="AE24" s="662"/>
      <c r="AF24" s="662"/>
      <c r="AG24" s="662"/>
      <c r="AH24" s="662"/>
      <c r="AI24" s="662"/>
      <c r="AJ24" s="662"/>
      <c r="AK24" s="662"/>
      <c r="AL24" s="626" t="s">
        <v>235</v>
      </c>
      <c r="AM24" s="627"/>
      <c r="AN24" s="627"/>
      <c r="AO24" s="663"/>
      <c r="AP24" s="620" t="s">
        <v>292</v>
      </c>
      <c r="AQ24" s="700"/>
      <c r="AR24" s="700"/>
      <c r="AS24" s="700"/>
      <c r="AT24" s="700"/>
      <c r="AU24" s="700"/>
      <c r="AV24" s="700"/>
      <c r="AW24" s="700"/>
      <c r="AX24" s="700"/>
      <c r="AY24" s="700"/>
      <c r="AZ24" s="700"/>
      <c r="BA24" s="700"/>
      <c r="BB24" s="700"/>
      <c r="BC24" s="700"/>
      <c r="BD24" s="700"/>
      <c r="BE24" s="700"/>
      <c r="BF24" s="701"/>
      <c r="BG24" s="623" t="s">
        <v>139</v>
      </c>
      <c r="BH24" s="624"/>
      <c r="BI24" s="624"/>
      <c r="BJ24" s="624"/>
      <c r="BK24" s="624"/>
      <c r="BL24" s="624"/>
      <c r="BM24" s="624"/>
      <c r="BN24" s="625"/>
      <c r="BO24" s="661" t="s">
        <v>235</v>
      </c>
      <c r="BP24" s="661"/>
      <c r="BQ24" s="661"/>
      <c r="BR24" s="661"/>
      <c r="BS24" s="662" t="s">
        <v>235</v>
      </c>
      <c r="BT24" s="662"/>
      <c r="BU24" s="662"/>
      <c r="BV24" s="662"/>
      <c r="BW24" s="662"/>
      <c r="BX24" s="662"/>
      <c r="BY24" s="662"/>
      <c r="BZ24" s="662"/>
      <c r="CA24" s="662"/>
      <c r="CB24" s="702"/>
      <c r="CD24" s="681" t="s">
        <v>293</v>
      </c>
      <c r="CE24" s="682"/>
      <c r="CF24" s="682"/>
      <c r="CG24" s="682"/>
      <c r="CH24" s="682"/>
      <c r="CI24" s="682"/>
      <c r="CJ24" s="682"/>
      <c r="CK24" s="682"/>
      <c r="CL24" s="682"/>
      <c r="CM24" s="682"/>
      <c r="CN24" s="682"/>
      <c r="CO24" s="682"/>
      <c r="CP24" s="682"/>
      <c r="CQ24" s="683"/>
      <c r="CR24" s="678">
        <v>6627775</v>
      </c>
      <c r="CS24" s="679"/>
      <c r="CT24" s="679"/>
      <c r="CU24" s="679"/>
      <c r="CV24" s="679"/>
      <c r="CW24" s="679"/>
      <c r="CX24" s="679"/>
      <c r="CY24" s="704"/>
      <c r="CZ24" s="705">
        <v>36.799999999999997</v>
      </c>
      <c r="DA24" s="687"/>
      <c r="DB24" s="687"/>
      <c r="DC24" s="707"/>
      <c r="DD24" s="703">
        <v>3982460</v>
      </c>
      <c r="DE24" s="679"/>
      <c r="DF24" s="679"/>
      <c r="DG24" s="679"/>
      <c r="DH24" s="679"/>
      <c r="DI24" s="679"/>
      <c r="DJ24" s="679"/>
      <c r="DK24" s="704"/>
      <c r="DL24" s="703">
        <v>3696308</v>
      </c>
      <c r="DM24" s="679"/>
      <c r="DN24" s="679"/>
      <c r="DO24" s="679"/>
      <c r="DP24" s="679"/>
      <c r="DQ24" s="679"/>
      <c r="DR24" s="679"/>
      <c r="DS24" s="679"/>
      <c r="DT24" s="679"/>
      <c r="DU24" s="679"/>
      <c r="DV24" s="704"/>
      <c r="DW24" s="705">
        <v>40.4</v>
      </c>
      <c r="DX24" s="687"/>
      <c r="DY24" s="687"/>
      <c r="DZ24" s="687"/>
      <c r="EA24" s="687"/>
      <c r="EB24" s="687"/>
      <c r="EC24" s="706"/>
    </row>
    <row r="25" spans="2:133" ht="11.25" customHeight="1" x14ac:dyDescent="0.2">
      <c r="B25" s="620" t="s">
        <v>294</v>
      </c>
      <c r="C25" s="621"/>
      <c r="D25" s="621"/>
      <c r="E25" s="621"/>
      <c r="F25" s="621"/>
      <c r="G25" s="621"/>
      <c r="H25" s="621"/>
      <c r="I25" s="621"/>
      <c r="J25" s="621"/>
      <c r="K25" s="621"/>
      <c r="L25" s="621"/>
      <c r="M25" s="621"/>
      <c r="N25" s="621"/>
      <c r="O25" s="621"/>
      <c r="P25" s="621"/>
      <c r="Q25" s="622"/>
      <c r="R25" s="623">
        <v>7959313</v>
      </c>
      <c r="S25" s="624"/>
      <c r="T25" s="624"/>
      <c r="U25" s="624"/>
      <c r="V25" s="624"/>
      <c r="W25" s="624"/>
      <c r="X25" s="624"/>
      <c r="Y25" s="625"/>
      <c r="Z25" s="661">
        <v>41.2</v>
      </c>
      <c r="AA25" s="661"/>
      <c r="AB25" s="661"/>
      <c r="AC25" s="661"/>
      <c r="AD25" s="662">
        <v>7852263</v>
      </c>
      <c r="AE25" s="662"/>
      <c r="AF25" s="662"/>
      <c r="AG25" s="662"/>
      <c r="AH25" s="662"/>
      <c r="AI25" s="662"/>
      <c r="AJ25" s="662"/>
      <c r="AK25" s="662"/>
      <c r="AL25" s="626">
        <v>87.5</v>
      </c>
      <c r="AM25" s="627"/>
      <c r="AN25" s="627"/>
      <c r="AO25" s="663"/>
      <c r="AP25" s="620" t="s">
        <v>295</v>
      </c>
      <c r="AQ25" s="700"/>
      <c r="AR25" s="700"/>
      <c r="AS25" s="700"/>
      <c r="AT25" s="700"/>
      <c r="AU25" s="700"/>
      <c r="AV25" s="700"/>
      <c r="AW25" s="700"/>
      <c r="AX25" s="700"/>
      <c r="AY25" s="700"/>
      <c r="AZ25" s="700"/>
      <c r="BA25" s="700"/>
      <c r="BB25" s="700"/>
      <c r="BC25" s="700"/>
      <c r="BD25" s="700"/>
      <c r="BE25" s="700"/>
      <c r="BF25" s="701"/>
      <c r="BG25" s="623" t="s">
        <v>235</v>
      </c>
      <c r="BH25" s="624"/>
      <c r="BI25" s="624"/>
      <c r="BJ25" s="624"/>
      <c r="BK25" s="624"/>
      <c r="BL25" s="624"/>
      <c r="BM25" s="624"/>
      <c r="BN25" s="625"/>
      <c r="BO25" s="661" t="s">
        <v>139</v>
      </c>
      <c r="BP25" s="661"/>
      <c r="BQ25" s="661"/>
      <c r="BR25" s="661"/>
      <c r="BS25" s="662" t="s">
        <v>235</v>
      </c>
      <c r="BT25" s="662"/>
      <c r="BU25" s="662"/>
      <c r="BV25" s="662"/>
      <c r="BW25" s="662"/>
      <c r="BX25" s="662"/>
      <c r="BY25" s="662"/>
      <c r="BZ25" s="662"/>
      <c r="CA25" s="662"/>
      <c r="CB25" s="702"/>
      <c r="CD25" s="620" t="s">
        <v>296</v>
      </c>
      <c r="CE25" s="621"/>
      <c r="CF25" s="621"/>
      <c r="CG25" s="621"/>
      <c r="CH25" s="621"/>
      <c r="CI25" s="621"/>
      <c r="CJ25" s="621"/>
      <c r="CK25" s="621"/>
      <c r="CL25" s="621"/>
      <c r="CM25" s="621"/>
      <c r="CN25" s="621"/>
      <c r="CO25" s="621"/>
      <c r="CP25" s="621"/>
      <c r="CQ25" s="622"/>
      <c r="CR25" s="623">
        <v>2681524</v>
      </c>
      <c r="CS25" s="636"/>
      <c r="CT25" s="636"/>
      <c r="CU25" s="636"/>
      <c r="CV25" s="636"/>
      <c r="CW25" s="636"/>
      <c r="CX25" s="636"/>
      <c r="CY25" s="637"/>
      <c r="CZ25" s="626">
        <v>14.9</v>
      </c>
      <c r="DA25" s="638"/>
      <c r="DB25" s="638"/>
      <c r="DC25" s="639"/>
      <c r="DD25" s="629">
        <v>2387463</v>
      </c>
      <c r="DE25" s="636"/>
      <c r="DF25" s="636"/>
      <c r="DG25" s="636"/>
      <c r="DH25" s="636"/>
      <c r="DI25" s="636"/>
      <c r="DJ25" s="636"/>
      <c r="DK25" s="637"/>
      <c r="DL25" s="629">
        <v>2332983</v>
      </c>
      <c r="DM25" s="636"/>
      <c r="DN25" s="636"/>
      <c r="DO25" s="636"/>
      <c r="DP25" s="636"/>
      <c r="DQ25" s="636"/>
      <c r="DR25" s="636"/>
      <c r="DS25" s="636"/>
      <c r="DT25" s="636"/>
      <c r="DU25" s="636"/>
      <c r="DV25" s="637"/>
      <c r="DW25" s="626">
        <v>25.5</v>
      </c>
      <c r="DX25" s="638"/>
      <c r="DY25" s="638"/>
      <c r="DZ25" s="638"/>
      <c r="EA25" s="638"/>
      <c r="EB25" s="638"/>
      <c r="EC25" s="650"/>
    </row>
    <row r="26" spans="2:133" ht="11.25" customHeight="1" x14ac:dyDescent="0.2">
      <c r="B26" s="620" t="s">
        <v>297</v>
      </c>
      <c r="C26" s="621"/>
      <c r="D26" s="621"/>
      <c r="E26" s="621"/>
      <c r="F26" s="621"/>
      <c r="G26" s="621"/>
      <c r="H26" s="621"/>
      <c r="I26" s="621"/>
      <c r="J26" s="621"/>
      <c r="K26" s="621"/>
      <c r="L26" s="621"/>
      <c r="M26" s="621"/>
      <c r="N26" s="621"/>
      <c r="O26" s="621"/>
      <c r="P26" s="621"/>
      <c r="Q26" s="622"/>
      <c r="R26" s="623">
        <v>4277</v>
      </c>
      <c r="S26" s="624"/>
      <c r="T26" s="624"/>
      <c r="U26" s="624"/>
      <c r="V26" s="624"/>
      <c r="W26" s="624"/>
      <c r="X26" s="624"/>
      <c r="Y26" s="625"/>
      <c r="Z26" s="661">
        <v>0</v>
      </c>
      <c r="AA26" s="661"/>
      <c r="AB26" s="661"/>
      <c r="AC26" s="661"/>
      <c r="AD26" s="662">
        <v>4277</v>
      </c>
      <c r="AE26" s="662"/>
      <c r="AF26" s="662"/>
      <c r="AG26" s="662"/>
      <c r="AH26" s="662"/>
      <c r="AI26" s="662"/>
      <c r="AJ26" s="662"/>
      <c r="AK26" s="662"/>
      <c r="AL26" s="626">
        <v>0</v>
      </c>
      <c r="AM26" s="627"/>
      <c r="AN26" s="627"/>
      <c r="AO26" s="663"/>
      <c r="AP26" s="620" t="s">
        <v>298</v>
      </c>
      <c r="AQ26" s="700"/>
      <c r="AR26" s="700"/>
      <c r="AS26" s="700"/>
      <c r="AT26" s="700"/>
      <c r="AU26" s="700"/>
      <c r="AV26" s="700"/>
      <c r="AW26" s="700"/>
      <c r="AX26" s="700"/>
      <c r="AY26" s="700"/>
      <c r="AZ26" s="700"/>
      <c r="BA26" s="700"/>
      <c r="BB26" s="700"/>
      <c r="BC26" s="700"/>
      <c r="BD26" s="700"/>
      <c r="BE26" s="700"/>
      <c r="BF26" s="701"/>
      <c r="BG26" s="623" t="s">
        <v>235</v>
      </c>
      <c r="BH26" s="624"/>
      <c r="BI26" s="624"/>
      <c r="BJ26" s="624"/>
      <c r="BK26" s="624"/>
      <c r="BL26" s="624"/>
      <c r="BM26" s="624"/>
      <c r="BN26" s="625"/>
      <c r="BO26" s="661" t="s">
        <v>139</v>
      </c>
      <c r="BP26" s="661"/>
      <c r="BQ26" s="661"/>
      <c r="BR26" s="661"/>
      <c r="BS26" s="662" t="s">
        <v>139</v>
      </c>
      <c r="BT26" s="662"/>
      <c r="BU26" s="662"/>
      <c r="BV26" s="662"/>
      <c r="BW26" s="662"/>
      <c r="BX26" s="662"/>
      <c r="BY26" s="662"/>
      <c r="BZ26" s="662"/>
      <c r="CA26" s="662"/>
      <c r="CB26" s="702"/>
      <c r="CD26" s="620" t="s">
        <v>299</v>
      </c>
      <c r="CE26" s="621"/>
      <c r="CF26" s="621"/>
      <c r="CG26" s="621"/>
      <c r="CH26" s="621"/>
      <c r="CI26" s="621"/>
      <c r="CJ26" s="621"/>
      <c r="CK26" s="621"/>
      <c r="CL26" s="621"/>
      <c r="CM26" s="621"/>
      <c r="CN26" s="621"/>
      <c r="CO26" s="621"/>
      <c r="CP26" s="621"/>
      <c r="CQ26" s="622"/>
      <c r="CR26" s="623">
        <v>1270621</v>
      </c>
      <c r="CS26" s="624"/>
      <c r="CT26" s="624"/>
      <c r="CU26" s="624"/>
      <c r="CV26" s="624"/>
      <c r="CW26" s="624"/>
      <c r="CX26" s="624"/>
      <c r="CY26" s="625"/>
      <c r="CZ26" s="626">
        <v>7.1</v>
      </c>
      <c r="DA26" s="638"/>
      <c r="DB26" s="638"/>
      <c r="DC26" s="639"/>
      <c r="DD26" s="629">
        <v>1181283</v>
      </c>
      <c r="DE26" s="624"/>
      <c r="DF26" s="624"/>
      <c r="DG26" s="624"/>
      <c r="DH26" s="624"/>
      <c r="DI26" s="624"/>
      <c r="DJ26" s="624"/>
      <c r="DK26" s="625"/>
      <c r="DL26" s="629" t="s">
        <v>139</v>
      </c>
      <c r="DM26" s="624"/>
      <c r="DN26" s="624"/>
      <c r="DO26" s="624"/>
      <c r="DP26" s="624"/>
      <c r="DQ26" s="624"/>
      <c r="DR26" s="624"/>
      <c r="DS26" s="624"/>
      <c r="DT26" s="624"/>
      <c r="DU26" s="624"/>
      <c r="DV26" s="625"/>
      <c r="DW26" s="626" t="s">
        <v>235</v>
      </c>
      <c r="DX26" s="638"/>
      <c r="DY26" s="638"/>
      <c r="DZ26" s="638"/>
      <c r="EA26" s="638"/>
      <c r="EB26" s="638"/>
      <c r="EC26" s="650"/>
    </row>
    <row r="27" spans="2:133" ht="11.25" customHeight="1" x14ac:dyDescent="0.2">
      <c r="B27" s="620" t="s">
        <v>300</v>
      </c>
      <c r="C27" s="621"/>
      <c r="D27" s="621"/>
      <c r="E27" s="621"/>
      <c r="F27" s="621"/>
      <c r="G27" s="621"/>
      <c r="H27" s="621"/>
      <c r="I27" s="621"/>
      <c r="J27" s="621"/>
      <c r="K27" s="621"/>
      <c r="L27" s="621"/>
      <c r="M27" s="621"/>
      <c r="N27" s="621"/>
      <c r="O27" s="621"/>
      <c r="P27" s="621"/>
      <c r="Q27" s="622"/>
      <c r="R27" s="623">
        <v>57584</v>
      </c>
      <c r="S27" s="624"/>
      <c r="T27" s="624"/>
      <c r="U27" s="624"/>
      <c r="V27" s="624"/>
      <c r="W27" s="624"/>
      <c r="X27" s="624"/>
      <c r="Y27" s="625"/>
      <c r="Z27" s="661">
        <v>0.3</v>
      </c>
      <c r="AA27" s="661"/>
      <c r="AB27" s="661"/>
      <c r="AC27" s="661"/>
      <c r="AD27" s="662" t="s">
        <v>139</v>
      </c>
      <c r="AE27" s="662"/>
      <c r="AF27" s="662"/>
      <c r="AG27" s="662"/>
      <c r="AH27" s="662"/>
      <c r="AI27" s="662"/>
      <c r="AJ27" s="662"/>
      <c r="AK27" s="662"/>
      <c r="AL27" s="626" t="s">
        <v>139</v>
      </c>
      <c r="AM27" s="627"/>
      <c r="AN27" s="627"/>
      <c r="AO27" s="663"/>
      <c r="AP27" s="620" t="s">
        <v>301</v>
      </c>
      <c r="AQ27" s="621"/>
      <c r="AR27" s="621"/>
      <c r="AS27" s="621"/>
      <c r="AT27" s="621"/>
      <c r="AU27" s="621"/>
      <c r="AV27" s="621"/>
      <c r="AW27" s="621"/>
      <c r="AX27" s="621"/>
      <c r="AY27" s="621"/>
      <c r="AZ27" s="621"/>
      <c r="BA27" s="621"/>
      <c r="BB27" s="621"/>
      <c r="BC27" s="621"/>
      <c r="BD27" s="621"/>
      <c r="BE27" s="621"/>
      <c r="BF27" s="622"/>
      <c r="BG27" s="623">
        <v>5809723</v>
      </c>
      <c r="BH27" s="624"/>
      <c r="BI27" s="624"/>
      <c r="BJ27" s="624"/>
      <c r="BK27" s="624"/>
      <c r="BL27" s="624"/>
      <c r="BM27" s="624"/>
      <c r="BN27" s="625"/>
      <c r="BO27" s="661">
        <v>100</v>
      </c>
      <c r="BP27" s="661"/>
      <c r="BQ27" s="661"/>
      <c r="BR27" s="661"/>
      <c r="BS27" s="662" t="s">
        <v>235</v>
      </c>
      <c r="BT27" s="662"/>
      <c r="BU27" s="662"/>
      <c r="BV27" s="662"/>
      <c r="BW27" s="662"/>
      <c r="BX27" s="662"/>
      <c r="BY27" s="662"/>
      <c r="BZ27" s="662"/>
      <c r="CA27" s="662"/>
      <c r="CB27" s="702"/>
      <c r="CD27" s="620" t="s">
        <v>302</v>
      </c>
      <c r="CE27" s="621"/>
      <c r="CF27" s="621"/>
      <c r="CG27" s="621"/>
      <c r="CH27" s="621"/>
      <c r="CI27" s="621"/>
      <c r="CJ27" s="621"/>
      <c r="CK27" s="621"/>
      <c r="CL27" s="621"/>
      <c r="CM27" s="621"/>
      <c r="CN27" s="621"/>
      <c r="CO27" s="621"/>
      <c r="CP27" s="621"/>
      <c r="CQ27" s="622"/>
      <c r="CR27" s="623">
        <v>3212000</v>
      </c>
      <c r="CS27" s="636"/>
      <c r="CT27" s="636"/>
      <c r="CU27" s="636"/>
      <c r="CV27" s="636"/>
      <c r="CW27" s="636"/>
      <c r="CX27" s="636"/>
      <c r="CY27" s="637"/>
      <c r="CZ27" s="626">
        <v>17.8</v>
      </c>
      <c r="DA27" s="638"/>
      <c r="DB27" s="638"/>
      <c r="DC27" s="639"/>
      <c r="DD27" s="629">
        <v>889086</v>
      </c>
      <c r="DE27" s="636"/>
      <c r="DF27" s="636"/>
      <c r="DG27" s="636"/>
      <c r="DH27" s="636"/>
      <c r="DI27" s="636"/>
      <c r="DJ27" s="636"/>
      <c r="DK27" s="637"/>
      <c r="DL27" s="629">
        <v>657414</v>
      </c>
      <c r="DM27" s="636"/>
      <c r="DN27" s="636"/>
      <c r="DO27" s="636"/>
      <c r="DP27" s="636"/>
      <c r="DQ27" s="636"/>
      <c r="DR27" s="636"/>
      <c r="DS27" s="636"/>
      <c r="DT27" s="636"/>
      <c r="DU27" s="636"/>
      <c r="DV27" s="637"/>
      <c r="DW27" s="626">
        <v>7.2</v>
      </c>
      <c r="DX27" s="638"/>
      <c r="DY27" s="638"/>
      <c r="DZ27" s="638"/>
      <c r="EA27" s="638"/>
      <c r="EB27" s="638"/>
      <c r="EC27" s="650"/>
    </row>
    <row r="28" spans="2:133" ht="11.25" customHeight="1" x14ac:dyDescent="0.2">
      <c r="B28" s="620" t="s">
        <v>303</v>
      </c>
      <c r="C28" s="621"/>
      <c r="D28" s="621"/>
      <c r="E28" s="621"/>
      <c r="F28" s="621"/>
      <c r="G28" s="621"/>
      <c r="H28" s="621"/>
      <c r="I28" s="621"/>
      <c r="J28" s="621"/>
      <c r="K28" s="621"/>
      <c r="L28" s="621"/>
      <c r="M28" s="621"/>
      <c r="N28" s="621"/>
      <c r="O28" s="621"/>
      <c r="P28" s="621"/>
      <c r="Q28" s="622"/>
      <c r="R28" s="623">
        <v>210650</v>
      </c>
      <c r="S28" s="624"/>
      <c r="T28" s="624"/>
      <c r="U28" s="624"/>
      <c r="V28" s="624"/>
      <c r="W28" s="624"/>
      <c r="X28" s="624"/>
      <c r="Y28" s="625"/>
      <c r="Z28" s="661">
        <v>1.1000000000000001</v>
      </c>
      <c r="AA28" s="661"/>
      <c r="AB28" s="661"/>
      <c r="AC28" s="661"/>
      <c r="AD28" s="662">
        <v>18241</v>
      </c>
      <c r="AE28" s="662"/>
      <c r="AF28" s="662"/>
      <c r="AG28" s="662"/>
      <c r="AH28" s="662"/>
      <c r="AI28" s="662"/>
      <c r="AJ28" s="662"/>
      <c r="AK28" s="662"/>
      <c r="AL28" s="626">
        <v>0.2</v>
      </c>
      <c r="AM28" s="627"/>
      <c r="AN28" s="627"/>
      <c r="AO28" s="663"/>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61"/>
      <c r="BP28" s="661"/>
      <c r="BQ28" s="661"/>
      <c r="BR28" s="661"/>
      <c r="BS28" s="629"/>
      <c r="BT28" s="624"/>
      <c r="BU28" s="624"/>
      <c r="BV28" s="624"/>
      <c r="BW28" s="624"/>
      <c r="BX28" s="624"/>
      <c r="BY28" s="624"/>
      <c r="BZ28" s="624"/>
      <c r="CA28" s="624"/>
      <c r="CB28" s="660"/>
      <c r="CD28" s="620" t="s">
        <v>304</v>
      </c>
      <c r="CE28" s="621"/>
      <c r="CF28" s="621"/>
      <c r="CG28" s="621"/>
      <c r="CH28" s="621"/>
      <c r="CI28" s="621"/>
      <c r="CJ28" s="621"/>
      <c r="CK28" s="621"/>
      <c r="CL28" s="621"/>
      <c r="CM28" s="621"/>
      <c r="CN28" s="621"/>
      <c r="CO28" s="621"/>
      <c r="CP28" s="621"/>
      <c r="CQ28" s="622"/>
      <c r="CR28" s="623">
        <v>734251</v>
      </c>
      <c r="CS28" s="624"/>
      <c r="CT28" s="624"/>
      <c r="CU28" s="624"/>
      <c r="CV28" s="624"/>
      <c r="CW28" s="624"/>
      <c r="CX28" s="624"/>
      <c r="CY28" s="625"/>
      <c r="CZ28" s="626">
        <v>4.0999999999999996</v>
      </c>
      <c r="DA28" s="638"/>
      <c r="DB28" s="638"/>
      <c r="DC28" s="639"/>
      <c r="DD28" s="629">
        <v>705911</v>
      </c>
      <c r="DE28" s="624"/>
      <c r="DF28" s="624"/>
      <c r="DG28" s="624"/>
      <c r="DH28" s="624"/>
      <c r="DI28" s="624"/>
      <c r="DJ28" s="624"/>
      <c r="DK28" s="625"/>
      <c r="DL28" s="629">
        <v>705911</v>
      </c>
      <c r="DM28" s="624"/>
      <c r="DN28" s="624"/>
      <c r="DO28" s="624"/>
      <c r="DP28" s="624"/>
      <c r="DQ28" s="624"/>
      <c r="DR28" s="624"/>
      <c r="DS28" s="624"/>
      <c r="DT28" s="624"/>
      <c r="DU28" s="624"/>
      <c r="DV28" s="625"/>
      <c r="DW28" s="626">
        <v>7.7</v>
      </c>
      <c r="DX28" s="638"/>
      <c r="DY28" s="638"/>
      <c r="DZ28" s="638"/>
      <c r="EA28" s="638"/>
      <c r="EB28" s="638"/>
      <c r="EC28" s="650"/>
    </row>
    <row r="29" spans="2:133" ht="11.25" customHeight="1" x14ac:dyDescent="0.2">
      <c r="B29" s="620" t="s">
        <v>305</v>
      </c>
      <c r="C29" s="621"/>
      <c r="D29" s="621"/>
      <c r="E29" s="621"/>
      <c r="F29" s="621"/>
      <c r="G29" s="621"/>
      <c r="H29" s="621"/>
      <c r="I29" s="621"/>
      <c r="J29" s="621"/>
      <c r="K29" s="621"/>
      <c r="L29" s="621"/>
      <c r="M29" s="621"/>
      <c r="N29" s="621"/>
      <c r="O29" s="621"/>
      <c r="P29" s="621"/>
      <c r="Q29" s="622"/>
      <c r="R29" s="623">
        <v>60473</v>
      </c>
      <c r="S29" s="624"/>
      <c r="T29" s="624"/>
      <c r="U29" s="624"/>
      <c r="V29" s="624"/>
      <c r="W29" s="624"/>
      <c r="X29" s="624"/>
      <c r="Y29" s="625"/>
      <c r="Z29" s="661">
        <v>0.3</v>
      </c>
      <c r="AA29" s="661"/>
      <c r="AB29" s="661"/>
      <c r="AC29" s="661"/>
      <c r="AD29" s="662" t="s">
        <v>139</v>
      </c>
      <c r="AE29" s="662"/>
      <c r="AF29" s="662"/>
      <c r="AG29" s="662"/>
      <c r="AH29" s="662"/>
      <c r="AI29" s="662"/>
      <c r="AJ29" s="662"/>
      <c r="AK29" s="662"/>
      <c r="AL29" s="626" t="s">
        <v>235</v>
      </c>
      <c r="AM29" s="627"/>
      <c r="AN29" s="627"/>
      <c r="AO29" s="663"/>
      <c r="AP29" s="604"/>
      <c r="AQ29" s="605"/>
      <c r="AR29" s="605"/>
      <c r="AS29" s="605"/>
      <c r="AT29" s="605"/>
      <c r="AU29" s="605"/>
      <c r="AV29" s="605"/>
      <c r="AW29" s="605"/>
      <c r="AX29" s="605"/>
      <c r="AY29" s="605"/>
      <c r="AZ29" s="605"/>
      <c r="BA29" s="605"/>
      <c r="BB29" s="605"/>
      <c r="BC29" s="605"/>
      <c r="BD29" s="605"/>
      <c r="BE29" s="605"/>
      <c r="BF29" s="606"/>
      <c r="BG29" s="623"/>
      <c r="BH29" s="624"/>
      <c r="BI29" s="624"/>
      <c r="BJ29" s="624"/>
      <c r="BK29" s="624"/>
      <c r="BL29" s="624"/>
      <c r="BM29" s="624"/>
      <c r="BN29" s="625"/>
      <c r="BO29" s="661"/>
      <c r="BP29" s="661"/>
      <c r="BQ29" s="661"/>
      <c r="BR29" s="661"/>
      <c r="BS29" s="662"/>
      <c r="BT29" s="662"/>
      <c r="BU29" s="662"/>
      <c r="BV29" s="662"/>
      <c r="BW29" s="662"/>
      <c r="BX29" s="662"/>
      <c r="BY29" s="662"/>
      <c r="BZ29" s="662"/>
      <c r="CA29" s="662"/>
      <c r="CB29" s="702"/>
      <c r="CD29" s="642" t="s">
        <v>306</v>
      </c>
      <c r="CE29" s="643"/>
      <c r="CF29" s="620" t="s">
        <v>72</v>
      </c>
      <c r="CG29" s="621"/>
      <c r="CH29" s="621"/>
      <c r="CI29" s="621"/>
      <c r="CJ29" s="621"/>
      <c r="CK29" s="621"/>
      <c r="CL29" s="621"/>
      <c r="CM29" s="621"/>
      <c r="CN29" s="621"/>
      <c r="CO29" s="621"/>
      <c r="CP29" s="621"/>
      <c r="CQ29" s="622"/>
      <c r="CR29" s="623">
        <v>734194</v>
      </c>
      <c r="CS29" s="636"/>
      <c r="CT29" s="636"/>
      <c r="CU29" s="636"/>
      <c r="CV29" s="636"/>
      <c r="CW29" s="636"/>
      <c r="CX29" s="636"/>
      <c r="CY29" s="637"/>
      <c r="CZ29" s="626">
        <v>4.0999999999999996</v>
      </c>
      <c r="DA29" s="638"/>
      <c r="DB29" s="638"/>
      <c r="DC29" s="639"/>
      <c r="DD29" s="629">
        <v>705854</v>
      </c>
      <c r="DE29" s="636"/>
      <c r="DF29" s="636"/>
      <c r="DG29" s="636"/>
      <c r="DH29" s="636"/>
      <c r="DI29" s="636"/>
      <c r="DJ29" s="636"/>
      <c r="DK29" s="637"/>
      <c r="DL29" s="629">
        <v>705854</v>
      </c>
      <c r="DM29" s="636"/>
      <c r="DN29" s="636"/>
      <c r="DO29" s="636"/>
      <c r="DP29" s="636"/>
      <c r="DQ29" s="636"/>
      <c r="DR29" s="636"/>
      <c r="DS29" s="636"/>
      <c r="DT29" s="636"/>
      <c r="DU29" s="636"/>
      <c r="DV29" s="637"/>
      <c r="DW29" s="626">
        <v>7.7</v>
      </c>
      <c r="DX29" s="638"/>
      <c r="DY29" s="638"/>
      <c r="DZ29" s="638"/>
      <c r="EA29" s="638"/>
      <c r="EB29" s="638"/>
      <c r="EC29" s="650"/>
    </row>
    <row r="30" spans="2:133" ht="11.25" customHeight="1" x14ac:dyDescent="0.2">
      <c r="B30" s="620" t="s">
        <v>307</v>
      </c>
      <c r="C30" s="621"/>
      <c r="D30" s="621"/>
      <c r="E30" s="621"/>
      <c r="F30" s="621"/>
      <c r="G30" s="621"/>
      <c r="H30" s="621"/>
      <c r="I30" s="621"/>
      <c r="J30" s="621"/>
      <c r="K30" s="621"/>
      <c r="L30" s="621"/>
      <c r="M30" s="621"/>
      <c r="N30" s="621"/>
      <c r="O30" s="621"/>
      <c r="P30" s="621"/>
      <c r="Q30" s="622"/>
      <c r="R30" s="623">
        <v>3845898</v>
      </c>
      <c r="S30" s="624"/>
      <c r="T30" s="624"/>
      <c r="U30" s="624"/>
      <c r="V30" s="624"/>
      <c r="W30" s="624"/>
      <c r="X30" s="624"/>
      <c r="Y30" s="625"/>
      <c r="Z30" s="661">
        <v>19.899999999999999</v>
      </c>
      <c r="AA30" s="661"/>
      <c r="AB30" s="661"/>
      <c r="AC30" s="661"/>
      <c r="AD30" s="662" t="s">
        <v>235</v>
      </c>
      <c r="AE30" s="662"/>
      <c r="AF30" s="662"/>
      <c r="AG30" s="662"/>
      <c r="AH30" s="662"/>
      <c r="AI30" s="662"/>
      <c r="AJ30" s="662"/>
      <c r="AK30" s="662"/>
      <c r="AL30" s="626" t="s">
        <v>235</v>
      </c>
      <c r="AM30" s="627"/>
      <c r="AN30" s="627"/>
      <c r="AO30" s="663"/>
      <c r="AP30" s="675" t="s">
        <v>224</v>
      </c>
      <c r="AQ30" s="676"/>
      <c r="AR30" s="676"/>
      <c r="AS30" s="676"/>
      <c r="AT30" s="676"/>
      <c r="AU30" s="676"/>
      <c r="AV30" s="676"/>
      <c r="AW30" s="676"/>
      <c r="AX30" s="676"/>
      <c r="AY30" s="676"/>
      <c r="AZ30" s="676"/>
      <c r="BA30" s="676"/>
      <c r="BB30" s="676"/>
      <c r="BC30" s="676"/>
      <c r="BD30" s="676"/>
      <c r="BE30" s="676"/>
      <c r="BF30" s="677"/>
      <c r="BG30" s="675" t="s">
        <v>308</v>
      </c>
      <c r="BH30" s="698"/>
      <c r="BI30" s="698"/>
      <c r="BJ30" s="698"/>
      <c r="BK30" s="698"/>
      <c r="BL30" s="698"/>
      <c r="BM30" s="698"/>
      <c r="BN30" s="698"/>
      <c r="BO30" s="698"/>
      <c r="BP30" s="698"/>
      <c r="BQ30" s="699"/>
      <c r="BR30" s="675" t="s">
        <v>309</v>
      </c>
      <c r="BS30" s="698"/>
      <c r="BT30" s="698"/>
      <c r="BU30" s="698"/>
      <c r="BV30" s="698"/>
      <c r="BW30" s="698"/>
      <c r="BX30" s="698"/>
      <c r="BY30" s="698"/>
      <c r="BZ30" s="698"/>
      <c r="CA30" s="698"/>
      <c r="CB30" s="699"/>
      <c r="CD30" s="644"/>
      <c r="CE30" s="645"/>
      <c r="CF30" s="620" t="s">
        <v>310</v>
      </c>
      <c r="CG30" s="621"/>
      <c r="CH30" s="621"/>
      <c r="CI30" s="621"/>
      <c r="CJ30" s="621"/>
      <c r="CK30" s="621"/>
      <c r="CL30" s="621"/>
      <c r="CM30" s="621"/>
      <c r="CN30" s="621"/>
      <c r="CO30" s="621"/>
      <c r="CP30" s="621"/>
      <c r="CQ30" s="622"/>
      <c r="CR30" s="623">
        <v>720815</v>
      </c>
      <c r="CS30" s="624"/>
      <c r="CT30" s="624"/>
      <c r="CU30" s="624"/>
      <c r="CV30" s="624"/>
      <c r="CW30" s="624"/>
      <c r="CX30" s="624"/>
      <c r="CY30" s="625"/>
      <c r="CZ30" s="626">
        <v>4</v>
      </c>
      <c r="DA30" s="638"/>
      <c r="DB30" s="638"/>
      <c r="DC30" s="639"/>
      <c r="DD30" s="629">
        <v>692889</v>
      </c>
      <c r="DE30" s="624"/>
      <c r="DF30" s="624"/>
      <c r="DG30" s="624"/>
      <c r="DH30" s="624"/>
      <c r="DI30" s="624"/>
      <c r="DJ30" s="624"/>
      <c r="DK30" s="625"/>
      <c r="DL30" s="629">
        <v>692889</v>
      </c>
      <c r="DM30" s="624"/>
      <c r="DN30" s="624"/>
      <c r="DO30" s="624"/>
      <c r="DP30" s="624"/>
      <c r="DQ30" s="624"/>
      <c r="DR30" s="624"/>
      <c r="DS30" s="624"/>
      <c r="DT30" s="624"/>
      <c r="DU30" s="624"/>
      <c r="DV30" s="625"/>
      <c r="DW30" s="626">
        <v>7.6</v>
      </c>
      <c r="DX30" s="638"/>
      <c r="DY30" s="638"/>
      <c r="DZ30" s="638"/>
      <c r="EA30" s="638"/>
      <c r="EB30" s="638"/>
      <c r="EC30" s="650"/>
    </row>
    <row r="31" spans="2:133" ht="11.25" customHeight="1" x14ac:dyDescent="0.2">
      <c r="B31" s="690" t="s">
        <v>311</v>
      </c>
      <c r="C31" s="691"/>
      <c r="D31" s="691"/>
      <c r="E31" s="691"/>
      <c r="F31" s="691"/>
      <c r="G31" s="691"/>
      <c r="H31" s="691"/>
      <c r="I31" s="691"/>
      <c r="J31" s="691"/>
      <c r="K31" s="691"/>
      <c r="L31" s="691"/>
      <c r="M31" s="691"/>
      <c r="N31" s="691"/>
      <c r="O31" s="691"/>
      <c r="P31" s="691"/>
      <c r="Q31" s="692"/>
      <c r="R31" s="623">
        <v>791624</v>
      </c>
      <c r="S31" s="624"/>
      <c r="T31" s="624"/>
      <c r="U31" s="624"/>
      <c r="V31" s="624"/>
      <c r="W31" s="624"/>
      <c r="X31" s="624"/>
      <c r="Y31" s="625"/>
      <c r="Z31" s="661">
        <v>4.0999999999999996</v>
      </c>
      <c r="AA31" s="661"/>
      <c r="AB31" s="661"/>
      <c r="AC31" s="661"/>
      <c r="AD31" s="662">
        <v>791624</v>
      </c>
      <c r="AE31" s="662"/>
      <c r="AF31" s="662"/>
      <c r="AG31" s="662"/>
      <c r="AH31" s="662"/>
      <c r="AI31" s="662"/>
      <c r="AJ31" s="662"/>
      <c r="AK31" s="662"/>
      <c r="AL31" s="626">
        <v>8.8000000000000007</v>
      </c>
      <c r="AM31" s="627"/>
      <c r="AN31" s="627"/>
      <c r="AO31" s="663"/>
      <c r="AP31" s="693" t="s">
        <v>312</v>
      </c>
      <c r="AQ31" s="694"/>
      <c r="AR31" s="694"/>
      <c r="AS31" s="694"/>
      <c r="AT31" s="695" t="s">
        <v>313</v>
      </c>
      <c r="AU31" s="217"/>
      <c r="AV31" s="217"/>
      <c r="AW31" s="217"/>
      <c r="AX31" s="681" t="s">
        <v>189</v>
      </c>
      <c r="AY31" s="682"/>
      <c r="AZ31" s="682"/>
      <c r="BA31" s="682"/>
      <c r="BB31" s="682"/>
      <c r="BC31" s="682"/>
      <c r="BD31" s="682"/>
      <c r="BE31" s="682"/>
      <c r="BF31" s="683"/>
      <c r="BG31" s="685">
        <v>98.8</v>
      </c>
      <c r="BH31" s="686"/>
      <c r="BI31" s="686"/>
      <c r="BJ31" s="686"/>
      <c r="BK31" s="686"/>
      <c r="BL31" s="686"/>
      <c r="BM31" s="687">
        <v>97.2</v>
      </c>
      <c r="BN31" s="686"/>
      <c r="BO31" s="686"/>
      <c r="BP31" s="686"/>
      <c r="BQ31" s="688"/>
      <c r="BR31" s="685">
        <v>98.7</v>
      </c>
      <c r="BS31" s="686"/>
      <c r="BT31" s="686"/>
      <c r="BU31" s="686"/>
      <c r="BV31" s="686"/>
      <c r="BW31" s="686"/>
      <c r="BX31" s="687">
        <v>96.7</v>
      </c>
      <c r="BY31" s="686"/>
      <c r="BZ31" s="686"/>
      <c r="CA31" s="686"/>
      <c r="CB31" s="688"/>
      <c r="CD31" s="644"/>
      <c r="CE31" s="645"/>
      <c r="CF31" s="620" t="s">
        <v>314</v>
      </c>
      <c r="CG31" s="621"/>
      <c r="CH31" s="621"/>
      <c r="CI31" s="621"/>
      <c r="CJ31" s="621"/>
      <c r="CK31" s="621"/>
      <c r="CL31" s="621"/>
      <c r="CM31" s="621"/>
      <c r="CN31" s="621"/>
      <c r="CO31" s="621"/>
      <c r="CP31" s="621"/>
      <c r="CQ31" s="622"/>
      <c r="CR31" s="623">
        <v>13379</v>
      </c>
      <c r="CS31" s="636"/>
      <c r="CT31" s="636"/>
      <c r="CU31" s="636"/>
      <c r="CV31" s="636"/>
      <c r="CW31" s="636"/>
      <c r="CX31" s="636"/>
      <c r="CY31" s="637"/>
      <c r="CZ31" s="626">
        <v>0.1</v>
      </c>
      <c r="DA31" s="638"/>
      <c r="DB31" s="638"/>
      <c r="DC31" s="639"/>
      <c r="DD31" s="629">
        <v>12965</v>
      </c>
      <c r="DE31" s="636"/>
      <c r="DF31" s="636"/>
      <c r="DG31" s="636"/>
      <c r="DH31" s="636"/>
      <c r="DI31" s="636"/>
      <c r="DJ31" s="636"/>
      <c r="DK31" s="637"/>
      <c r="DL31" s="629">
        <v>12965</v>
      </c>
      <c r="DM31" s="636"/>
      <c r="DN31" s="636"/>
      <c r="DO31" s="636"/>
      <c r="DP31" s="636"/>
      <c r="DQ31" s="636"/>
      <c r="DR31" s="636"/>
      <c r="DS31" s="636"/>
      <c r="DT31" s="636"/>
      <c r="DU31" s="636"/>
      <c r="DV31" s="637"/>
      <c r="DW31" s="626">
        <v>0.1</v>
      </c>
      <c r="DX31" s="638"/>
      <c r="DY31" s="638"/>
      <c r="DZ31" s="638"/>
      <c r="EA31" s="638"/>
      <c r="EB31" s="638"/>
      <c r="EC31" s="650"/>
    </row>
    <row r="32" spans="2:133" ht="11.25" customHeight="1" x14ac:dyDescent="0.2">
      <c r="B32" s="620" t="s">
        <v>315</v>
      </c>
      <c r="C32" s="621"/>
      <c r="D32" s="621"/>
      <c r="E32" s="621"/>
      <c r="F32" s="621"/>
      <c r="G32" s="621"/>
      <c r="H32" s="621"/>
      <c r="I32" s="621"/>
      <c r="J32" s="621"/>
      <c r="K32" s="621"/>
      <c r="L32" s="621"/>
      <c r="M32" s="621"/>
      <c r="N32" s="621"/>
      <c r="O32" s="621"/>
      <c r="P32" s="621"/>
      <c r="Q32" s="622"/>
      <c r="R32" s="623">
        <v>1915614</v>
      </c>
      <c r="S32" s="624"/>
      <c r="T32" s="624"/>
      <c r="U32" s="624"/>
      <c r="V32" s="624"/>
      <c r="W32" s="624"/>
      <c r="X32" s="624"/>
      <c r="Y32" s="625"/>
      <c r="Z32" s="661">
        <v>9.9</v>
      </c>
      <c r="AA32" s="661"/>
      <c r="AB32" s="661"/>
      <c r="AC32" s="661"/>
      <c r="AD32" s="662" t="s">
        <v>235</v>
      </c>
      <c r="AE32" s="662"/>
      <c r="AF32" s="662"/>
      <c r="AG32" s="662"/>
      <c r="AH32" s="662"/>
      <c r="AI32" s="662"/>
      <c r="AJ32" s="662"/>
      <c r="AK32" s="662"/>
      <c r="AL32" s="626" t="s">
        <v>235</v>
      </c>
      <c r="AM32" s="627"/>
      <c r="AN32" s="627"/>
      <c r="AO32" s="663"/>
      <c r="AP32" s="664"/>
      <c r="AQ32" s="665"/>
      <c r="AR32" s="665"/>
      <c r="AS32" s="665"/>
      <c r="AT32" s="696"/>
      <c r="AU32" s="213" t="s">
        <v>316</v>
      </c>
      <c r="AX32" s="620" t="s">
        <v>317</v>
      </c>
      <c r="AY32" s="621"/>
      <c r="AZ32" s="621"/>
      <c r="BA32" s="621"/>
      <c r="BB32" s="621"/>
      <c r="BC32" s="621"/>
      <c r="BD32" s="621"/>
      <c r="BE32" s="621"/>
      <c r="BF32" s="622"/>
      <c r="BG32" s="689">
        <v>98.3</v>
      </c>
      <c r="BH32" s="636"/>
      <c r="BI32" s="636"/>
      <c r="BJ32" s="636"/>
      <c r="BK32" s="636"/>
      <c r="BL32" s="636"/>
      <c r="BM32" s="627">
        <v>95.7</v>
      </c>
      <c r="BN32" s="636"/>
      <c r="BO32" s="636"/>
      <c r="BP32" s="636"/>
      <c r="BQ32" s="659"/>
      <c r="BR32" s="689">
        <v>98.1</v>
      </c>
      <c r="BS32" s="636"/>
      <c r="BT32" s="636"/>
      <c r="BU32" s="636"/>
      <c r="BV32" s="636"/>
      <c r="BW32" s="636"/>
      <c r="BX32" s="627">
        <v>95.1</v>
      </c>
      <c r="BY32" s="636"/>
      <c r="BZ32" s="636"/>
      <c r="CA32" s="636"/>
      <c r="CB32" s="659"/>
      <c r="CD32" s="646"/>
      <c r="CE32" s="647"/>
      <c r="CF32" s="620" t="s">
        <v>318</v>
      </c>
      <c r="CG32" s="621"/>
      <c r="CH32" s="621"/>
      <c r="CI32" s="621"/>
      <c r="CJ32" s="621"/>
      <c r="CK32" s="621"/>
      <c r="CL32" s="621"/>
      <c r="CM32" s="621"/>
      <c r="CN32" s="621"/>
      <c r="CO32" s="621"/>
      <c r="CP32" s="621"/>
      <c r="CQ32" s="622"/>
      <c r="CR32" s="623">
        <v>57</v>
      </c>
      <c r="CS32" s="624"/>
      <c r="CT32" s="624"/>
      <c r="CU32" s="624"/>
      <c r="CV32" s="624"/>
      <c r="CW32" s="624"/>
      <c r="CX32" s="624"/>
      <c r="CY32" s="625"/>
      <c r="CZ32" s="626">
        <v>0</v>
      </c>
      <c r="DA32" s="638"/>
      <c r="DB32" s="638"/>
      <c r="DC32" s="639"/>
      <c r="DD32" s="629">
        <v>57</v>
      </c>
      <c r="DE32" s="624"/>
      <c r="DF32" s="624"/>
      <c r="DG32" s="624"/>
      <c r="DH32" s="624"/>
      <c r="DI32" s="624"/>
      <c r="DJ32" s="624"/>
      <c r="DK32" s="625"/>
      <c r="DL32" s="629">
        <v>57</v>
      </c>
      <c r="DM32" s="624"/>
      <c r="DN32" s="624"/>
      <c r="DO32" s="624"/>
      <c r="DP32" s="624"/>
      <c r="DQ32" s="624"/>
      <c r="DR32" s="624"/>
      <c r="DS32" s="624"/>
      <c r="DT32" s="624"/>
      <c r="DU32" s="624"/>
      <c r="DV32" s="625"/>
      <c r="DW32" s="626">
        <v>0</v>
      </c>
      <c r="DX32" s="638"/>
      <c r="DY32" s="638"/>
      <c r="DZ32" s="638"/>
      <c r="EA32" s="638"/>
      <c r="EB32" s="638"/>
      <c r="EC32" s="650"/>
    </row>
    <row r="33" spans="2:133" ht="11.25" customHeight="1" x14ac:dyDescent="0.2">
      <c r="B33" s="620" t="s">
        <v>319</v>
      </c>
      <c r="C33" s="621"/>
      <c r="D33" s="621"/>
      <c r="E33" s="621"/>
      <c r="F33" s="621"/>
      <c r="G33" s="621"/>
      <c r="H33" s="621"/>
      <c r="I33" s="621"/>
      <c r="J33" s="621"/>
      <c r="K33" s="621"/>
      <c r="L33" s="621"/>
      <c r="M33" s="621"/>
      <c r="N33" s="621"/>
      <c r="O33" s="621"/>
      <c r="P33" s="621"/>
      <c r="Q33" s="622"/>
      <c r="R33" s="623">
        <v>778839</v>
      </c>
      <c r="S33" s="624"/>
      <c r="T33" s="624"/>
      <c r="U33" s="624"/>
      <c r="V33" s="624"/>
      <c r="W33" s="624"/>
      <c r="X33" s="624"/>
      <c r="Y33" s="625"/>
      <c r="Z33" s="661">
        <v>4</v>
      </c>
      <c r="AA33" s="661"/>
      <c r="AB33" s="661"/>
      <c r="AC33" s="661"/>
      <c r="AD33" s="662">
        <v>271027</v>
      </c>
      <c r="AE33" s="662"/>
      <c r="AF33" s="662"/>
      <c r="AG33" s="662"/>
      <c r="AH33" s="662"/>
      <c r="AI33" s="662"/>
      <c r="AJ33" s="662"/>
      <c r="AK33" s="662"/>
      <c r="AL33" s="626">
        <v>3</v>
      </c>
      <c r="AM33" s="627"/>
      <c r="AN33" s="627"/>
      <c r="AO33" s="663"/>
      <c r="AP33" s="666"/>
      <c r="AQ33" s="667"/>
      <c r="AR33" s="667"/>
      <c r="AS33" s="667"/>
      <c r="AT33" s="697"/>
      <c r="AU33" s="218"/>
      <c r="AV33" s="218"/>
      <c r="AW33" s="218"/>
      <c r="AX33" s="604" t="s">
        <v>320</v>
      </c>
      <c r="AY33" s="605"/>
      <c r="AZ33" s="605"/>
      <c r="BA33" s="605"/>
      <c r="BB33" s="605"/>
      <c r="BC33" s="605"/>
      <c r="BD33" s="605"/>
      <c r="BE33" s="605"/>
      <c r="BF33" s="606"/>
      <c r="BG33" s="684">
        <v>99</v>
      </c>
      <c r="BH33" s="608"/>
      <c r="BI33" s="608"/>
      <c r="BJ33" s="608"/>
      <c r="BK33" s="608"/>
      <c r="BL33" s="608"/>
      <c r="BM33" s="654">
        <v>98.1</v>
      </c>
      <c r="BN33" s="608"/>
      <c r="BO33" s="608"/>
      <c r="BP33" s="608"/>
      <c r="BQ33" s="671"/>
      <c r="BR33" s="684">
        <v>98.9</v>
      </c>
      <c r="BS33" s="608"/>
      <c r="BT33" s="608"/>
      <c r="BU33" s="608"/>
      <c r="BV33" s="608"/>
      <c r="BW33" s="608"/>
      <c r="BX33" s="654">
        <v>97.6</v>
      </c>
      <c r="BY33" s="608"/>
      <c r="BZ33" s="608"/>
      <c r="CA33" s="608"/>
      <c r="CB33" s="671"/>
      <c r="CD33" s="620" t="s">
        <v>321</v>
      </c>
      <c r="CE33" s="621"/>
      <c r="CF33" s="621"/>
      <c r="CG33" s="621"/>
      <c r="CH33" s="621"/>
      <c r="CI33" s="621"/>
      <c r="CJ33" s="621"/>
      <c r="CK33" s="621"/>
      <c r="CL33" s="621"/>
      <c r="CM33" s="621"/>
      <c r="CN33" s="621"/>
      <c r="CO33" s="621"/>
      <c r="CP33" s="621"/>
      <c r="CQ33" s="622"/>
      <c r="CR33" s="623">
        <v>9164881</v>
      </c>
      <c r="CS33" s="636"/>
      <c r="CT33" s="636"/>
      <c r="CU33" s="636"/>
      <c r="CV33" s="636"/>
      <c r="CW33" s="636"/>
      <c r="CX33" s="636"/>
      <c r="CY33" s="637"/>
      <c r="CZ33" s="626">
        <v>50.9</v>
      </c>
      <c r="DA33" s="638"/>
      <c r="DB33" s="638"/>
      <c r="DC33" s="639"/>
      <c r="DD33" s="629">
        <v>6161100</v>
      </c>
      <c r="DE33" s="636"/>
      <c r="DF33" s="636"/>
      <c r="DG33" s="636"/>
      <c r="DH33" s="636"/>
      <c r="DI33" s="636"/>
      <c r="DJ33" s="636"/>
      <c r="DK33" s="637"/>
      <c r="DL33" s="629">
        <v>3570583</v>
      </c>
      <c r="DM33" s="636"/>
      <c r="DN33" s="636"/>
      <c r="DO33" s="636"/>
      <c r="DP33" s="636"/>
      <c r="DQ33" s="636"/>
      <c r="DR33" s="636"/>
      <c r="DS33" s="636"/>
      <c r="DT33" s="636"/>
      <c r="DU33" s="636"/>
      <c r="DV33" s="637"/>
      <c r="DW33" s="626">
        <v>39.1</v>
      </c>
      <c r="DX33" s="638"/>
      <c r="DY33" s="638"/>
      <c r="DZ33" s="638"/>
      <c r="EA33" s="638"/>
      <c r="EB33" s="638"/>
      <c r="EC33" s="650"/>
    </row>
    <row r="34" spans="2:133" ht="11.25" customHeight="1" x14ac:dyDescent="0.2">
      <c r="B34" s="620" t="s">
        <v>322</v>
      </c>
      <c r="C34" s="621"/>
      <c r="D34" s="621"/>
      <c r="E34" s="621"/>
      <c r="F34" s="621"/>
      <c r="G34" s="621"/>
      <c r="H34" s="621"/>
      <c r="I34" s="621"/>
      <c r="J34" s="621"/>
      <c r="K34" s="621"/>
      <c r="L34" s="621"/>
      <c r="M34" s="621"/>
      <c r="N34" s="621"/>
      <c r="O34" s="621"/>
      <c r="P34" s="621"/>
      <c r="Q34" s="622"/>
      <c r="R34" s="623">
        <v>66310</v>
      </c>
      <c r="S34" s="624"/>
      <c r="T34" s="624"/>
      <c r="U34" s="624"/>
      <c r="V34" s="624"/>
      <c r="W34" s="624"/>
      <c r="X34" s="624"/>
      <c r="Y34" s="625"/>
      <c r="Z34" s="661">
        <v>0.3</v>
      </c>
      <c r="AA34" s="661"/>
      <c r="AB34" s="661"/>
      <c r="AC34" s="661"/>
      <c r="AD34" s="662" t="s">
        <v>139</v>
      </c>
      <c r="AE34" s="662"/>
      <c r="AF34" s="662"/>
      <c r="AG34" s="662"/>
      <c r="AH34" s="662"/>
      <c r="AI34" s="662"/>
      <c r="AJ34" s="662"/>
      <c r="AK34" s="662"/>
      <c r="AL34" s="626" t="s">
        <v>139</v>
      </c>
      <c r="AM34" s="627"/>
      <c r="AN34" s="627"/>
      <c r="AO34" s="663"/>
      <c r="AP34" s="219"/>
      <c r="AQ34" s="220"/>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20" t="s">
        <v>323</v>
      </c>
      <c r="CE34" s="621"/>
      <c r="CF34" s="621"/>
      <c r="CG34" s="621"/>
      <c r="CH34" s="621"/>
      <c r="CI34" s="621"/>
      <c r="CJ34" s="621"/>
      <c r="CK34" s="621"/>
      <c r="CL34" s="621"/>
      <c r="CM34" s="621"/>
      <c r="CN34" s="621"/>
      <c r="CO34" s="621"/>
      <c r="CP34" s="621"/>
      <c r="CQ34" s="622"/>
      <c r="CR34" s="623">
        <v>3223582</v>
      </c>
      <c r="CS34" s="624"/>
      <c r="CT34" s="624"/>
      <c r="CU34" s="624"/>
      <c r="CV34" s="624"/>
      <c r="CW34" s="624"/>
      <c r="CX34" s="624"/>
      <c r="CY34" s="625"/>
      <c r="CZ34" s="626">
        <v>17.899999999999999</v>
      </c>
      <c r="DA34" s="638"/>
      <c r="DB34" s="638"/>
      <c r="DC34" s="639"/>
      <c r="DD34" s="629">
        <v>2550336</v>
      </c>
      <c r="DE34" s="624"/>
      <c r="DF34" s="624"/>
      <c r="DG34" s="624"/>
      <c r="DH34" s="624"/>
      <c r="DI34" s="624"/>
      <c r="DJ34" s="624"/>
      <c r="DK34" s="625"/>
      <c r="DL34" s="629">
        <v>1776943</v>
      </c>
      <c r="DM34" s="624"/>
      <c r="DN34" s="624"/>
      <c r="DO34" s="624"/>
      <c r="DP34" s="624"/>
      <c r="DQ34" s="624"/>
      <c r="DR34" s="624"/>
      <c r="DS34" s="624"/>
      <c r="DT34" s="624"/>
      <c r="DU34" s="624"/>
      <c r="DV34" s="625"/>
      <c r="DW34" s="626">
        <v>19.399999999999999</v>
      </c>
      <c r="DX34" s="638"/>
      <c r="DY34" s="638"/>
      <c r="DZ34" s="638"/>
      <c r="EA34" s="638"/>
      <c r="EB34" s="638"/>
      <c r="EC34" s="650"/>
    </row>
    <row r="35" spans="2:133" ht="11.25" customHeight="1" x14ac:dyDescent="0.2">
      <c r="B35" s="620" t="s">
        <v>324</v>
      </c>
      <c r="C35" s="621"/>
      <c r="D35" s="621"/>
      <c r="E35" s="621"/>
      <c r="F35" s="621"/>
      <c r="G35" s="621"/>
      <c r="H35" s="621"/>
      <c r="I35" s="621"/>
      <c r="J35" s="621"/>
      <c r="K35" s="621"/>
      <c r="L35" s="621"/>
      <c r="M35" s="621"/>
      <c r="N35" s="621"/>
      <c r="O35" s="621"/>
      <c r="P35" s="621"/>
      <c r="Q35" s="622"/>
      <c r="R35" s="623">
        <v>1563936</v>
      </c>
      <c r="S35" s="624"/>
      <c r="T35" s="624"/>
      <c r="U35" s="624"/>
      <c r="V35" s="624"/>
      <c r="W35" s="624"/>
      <c r="X35" s="624"/>
      <c r="Y35" s="625"/>
      <c r="Z35" s="661">
        <v>8.1</v>
      </c>
      <c r="AA35" s="661"/>
      <c r="AB35" s="661"/>
      <c r="AC35" s="661"/>
      <c r="AD35" s="662" t="s">
        <v>139</v>
      </c>
      <c r="AE35" s="662"/>
      <c r="AF35" s="662"/>
      <c r="AG35" s="662"/>
      <c r="AH35" s="662"/>
      <c r="AI35" s="662"/>
      <c r="AJ35" s="662"/>
      <c r="AK35" s="662"/>
      <c r="AL35" s="626" t="s">
        <v>139</v>
      </c>
      <c r="AM35" s="627"/>
      <c r="AN35" s="627"/>
      <c r="AO35" s="663"/>
      <c r="AP35" s="221"/>
      <c r="AQ35" s="675" t="s">
        <v>325</v>
      </c>
      <c r="AR35" s="676"/>
      <c r="AS35" s="676"/>
      <c r="AT35" s="676"/>
      <c r="AU35" s="676"/>
      <c r="AV35" s="676"/>
      <c r="AW35" s="676"/>
      <c r="AX35" s="676"/>
      <c r="AY35" s="676"/>
      <c r="AZ35" s="676"/>
      <c r="BA35" s="676"/>
      <c r="BB35" s="676"/>
      <c r="BC35" s="676"/>
      <c r="BD35" s="676"/>
      <c r="BE35" s="676"/>
      <c r="BF35" s="677"/>
      <c r="BG35" s="675" t="s">
        <v>326</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20" t="s">
        <v>327</v>
      </c>
      <c r="CE35" s="621"/>
      <c r="CF35" s="621"/>
      <c r="CG35" s="621"/>
      <c r="CH35" s="621"/>
      <c r="CI35" s="621"/>
      <c r="CJ35" s="621"/>
      <c r="CK35" s="621"/>
      <c r="CL35" s="621"/>
      <c r="CM35" s="621"/>
      <c r="CN35" s="621"/>
      <c r="CO35" s="621"/>
      <c r="CP35" s="621"/>
      <c r="CQ35" s="622"/>
      <c r="CR35" s="623">
        <v>155308</v>
      </c>
      <c r="CS35" s="636"/>
      <c r="CT35" s="636"/>
      <c r="CU35" s="636"/>
      <c r="CV35" s="636"/>
      <c r="CW35" s="636"/>
      <c r="CX35" s="636"/>
      <c r="CY35" s="637"/>
      <c r="CZ35" s="626">
        <v>0.9</v>
      </c>
      <c r="DA35" s="638"/>
      <c r="DB35" s="638"/>
      <c r="DC35" s="639"/>
      <c r="DD35" s="629">
        <v>124834</v>
      </c>
      <c r="DE35" s="636"/>
      <c r="DF35" s="636"/>
      <c r="DG35" s="636"/>
      <c r="DH35" s="636"/>
      <c r="DI35" s="636"/>
      <c r="DJ35" s="636"/>
      <c r="DK35" s="637"/>
      <c r="DL35" s="629">
        <v>89493</v>
      </c>
      <c r="DM35" s="636"/>
      <c r="DN35" s="636"/>
      <c r="DO35" s="636"/>
      <c r="DP35" s="636"/>
      <c r="DQ35" s="636"/>
      <c r="DR35" s="636"/>
      <c r="DS35" s="636"/>
      <c r="DT35" s="636"/>
      <c r="DU35" s="636"/>
      <c r="DV35" s="637"/>
      <c r="DW35" s="626">
        <v>1</v>
      </c>
      <c r="DX35" s="638"/>
      <c r="DY35" s="638"/>
      <c r="DZ35" s="638"/>
      <c r="EA35" s="638"/>
      <c r="EB35" s="638"/>
      <c r="EC35" s="650"/>
    </row>
    <row r="36" spans="2:133" ht="11.25" customHeight="1" x14ac:dyDescent="0.2">
      <c r="B36" s="620" t="s">
        <v>328</v>
      </c>
      <c r="C36" s="621"/>
      <c r="D36" s="621"/>
      <c r="E36" s="621"/>
      <c r="F36" s="621"/>
      <c r="G36" s="621"/>
      <c r="H36" s="621"/>
      <c r="I36" s="621"/>
      <c r="J36" s="621"/>
      <c r="K36" s="621"/>
      <c r="L36" s="621"/>
      <c r="M36" s="621"/>
      <c r="N36" s="621"/>
      <c r="O36" s="621"/>
      <c r="P36" s="621"/>
      <c r="Q36" s="622"/>
      <c r="R36" s="623">
        <v>1327815</v>
      </c>
      <c r="S36" s="624"/>
      <c r="T36" s="624"/>
      <c r="U36" s="624"/>
      <c r="V36" s="624"/>
      <c r="W36" s="624"/>
      <c r="X36" s="624"/>
      <c r="Y36" s="625"/>
      <c r="Z36" s="661">
        <v>6.9</v>
      </c>
      <c r="AA36" s="661"/>
      <c r="AB36" s="661"/>
      <c r="AC36" s="661"/>
      <c r="AD36" s="662" t="s">
        <v>235</v>
      </c>
      <c r="AE36" s="662"/>
      <c r="AF36" s="662"/>
      <c r="AG36" s="662"/>
      <c r="AH36" s="662"/>
      <c r="AI36" s="662"/>
      <c r="AJ36" s="662"/>
      <c r="AK36" s="662"/>
      <c r="AL36" s="626" t="s">
        <v>139</v>
      </c>
      <c r="AM36" s="627"/>
      <c r="AN36" s="627"/>
      <c r="AO36" s="663"/>
      <c r="AP36" s="221"/>
      <c r="AQ36" s="672" t="s">
        <v>329</v>
      </c>
      <c r="AR36" s="673"/>
      <c r="AS36" s="673"/>
      <c r="AT36" s="673"/>
      <c r="AU36" s="673"/>
      <c r="AV36" s="673"/>
      <c r="AW36" s="673"/>
      <c r="AX36" s="673"/>
      <c r="AY36" s="674"/>
      <c r="AZ36" s="678">
        <v>1236340</v>
      </c>
      <c r="BA36" s="679"/>
      <c r="BB36" s="679"/>
      <c r="BC36" s="679"/>
      <c r="BD36" s="679"/>
      <c r="BE36" s="679"/>
      <c r="BF36" s="680"/>
      <c r="BG36" s="681" t="s">
        <v>330</v>
      </c>
      <c r="BH36" s="682"/>
      <c r="BI36" s="682"/>
      <c r="BJ36" s="682"/>
      <c r="BK36" s="682"/>
      <c r="BL36" s="682"/>
      <c r="BM36" s="682"/>
      <c r="BN36" s="682"/>
      <c r="BO36" s="682"/>
      <c r="BP36" s="682"/>
      <c r="BQ36" s="682"/>
      <c r="BR36" s="682"/>
      <c r="BS36" s="682"/>
      <c r="BT36" s="682"/>
      <c r="BU36" s="683"/>
      <c r="BV36" s="678">
        <v>98613</v>
      </c>
      <c r="BW36" s="679"/>
      <c r="BX36" s="679"/>
      <c r="BY36" s="679"/>
      <c r="BZ36" s="679"/>
      <c r="CA36" s="679"/>
      <c r="CB36" s="680"/>
      <c r="CD36" s="620" t="s">
        <v>331</v>
      </c>
      <c r="CE36" s="621"/>
      <c r="CF36" s="621"/>
      <c r="CG36" s="621"/>
      <c r="CH36" s="621"/>
      <c r="CI36" s="621"/>
      <c r="CJ36" s="621"/>
      <c r="CK36" s="621"/>
      <c r="CL36" s="621"/>
      <c r="CM36" s="621"/>
      <c r="CN36" s="621"/>
      <c r="CO36" s="621"/>
      <c r="CP36" s="621"/>
      <c r="CQ36" s="622"/>
      <c r="CR36" s="623">
        <v>2277073</v>
      </c>
      <c r="CS36" s="624"/>
      <c r="CT36" s="624"/>
      <c r="CU36" s="624"/>
      <c r="CV36" s="624"/>
      <c r="CW36" s="624"/>
      <c r="CX36" s="624"/>
      <c r="CY36" s="625"/>
      <c r="CZ36" s="626">
        <v>12.6</v>
      </c>
      <c r="DA36" s="638"/>
      <c r="DB36" s="638"/>
      <c r="DC36" s="639"/>
      <c r="DD36" s="629">
        <v>1655999</v>
      </c>
      <c r="DE36" s="624"/>
      <c r="DF36" s="624"/>
      <c r="DG36" s="624"/>
      <c r="DH36" s="624"/>
      <c r="DI36" s="624"/>
      <c r="DJ36" s="624"/>
      <c r="DK36" s="625"/>
      <c r="DL36" s="629">
        <v>1050011</v>
      </c>
      <c r="DM36" s="624"/>
      <c r="DN36" s="624"/>
      <c r="DO36" s="624"/>
      <c r="DP36" s="624"/>
      <c r="DQ36" s="624"/>
      <c r="DR36" s="624"/>
      <c r="DS36" s="624"/>
      <c r="DT36" s="624"/>
      <c r="DU36" s="624"/>
      <c r="DV36" s="625"/>
      <c r="DW36" s="626">
        <v>11.5</v>
      </c>
      <c r="DX36" s="638"/>
      <c r="DY36" s="638"/>
      <c r="DZ36" s="638"/>
      <c r="EA36" s="638"/>
      <c r="EB36" s="638"/>
      <c r="EC36" s="650"/>
    </row>
    <row r="37" spans="2:133" ht="11.25" customHeight="1" x14ac:dyDescent="0.2">
      <c r="B37" s="620" t="s">
        <v>332</v>
      </c>
      <c r="C37" s="621"/>
      <c r="D37" s="621"/>
      <c r="E37" s="621"/>
      <c r="F37" s="621"/>
      <c r="G37" s="621"/>
      <c r="H37" s="621"/>
      <c r="I37" s="621"/>
      <c r="J37" s="621"/>
      <c r="K37" s="621"/>
      <c r="L37" s="621"/>
      <c r="M37" s="621"/>
      <c r="N37" s="621"/>
      <c r="O37" s="621"/>
      <c r="P37" s="621"/>
      <c r="Q37" s="622"/>
      <c r="R37" s="623">
        <v>217015</v>
      </c>
      <c r="S37" s="624"/>
      <c r="T37" s="624"/>
      <c r="U37" s="624"/>
      <c r="V37" s="624"/>
      <c r="W37" s="624"/>
      <c r="X37" s="624"/>
      <c r="Y37" s="625"/>
      <c r="Z37" s="661">
        <v>1.1000000000000001</v>
      </c>
      <c r="AA37" s="661"/>
      <c r="AB37" s="661"/>
      <c r="AC37" s="661"/>
      <c r="AD37" s="662">
        <v>32861</v>
      </c>
      <c r="AE37" s="662"/>
      <c r="AF37" s="662"/>
      <c r="AG37" s="662"/>
      <c r="AH37" s="662"/>
      <c r="AI37" s="662"/>
      <c r="AJ37" s="662"/>
      <c r="AK37" s="662"/>
      <c r="AL37" s="626">
        <v>0.4</v>
      </c>
      <c r="AM37" s="627"/>
      <c r="AN37" s="627"/>
      <c r="AO37" s="663"/>
      <c r="AQ37" s="656" t="s">
        <v>333</v>
      </c>
      <c r="AR37" s="657"/>
      <c r="AS37" s="657"/>
      <c r="AT37" s="657"/>
      <c r="AU37" s="657"/>
      <c r="AV37" s="657"/>
      <c r="AW37" s="657"/>
      <c r="AX37" s="657"/>
      <c r="AY37" s="658"/>
      <c r="AZ37" s="623">
        <v>130815</v>
      </c>
      <c r="BA37" s="624"/>
      <c r="BB37" s="624"/>
      <c r="BC37" s="624"/>
      <c r="BD37" s="636"/>
      <c r="BE37" s="636"/>
      <c r="BF37" s="659"/>
      <c r="BG37" s="620" t="s">
        <v>334</v>
      </c>
      <c r="BH37" s="621"/>
      <c r="BI37" s="621"/>
      <c r="BJ37" s="621"/>
      <c r="BK37" s="621"/>
      <c r="BL37" s="621"/>
      <c r="BM37" s="621"/>
      <c r="BN37" s="621"/>
      <c r="BO37" s="621"/>
      <c r="BP37" s="621"/>
      <c r="BQ37" s="621"/>
      <c r="BR37" s="621"/>
      <c r="BS37" s="621"/>
      <c r="BT37" s="621"/>
      <c r="BU37" s="622"/>
      <c r="BV37" s="623">
        <v>-155816</v>
      </c>
      <c r="BW37" s="624"/>
      <c r="BX37" s="624"/>
      <c r="BY37" s="624"/>
      <c r="BZ37" s="624"/>
      <c r="CA37" s="624"/>
      <c r="CB37" s="660"/>
      <c r="CD37" s="620" t="s">
        <v>335</v>
      </c>
      <c r="CE37" s="621"/>
      <c r="CF37" s="621"/>
      <c r="CG37" s="621"/>
      <c r="CH37" s="621"/>
      <c r="CI37" s="621"/>
      <c r="CJ37" s="621"/>
      <c r="CK37" s="621"/>
      <c r="CL37" s="621"/>
      <c r="CM37" s="621"/>
      <c r="CN37" s="621"/>
      <c r="CO37" s="621"/>
      <c r="CP37" s="621"/>
      <c r="CQ37" s="622"/>
      <c r="CR37" s="623">
        <v>863655</v>
      </c>
      <c r="CS37" s="636"/>
      <c r="CT37" s="636"/>
      <c r="CU37" s="636"/>
      <c r="CV37" s="636"/>
      <c r="CW37" s="636"/>
      <c r="CX37" s="636"/>
      <c r="CY37" s="637"/>
      <c r="CZ37" s="626">
        <v>4.8</v>
      </c>
      <c r="DA37" s="638"/>
      <c r="DB37" s="638"/>
      <c r="DC37" s="639"/>
      <c r="DD37" s="629">
        <v>821010</v>
      </c>
      <c r="DE37" s="636"/>
      <c r="DF37" s="636"/>
      <c r="DG37" s="636"/>
      <c r="DH37" s="636"/>
      <c r="DI37" s="636"/>
      <c r="DJ37" s="636"/>
      <c r="DK37" s="637"/>
      <c r="DL37" s="629">
        <v>679737</v>
      </c>
      <c r="DM37" s="636"/>
      <c r="DN37" s="636"/>
      <c r="DO37" s="636"/>
      <c r="DP37" s="636"/>
      <c r="DQ37" s="636"/>
      <c r="DR37" s="636"/>
      <c r="DS37" s="636"/>
      <c r="DT37" s="636"/>
      <c r="DU37" s="636"/>
      <c r="DV37" s="637"/>
      <c r="DW37" s="626">
        <v>7.4</v>
      </c>
      <c r="DX37" s="638"/>
      <c r="DY37" s="638"/>
      <c r="DZ37" s="638"/>
      <c r="EA37" s="638"/>
      <c r="EB37" s="638"/>
      <c r="EC37" s="650"/>
    </row>
    <row r="38" spans="2:133" ht="11.25" customHeight="1" x14ac:dyDescent="0.2">
      <c r="B38" s="620" t="s">
        <v>336</v>
      </c>
      <c r="C38" s="621"/>
      <c r="D38" s="621"/>
      <c r="E38" s="621"/>
      <c r="F38" s="621"/>
      <c r="G38" s="621"/>
      <c r="H38" s="621"/>
      <c r="I38" s="621"/>
      <c r="J38" s="621"/>
      <c r="K38" s="621"/>
      <c r="L38" s="621"/>
      <c r="M38" s="621"/>
      <c r="N38" s="621"/>
      <c r="O38" s="621"/>
      <c r="P38" s="621"/>
      <c r="Q38" s="622"/>
      <c r="R38" s="623">
        <v>532311</v>
      </c>
      <c r="S38" s="624"/>
      <c r="T38" s="624"/>
      <c r="U38" s="624"/>
      <c r="V38" s="624"/>
      <c r="W38" s="624"/>
      <c r="X38" s="624"/>
      <c r="Y38" s="625"/>
      <c r="Z38" s="661">
        <v>2.8</v>
      </c>
      <c r="AA38" s="661"/>
      <c r="AB38" s="661"/>
      <c r="AC38" s="661"/>
      <c r="AD38" s="662" t="s">
        <v>235</v>
      </c>
      <c r="AE38" s="662"/>
      <c r="AF38" s="662"/>
      <c r="AG38" s="662"/>
      <c r="AH38" s="662"/>
      <c r="AI38" s="662"/>
      <c r="AJ38" s="662"/>
      <c r="AK38" s="662"/>
      <c r="AL38" s="626" t="s">
        <v>139</v>
      </c>
      <c r="AM38" s="627"/>
      <c r="AN38" s="627"/>
      <c r="AO38" s="663"/>
      <c r="AQ38" s="656" t="s">
        <v>337</v>
      </c>
      <c r="AR38" s="657"/>
      <c r="AS38" s="657"/>
      <c r="AT38" s="657"/>
      <c r="AU38" s="657"/>
      <c r="AV38" s="657"/>
      <c r="AW38" s="657"/>
      <c r="AX38" s="657"/>
      <c r="AY38" s="658"/>
      <c r="AZ38" s="623">
        <v>4959</v>
      </c>
      <c r="BA38" s="624"/>
      <c r="BB38" s="624"/>
      <c r="BC38" s="624"/>
      <c r="BD38" s="636"/>
      <c r="BE38" s="636"/>
      <c r="BF38" s="659"/>
      <c r="BG38" s="620" t="s">
        <v>338</v>
      </c>
      <c r="BH38" s="621"/>
      <c r="BI38" s="621"/>
      <c r="BJ38" s="621"/>
      <c r="BK38" s="621"/>
      <c r="BL38" s="621"/>
      <c r="BM38" s="621"/>
      <c r="BN38" s="621"/>
      <c r="BO38" s="621"/>
      <c r="BP38" s="621"/>
      <c r="BQ38" s="621"/>
      <c r="BR38" s="621"/>
      <c r="BS38" s="621"/>
      <c r="BT38" s="621"/>
      <c r="BU38" s="622"/>
      <c r="BV38" s="623">
        <v>5135</v>
      </c>
      <c r="BW38" s="624"/>
      <c r="BX38" s="624"/>
      <c r="BY38" s="624"/>
      <c r="BZ38" s="624"/>
      <c r="CA38" s="624"/>
      <c r="CB38" s="660"/>
      <c r="CD38" s="620" t="s">
        <v>339</v>
      </c>
      <c r="CE38" s="621"/>
      <c r="CF38" s="621"/>
      <c r="CG38" s="621"/>
      <c r="CH38" s="621"/>
      <c r="CI38" s="621"/>
      <c r="CJ38" s="621"/>
      <c r="CK38" s="621"/>
      <c r="CL38" s="621"/>
      <c r="CM38" s="621"/>
      <c r="CN38" s="621"/>
      <c r="CO38" s="621"/>
      <c r="CP38" s="621"/>
      <c r="CQ38" s="622"/>
      <c r="CR38" s="623">
        <v>1100566</v>
      </c>
      <c r="CS38" s="624"/>
      <c r="CT38" s="624"/>
      <c r="CU38" s="624"/>
      <c r="CV38" s="624"/>
      <c r="CW38" s="624"/>
      <c r="CX38" s="624"/>
      <c r="CY38" s="625"/>
      <c r="CZ38" s="626">
        <v>6.1</v>
      </c>
      <c r="DA38" s="638"/>
      <c r="DB38" s="638"/>
      <c r="DC38" s="639"/>
      <c r="DD38" s="629">
        <v>900323</v>
      </c>
      <c r="DE38" s="624"/>
      <c r="DF38" s="624"/>
      <c r="DG38" s="624"/>
      <c r="DH38" s="624"/>
      <c r="DI38" s="624"/>
      <c r="DJ38" s="624"/>
      <c r="DK38" s="625"/>
      <c r="DL38" s="629">
        <v>654136</v>
      </c>
      <c r="DM38" s="624"/>
      <c r="DN38" s="624"/>
      <c r="DO38" s="624"/>
      <c r="DP38" s="624"/>
      <c r="DQ38" s="624"/>
      <c r="DR38" s="624"/>
      <c r="DS38" s="624"/>
      <c r="DT38" s="624"/>
      <c r="DU38" s="624"/>
      <c r="DV38" s="625"/>
      <c r="DW38" s="626">
        <v>7.2</v>
      </c>
      <c r="DX38" s="638"/>
      <c r="DY38" s="638"/>
      <c r="DZ38" s="638"/>
      <c r="EA38" s="638"/>
      <c r="EB38" s="638"/>
      <c r="EC38" s="650"/>
    </row>
    <row r="39" spans="2:133" ht="11.25" customHeight="1" x14ac:dyDescent="0.2">
      <c r="B39" s="620" t="s">
        <v>340</v>
      </c>
      <c r="C39" s="621"/>
      <c r="D39" s="621"/>
      <c r="E39" s="621"/>
      <c r="F39" s="621"/>
      <c r="G39" s="621"/>
      <c r="H39" s="621"/>
      <c r="I39" s="621"/>
      <c r="J39" s="621"/>
      <c r="K39" s="621"/>
      <c r="L39" s="621"/>
      <c r="M39" s="621"/>
      <c r="N39" s="621"/>
      <c r="O39" s="621"/>
      <c r="P39" s="621"/>
      <c r="Q39" s="622"/>
      <c r="R39" s="623" t="s">
        <v>235</v>
      </c>
      <c r="S39" s="624"/>
      <c r="T39" s="624"/>
      <c r="U39" s="624"/>
      <c r="V39" s="624"/>
      <c r="W39" s="624"/>
      <c r="X39" s="624"/>
      <c r="Y39" s="625"/>
      <c r="Z39" s="661" t="s">
        <v>235</v>
      </c>
      <c r="AA39" s="661"/>
      <c r="AB39" s="661"/>
      <c r="AC39" s="661"/>
      <c r="AD39" s="662" t="s">
        <v>139</v>
      </c>
      <c r="AE39" s="662"/>
      <c r="AF39" s="662"/>
      <c r="AG39" s="662"/>
      <c r="AH39" s="662"/>
      <c r="AI39" s="662"/>
      <c r="AJ39" s="662"/>
      <c r="AK39" s="662"/>
      <c r="AL39" s="626" t="s">
        <v>139</v>
      </c>
      <c r="AM39" s="627"/>
      <c r="AN39" s="627"/>
      <c r="AO39" s="663"/>
      <c r="AQ39" s="656" t="s">
        <v>341</v>
      </c>
      <c r="AR39" s="657"/>
      <c r="AS39" s="657"/>
      <c r="AT39" s="657"/>
      <c r="AU39" s="657"/>
      <c r="AV39" s="657"/>
      <c r="AW39" s="657"/>
      <c r="AX39" s="657"/>
      <c r="AY39" s="658"/>
      <c r="AZ39" s="623" t="s">
        <v>235</v>
      </c>
      <c r="BA39" s="624"/>
      <c r="BB39" s="624"/>
      <c r="BC39" s="624"/>
      <c r="BD39" s="636"/>
      <c r="BE39" s="636"/>
      <c r="BF39" s="659"/>
      <c r="BG39" s="620" t="s">
        <v>342</v>
      </c>
      <c r="BH39" s="621"/>
      <c r="BI39" s="621"/>
      <c r="BJ39" s="621"/>
      <c r="BK39" s="621"/>
      <c r="BL39" s="621"/>
      <c r="BM39" s="621"/>
      <c r="BN39" s="621"/>
      <c r="BO39" s="621"/>
      <c r="BP39" s="621"/>
      <c r="BQ39" s="621"/>
      <c r="BR39" s="621"/>
      <c r="BS39" s="621"/>
      <c r="BT39" s="621"/>
      <c r="BU39" s="622"/>
      <c r="BV39" s="623">
        <v>8905</v>
      </c>
      <c r="BW39" s="624"/>
      <c r="BX39" s="624"/>
      <c r="BY39" s="624"/>
      <c r="BZ39" s="624"/>
      <c r="CA39" s="624"/>
      <c r="CB39" s="660"/>
      <c r="CD39" s="620" t="s">
        <v>343</v>
      </c>
      <c r="CE39" s="621"/>
      <c r="CF39" s="621"/>
      <c r="CG39" s="621"/>
      <c r="CH39" s="621"/>
      <c r="CI39" s="621"/>
      <c r="CJ39" s="621"/>
      <c r="CK39" s="621"/>
      <c r="CL39" s="621"/>
      <c r="CM39" s="621"/>
      <c r="CN39" s="621"/>
      <c r="CO39" s="621"/>
      <c r="CP39" s="621"/>
      <c r="CQ39" s="622"/>
      <c r="CR39" s="623">
        <v>2408352</v>
      </c>
      <c r="CS39" s="636"/>
      <c r="CT39" s="636"/>
      <c r="CU39" s="636"/>
      <c r="CV39" s="636"/>
      <c r="CW39" s="636"/>
      <c r="CX39" s="636"/>
      <c r="CY39" s="637"/>
      <c r="CZ39" s="626">
        <v>13.4</v>
      </c>
      <c r="DA39" s="638"/>
      <c r="DB39" s="638"/>
      <c r="DC39" s="639"/>
      <c r="DD39" s="629">
        <v>929608</v>
      </c>
      <c r="DE39" s="636"/>
      <c r="DF39" s="636"/>
      <c r="DG39" s="636"/>
      <c r="DH39" s="636"/>
      <c r="DI39" s="636"/>
      <c r="DJ39" s="636"/>
      <c r="DK39" s="637"/>
      <c r="DL39" s="629" t="s">
        <v>235</v>
      </c>
      <c r="DM39" s="636"/>
      <c r="DN39" s="636"/>
      <c r="DO39" s="636"/>
      <c r="DP39" s="636"/>
      <c r="DQ39" s="636"/>
      <c r="DR39" s="636"/>
      <c r="DS39" s="636"/>
      <c r="DT39" s="636"/>
      <c r="DU39" s="636"/>
      <c r="DV39" s="637"/>
      <c r="DW39" s="626" t="s">
        <v>235</v>
      </c>
      <c r="DX39" s="638"/>
      <c r="DY39" s="638"/>
      <c r="DZ39" s="638"/>
      <c r="EA39" s="638"/>
      <c r="EB39" s="638"/>
      <c r="EC39" s="650"/>
    </row>
    <row r="40" spans="2:133" ht="11.25" customHeight="1" x14ac:dyDescent="0.2">
      <c r="B40" s="620" t="s">
        <v>344</v>
      </c>
      <c r="C40" s="621"/>
      <c r="D40" s="621"/>
      <c r="E40" s="621"/>
      <c r="F40" s="621"/>
      <c r="G40" s="621"/>
      <c r="H40" s="621"/>
      <c r="I40" s="621"/>
      <c r="J40" s="621"/>
      <c r="K40" s="621"/>
      <c r="L40" s="621"/>
      <c r="M40" s="621"/>
      <c r="N40" s="621"/>
      <c r="O40" s="621"/>
      <c r="P40" s="621"/>
      <c r="Q40" s="622"/>
      <c r="R40" s="623">
        <v>170311</v>
      </c>
      <c r="S40" s="624"/>
      <c r="T40" s="624"/>
      <c r="U40" s="624"/>
      <c r="V40" s="624"/>
      <c r="W40" s="624"/>
      <c r="X40" s="624"/>
      <c r="Y40" s="625"/>
      <c r="Z40" s="661">
        <v>0.9</v>
      </c>
      <c r="AA40" s="661"/>
      <c r="AB40" s="661"/>
      <c r="AC40" s="661"/>
      <c r="AD40" s="662" t="s">
        <v>139</v>
      </c>
      <c r="AE40" s="662"/>
      <c r="AF40" s="662"/>
      <c r="AG40" s="662"/>
      <c r="AH40" s="662"/>
      <c r="AI40" s="662"/>
      <c r="AJ40" s="662"/>
      <c r="AK40" s="662"/>
      <c r="AL40" s="626" t="s">
        <v>235</v>
      </c>
      <c r="AM40" s="627"/>
      <c r="AN40" s="627"/>
      <c r="AO40" s="663"/>
      <c r="AQ40" s="656" t="s">
        <v>345</v>
      </c>
      <c r="AR40" s="657"/>
      <c r="AS40" s="657"/>
      <c r="AT40" s="657"/>
      <c r="AU40" s="657"/>
      <c r="AV40" s="657"/>
      <c r="AW40" s="657"/>
      <c r="AX40" s="657"/>
      <c r="AY40" s="658"/>
      <c r="AZ40" s="623" t="s">
        <v>235</v>
      </c>
      <c r="BA40" s="624"/>
      <c r="BB40" s="624"/>
      <c r="BC40" s="624"/>
      <c r="BD40" s="636"/>
      <c r="BE40" s="636"/>
      <c r="BF40" s="659"/>
      <c r="BG40" s="664" t="s">
        <v>346</v>
      </c>
      <c r="BH40" s="665"/>
      <c r="BI40" s="665"/>
      <c r="BJ40" s="665"/>
      <c r="BK40" s="665"/>
      <c r="BL40" s="222"/>
      <c r="BM40" s="621" t="s">
        <v>347</v>
      </c>
      <c r="BN40" s="621"/>
      <c r="BO40" s="621"/>
      <c r="BP40" s="621"/>
      <c r="BQ40" s="621"/>
      <c r="BR40" s="621"/>
      <c r="BS40" s="621"/>
      <c r="BT40" s="621"/>
      <c r="BU40" s="622"/>
      <c r="BV40" s="623">
        <v>86</v>
      </c>
      <c r="BW40" s="624"/>
      <c r="BX40" s="624"/>
      <c r="BY40" s="624"/>
      <c r="BZ40" s="624"/>
      <c r="CA40" s="624"/>
      <c r="CB40" s="660"/>
      <c r="CD40" s="620" t="s">
        <v>348</v>
      </c>
      <c r="CE40" s="621"/>
      <c r="CF40" s="621"/>
      <c r="CG40" s="621"/>
      <c r="CH40" s="621"/>
      <c r="CI40" s="621"/>
      <c r="CJ40" s="621"/>
      <c r="CK40" s="621"/>
      <c r="CL40" s="621"/>
      <c r="CM40" s="621"/>
      <c r="CN40" s="621"/>
      <c r="CO40" s="621"/>
      <c r="CP40" s="621"/>
      <c r="CQ40" s="622"/>
      <c r="CR40" s="623" t="s">
        <v>235</v>
      </c>
      <c r="CS40" s="624"/>
      <c r="CT40" s="624"/>
      <c r="CU40" s="624"/>
      <c r="CV40" s="624"/>
      <c r="CW40" s="624"/>
      <c r="CX40" s="624"/>
      <c r="CY40" s="625"/>
      <c r="CZ40" s="626" t="s">
        <v>235</v>
      </c>
      <c r="DA40" s="638"/>
      <c r="DB40" s="638"/>
      <c r="DC40" s="639"/>
      <c r="DD40" s="629" t="s">
        <v>139</v>
      </c>
      <c r="DE40" s="624"/>
      <c r="DF40" s="624"/>
      <c r="DG40" s="624"/>
      <c r="DH40" s="624"/>
      <c r="DI40" s="624"/>
      <c r="DJ40" s="624"/>
      <c r="DK40" s="625"/>
      <c r="DL40" s="629" t="s">
        <v>139</v>
      </c>
      <c r="DM40" s="624"/>
      <c r="DN40" s="624"/>
      <c r="DO40" s="624"/>
      <c r="DP40" s="624"/>
      <c r="DQ40" s="624"/>
      <c r="DR40" s="624"/>
      <c r="DS40" s="624"/>
      <c r="DT40" s="624"/>
      <c r="DU40" s="624"/>
      <c r="DV40" s="625"/>
      <c r="DW40" s="626" t="s">
        <v>235</v>
      </c>
      <c r="DX40" s="638"/>
      <c r="DY40" s="638"/>
      <c r="DZ40" s="638"/>
      <c r="EA40" s="638"/>
      <c r="EB40" s="638"/>
      <c r="EC40" s="650"/>
    </row>
    <row r="41" spans="2:133" ht="11.25" customHeight="1" x14ac:dyDescent="0.2">
      <c r="B41" s="604" t="s">
        <v>349</v>
      </c>
      <c r="C41" s="605"/>
      <c r="D41" s="605"/>
      <c r="E41" s="605"/>
      <c r="F41" s="605"/>
      <c r="G41" s="605"/>
      <c r="H41" s="605"/>
      <c r="I41" s="605"/>
      <c r="J41" s="605"/>
      <c r="K41" s="605"/>
      <c r="L41" s="605"/>
      <c r="M41" s="605"/>
      <c r="N41" s="605"/>
      <c r="O41" s="605"/>
      <c r="P41" s="605"/>
      <c r="Q41" s="606"/>
      <c r="R41" s="607">
        <v>19331659</v>
      </c>
      <c r="S41" s="648"/>
      <c r="T41" s="648"/>
      <c r="U41" s="648"/>
      <c r="V41" s="648"/>
      <c r="W41" s="648"/>
      <c r="X41" s="648"/>
      <c r="Y41" s="651"/>
      <c r="Z41" s="652">
        <v>100</v>
      </c>
      <c r="AA41" s="652"/>
      <c r="AB41" s="652"/>
      <c r="AC41" s="652"/>
      <c r="AD41" s="653">
        <v>8970293</v>
      </c>
      <c r="AE41" s="653"/>
      <c r="AF41" s="653"/>
      <c r="AG41" s="653"/>
      <c r="AH41" s="653"/>
      <c r="AI41" s="653"/>
      <c r="AJ41" s="653"/>
      <c r="AK41" s="653"/>
      <c r="AL41" s="610">
        <v>100</v>
      </c>
      <c r="AM41" s="654"/>
      <c r="AN41" s="654"/>
      <c r="AO41" s="655"/>
      <c r="AQ41" s="656" t="s">
        <v>350</v>
      </c>
      <c r="AR41" s="657"/>
      <c r="AS41" s="657"/>
      <c r="AT41" s="657"/>
      <c r="AU41" s="657"/>
      <c r="AV41" s="657"/>
      <c r="AW41" s="657"/>
      <c r="AX41" s="657"/>
      <c r="AY41" s="658"/>
      <c r="AZ41" s="623">
        <v>577913</v>
      </c>
      <c r="BA41" s="624"/>
      <c r="BB41" s="624"/>
      <c r="BC41" s="624"/>
      <c r="BD41" s="636"/>
      <c r="BE41" s="636"/>
      <c r="BF41" s="659"/>
      <c r="BG41" s="664"/>
      <c r="BH41" s="665"/>
      <c r="BI41" s="665"/>
      <c r="BJ41" s="665"/>
      <c r="BK41" s="665"/>
      <c r="BL41" s="222"/>
      <c r="BM41" s="621" t="s">
        <v>351</v>
      </c>
      <c r="BN41" s="621"/>
      <c r="BO41" s="621"/>
      <c r="BP41" s="621"/>
      <c r="BQ41" s="621"/>
      <c r="BR41" s="621"/>
      <c r="BS41" s="621"/>
      <c r="BT41" s="621"/>
      <c r="BU41" s="622"/>
      <c r="BV41" s="623" t="s">
        <v>139</v>
      </c>
      <c r="BW41" s="624"/>
      <c r="BX41" s="624"/>
      <c r="BY41" s="624"/>
      <c r="BZ41" s="624"/>
      <c r="CA41" s="624"/>
      <c r="CB41" s="660"/>
      <c r="CD41" s="620" t="s">
        <v>352</v>
      </c>
      <c r="CE41" s="621"/>
      <c r="CF41" s="621"/>
      <c r="CG41" s="621"/>
      <c r="CH41" s="621"/>
      <c r="CI41" s="621"/>
      <c r="CJ41" s="621"/>
      <c r="CK41" s="621"/>
      <c r="CL41" s="621"/>
      <c r="CM41" s="621"/>
      <c r="CN41" s="621"/>
      <c r="CO41" s="621"/>
      <c r="CP41" s="621"/>
      <c r="CQ41" s="622"/>
      <c r="CR41" s="623" t="s">
        <v>139</v>
      </c>
      <c r="CS41" s="636"/>
      <c r="CT41" s="636"/>
      <c r="CU41" s="636"/>
      <c r="CV41" s="636"/>
      <c r="CW41" s="636"/>
      <c r="CX41" s="636"/>
      <c r="CY41" s="637"/>
      <c r="CZ41" s="626" t="s">
        <v>235</v>
      </c>
      <c r="DA41" s="638"/>
      <c r="DB41" s="638"/>
      <c r="DC41" s="639"/>
      <c r="DD41" s="629" t="s">
        <v>235</v>
      </c>
      <c r="DE41" s="636"/>
      <c r="DF41" s="636"/>
      <c r="DG41" s="636"/>
      <c r="DH41" s="636"/>
      <c r="DI41" s="636"/>
      <c r="DJ41" s="636"/>
      <c r="DK41" s="637"/>
      <c r="DL41" s="630"/>
      <c r="DM41" s="631"/>
      <c r="DN41" s="631"/>
      <c r="DO41" s="631"/>
      <c r="DP41" s="631"/>
      <c r="DQ41" s="631"/>
      <c r="DR41" s="631"/>
      <c r="DS41" s="631"/>
      <c r="DT41" s="631"/>
      <c r="DU41" s="631"/>
      <c r="DV41" s="632"/>
      <c r="DW41" s="633"/>
      <c r="DX41" s="634"/>
      <c r="DY41" s="634"/>
      <c r="DZ41" s="634"/>
      <c r="EA41" s="634"/>
      <c r="EB41" s="634"/>
      <c r="EC41" s="635"/>
    </row>
    <row r="42" spans="2:133" ht="11.25" customHeight="1" x14ac:dyDescent="0.2">
      <c r="AQ42" s="668" t="s">
        <v>353</v>
      </c>
      <c r="AR42" s="669"/>
      <c r="AS42" s="669"/>
      <c r="AT42" s="669"/>
      <c r="AU42" s="669"/>
      <c r="AV42" s="669"/>
      <c r="AW42" s="669"/>
      <c r="AX42" s="669"/>
      <c r="AY42" s="670"/>
      <c r="AZ42" s="607">
        <v>522653</v>
      </c>
      <c r="BA42" s="648"/>
      <c r="BB42" s="648"/>
      <c r="BC42" s="648"/>
      <c r="BD42" s="608"/>
      <c r="BE42" s="608"/>
      <c r="BF42" s="671"/>
      <c r="BG42" s="666"/>
      <c r="BH42" s="667"/>
      <c r="BI42" s="667"/>
      <c r="BJ42" s="667"/>
      <c r="BK42" s="667"/>
      <c r="BL42" s="223"/>
      <c r="BM42" s="605" t="s">
        <v>354</v>
      </c>
      <c r="BN42" s="605"/>
      <c r="BO42" s="605"/>
      <c r="BP42" s="605"/>
      <c r="BQ42" s="605"/>
      <c r="BR42" s="605"/>
      <c r="BS42" s="605"/>
      <c r="BT42" s="605"/>
      <c r="BU42" s="606"/>
      <c r="BV42" s="607">
        <v>270</v>
      </c>
      <c r="BW42" s="648"/>
      <c r="BX42" s="648"/>
      <c r="BY42" s="648"/>
      <c r="BZ42" s="648"/>
      <c r="CA42" s="648"/>
      <c r="CB42" s="649"/>
      <c r="CD42" s="620" t="s">
        <v>355</v>
      </c>
      <c r="CE42" s="621"/>
      <c r="CF42" s="621"/>
      <c r="CG42" s="621"/>
      <c r="CH42" s="621"/>
      <c r="CI42" s="621"/>
      <c r="CJ42" s="621"/>
      <c r="CK42" s="621"/>
      <c r="CL42" s="621"/>
      <c r="CM42" s="621"/>
      <c r="CN42" s="621"/>
      <c r="CO42" s="621"/>
      <c r="CP42" s="621"/>
      <c r="CQ42" s="622"/>
      <c r="CR42" s="623">
        <v>2223110</v>
      </c>
      <c r="CS42" s="636"/>
      <c r="CT42" s="636"/>
      <c r="CU42" s="636"/>
      <c r="CV42" s="636"/>
      <c r="CW42" s="636"/>
      <c r="CX42" s="636"/>
      <c r="CY42" s="637"/>
      <c r="CZ42" s="626">
        <v>12.3</v>
      </c>
      <c r="DA42" s="638"/>
      <c r="DB42" s="638"/>
      <c r="DC42" s="639"/>
      <c r="DD42" s="629">
        <v>346224</v>
      </c>
      <c r="DE42" s="636"/>
      <c r="DF42" s="636"/>
      <c r="DG42" s="636"/>
      <c r="DH42" s="636"/>
      <c r="DI42" s="636"/>
      <c r="DJ42" s="636"/>
      <c r="DK42" s="637"/>
      <c r="DL42" s="630"/>
      <c r="DM42" s="631"/>
      <c r="DN42" s="631"/>
      <c r="DO42" s="631"/>
      <c r="DP42" s="631"/>
      <c r="DQ42" s="631"/>
      <c r="DR42" s="631"/>
      <c r="DS42" s="631"/>
      <c r="DT42" s="631"/>
      <c r="DU42" s="631"/>
      <c r="DV42" s="632"/>
      <c r="DW42" s="633"/>
      <c r="DX42" s="634"/>
      <c r="DY42" s="634"/>
      <c r="DZ42" s="634"/>
      <c r="EA42" s="634"/>
      <c r="EB42" s="634"/>
      <c r="EC42" s="635"/>
    </row>
    <row r="43" spans="2:133" ht="11.25" customHeight="1" x14ac:dyDescent="0.2">
      <c r="B43" s="213" t="s">
        <v>356</v>
      </c>
      <c r="CD43" s="620" t="s">
        <v>357</v>
      </c>
      <c r="CE43" s="621"/>
      <c r="CF43" s="621"/>
      <c r="CG43" s="621"/>
      <c r="CH43" s="621"/>
      <c r="CI43" s="621"/>
      <c r="CJ43" s="621"/>
      <c r="CK43" s="621"/>
      <c r="CL43" s="621"/>
      <c r="CM43" s="621"/>
      <c r="CN43" s="621"/>
      <c r="CO43" s="621"/>
      <c r="CP43" s="621"/>
      <c r="CQ43" s="622"/>
      <c r="CR43" s="623">
        <v>72724</v>
      </c>
      <c r="CS43" s="636"/>
      <c r="CT43" s="636"/>
      <c r="CU43" s="636"/>
      <c r="CV43" s="636"/>
      <c r="CW43" s="636"/>
      <c r="CX43" s="636"/>
      <c r="CY43" s="637"/>
      <c r="CZ43" s="626">
        <v>0.4</v>
      </c>
      <c r="DA43" s="638"/>
      <c r="DB43" s="638"/>
      <c r="DC43" s="639"/>
      <c r="DD43" s="629">
        <v>60767</v>
      </c>
      <c r="DE43" s="636"/>
      <c r="DF43" s="636"/>
      <c r="DG43" s="636"/>
      <c r="DH43" s="636"/>
      <c r="DI43" s="636"/>
      <c r="DJ43" s="636"/>
      <c r="DK43" s="637"/>
      <c r="DL43" s="630"/>
      <c r="DM43" s="631"/>
      <c r="DN43" s="631"/>
      <c r="DO43" s="631"/>
      <c r="DP43" s="631"/>
      <c r="DQ43" s="631"/>
      <c r="DR43" s="631"/>
      <c r="DS43" s="631"/>
      <c r="DT43" s="631"/>
      <c r="DU43" s="631"/>
      <c r="DV43" s="632"/>
      <c r="DW43" s="633"/>
      <c r="DX43" s="634"/>
      <c r="DY43" s="634"/>
      <c r="DZ43" s="634"/>
      <c r="EA43" s="634"/>
      <c r="EB43" s="634"/>
      <c r="EC43" s="635"/>
    </row>
    <row r="44" spans="2:133" ht="11.25" customHeight="1" x14ac:dyDescent="0.2">
      <c r="B44" s="640" t="s">
        <v>358</v>
      </c>
      <c r="C44" s="640"/>
      <c r="D44" s="640"/>
      <c r="E44" s="640"/>
      <c r="F44" s="640"/>
      <c r="G44" s="640"/>
      <c r="H44" s="640"/>
      <c r="I44" s="640"/>
      <c r="J44" s="640"/>
      <c r="K44" s="640"/>
      <c r="L44" s="640"/>
      <c r="M44" s="640"/>
      <c r="N44" s="640"/>
      <c r="O44" s="640"/>
      <c r="P44" s="640"/>
      <c r="Q44" s="640"/>
      <c r="R44" s="640"/>
      <c r="S44" s="640"/>
      <c r="T44" s="640"/>
      <c r="U44" s="640"/>
      <c r="V44" s="640"/>
      <c r="W44" s="640"/>
      <c r="X44" s="640"/>
      <c r="Y44" s="640"/>
      <c r="Z44" s="640"/>
      <c r="AA44" s="640"/>
      <c r="AB44" s="640"/>
      <c r="AC44" s="640"/>
      <c r="AD44" s="640"/>
      <c r="AE44" s="640"/>
      <c r="AF44" s="640"/>
      <c r="AG44" s="640"/>
      <c r="AH44" s="640"/>
      <c r="AI44" s="640"/>
      <c r="AJ44" s="640"/>
      <c r="AK44" s="640"/>
      <c r="AL44" s="640"/>
      <c r="AM44" s="640"/>
      <c r="AN44" s="640"/>
      <c r="AO44" s="640"/>
      <c r="AP44" s="640"/>
      <c r="AQ44" s="640"/>
      <c r="AR44" s="640"/>
      <c r="AS44" s="640"/>
      <c r="AT44" s="640"/>
      <c r="AU44" s="640"/>
      <c r="AV44" s="640"/>
      <c r="AW44" s="640"/>
      <c r="AX44" s="640"/>
      <c r="AY44" s="640"/>
      <c r="AZ44" s="640"/>
      <c r="BA44" s="640"/>
      <c r="BB44" s="640"/>
      <c r="BC44" s="640"/>
      <c r="BD44" s="640"/>
      <c r="BE44" s="640"/>
      <c r="BF44" s="640"/>
      <c r="BG44" s="640"/>
      <c r="BH44" s="640"/>
      <c r="BI44" s="640"/>
      <c r="BJ44" s="640"/>
      <c r="BK44" s="640"/>
      <c r="BL44" s="640"/>
      <c r="BM44" s="640"/>
      <c r="BN44" s="640"/>
      <c r="BO44" s="640"/>
      <c r="BP44" s="640"/>
      <c r="BQ44" s="640"/>
      <c r="BR44" s="640"/>
      <c r="BS44" s="640"/>
      <c r="BT44" s="640"/>
      <c r="BU44" s="640"/>
      <c r="BV44" s="640"/>
      <c r="BW44" s="640"/>
      <c r="BX44" s="640"/>
      <c r="BY44" s="640"/>
      <c r="BZ44" s="640"/>
      <c r="CA44" s="640"/>
      <c r="CB44" s="640"/>
      <c r="CC44" s="641"/>
      <c r="CD44" s="642" t="s">
        <v>306</v>
      </c>
      <c r="CE44" s="643"/>
      <c r="CF44" s="620" t="s">
        <v>359</v>
      </c>
      <c r="CG44" s="621"/>
      <c r="CH44" s="621"/>
      <c r="CI44" s="621"/>
      <c r="CJ44" s="621"/>
      <c r="CK44" s="621"/>
      <c r="CL44" s="621"/>
      <c r="CM44" s="621"/>
      <c r="CN44" s="621"/>
      <c r="CO44" s="621"/>
      <c r="CP44" s="621"/>
      <c r="CQ44" s="622"/>
      <c r="CR44" s="623">
        <v>2223110</v>
      </c>
      <c r="CS44" s="624"/>
      <c r="CT44" s="624"/>
      <c r="CU44" s="624"/>
      <c r="CV44" s="624"/>
      <c r="CW44" s="624"/>
      <c r="CX44" s="624"/>
      <c r="CY44" s="625"/>
      <c r="CZ44" s="626">
        <v>12.3</v>
      </c>
      <c r="DA44" s="627"/>
      <c r="DB44" s="627"/>
      <c r="DC44" s="628"/>
      <c r="DD44" s="629">
        <v>346224</v>
      </c>
      <c r="DE44" s="624"/>
      <c r="DF44" s="624"/>
      <c r="DG44" s="624"/>
      <c r="DH44" s="624"/>
      <c r="DI44" s="624"/>
      <c r="DJ44" s="624"/>
      <c r="DK44" s="625"/>
      <c r="DL44" s="630"/>
      <c r="DM44" s="631"/>
      <c r="DN44" s="631"/>
      <c r="DO44" s="631"/>
      <c r="DP44" s="631"/>
      <c r="DQ44" s="631"/>
      <c r="DR44" s="631"/>
      <c r="DS44" s="631"/>
      <c r="DT44" s="631"/>
      <c r="DU44" s="631"/>
      <c r="DV44" s="632"/>
      <c r="DW44" s="633"/>
      <c r="DX44" s="634"/>
      <c r="DY44" s="634"/>
      <c r="DZ44" s="634"/>
      <c r="EA44" s="634"/>
      <c r="EB44" s="634"/>
      <c r="EC44" s="635"/>
    </row>
    <row r="45" spans="2:133" ht="11.25" customHeight="1" x14ac:dyDescent="0.2">
      <c r="B45" s="640" t="s">
        <v>360</v>
      </c>
      <c r="C45" s="640"/>
      <c r="D45" s="640"/>
      <c r="E45" s="640"/>
      <c r="F45" s="640"/>
      <c r="G45" s="640"/>
      <c r="H45" s="640"/>
      <c r="I45" s="640"/>
      <c r="J45" s="640"/>
      <c r="K45" s="640"/>
      <c r="L45" s="640"/>
      <c r="M45" s="640"/>
      <c r="N45" s="640"/>
      <c r="O45" s="640"/>
      <c r="P45" s="640"/>
      <c r="Q45" s="640"/>
      <c r="R45" s="640"/>
      <c r="S45" s="640"/>
      <c r="T45" s="640"/>
      <c r="U45" s="640"/>
      <c r="V45" s="640"/>
      <c r="W45" s="640"/>
      <c r="X45" s="640"/>
      <c r="Y45" s="640"/>
      <c r="Z45" s="640"/>
      <c r="AA45" s="640"/>
      <c r="AB45" s="640"/>
      <c r="AC45" s="640"/>
      <c r="AD45" s="640"/>
      <c r="AE45" s="640"/>
      <c r="AF45" s="640"/>
      <c r="AG45" s="640"/>
      <c r="AH45" s="640"/>
      <c r="AI45" s="640"/>
      <c r="AJ45" s="640"/>
      <c r="AK45" s="640"/>
      <c r="AL45" s="640"/>
      <c r="AM45" s="640"/>
      <c r="AN45" s="640"/>
      <c r="AO45" s="640"/>
      <c r="AP45" s="640"/>
      <c r="AQ45" s="640"/>
      <c r="AR45" s="640"/>
      <c r="AS45" s="640"/>
      <c r="AT45" s="640"/>
      <c r="AU45" s="640"/>
      <c r="AV45" s="640"/>
      <c r="AW45" s="640"/>
      <c r="AX45" s="640"/>
      <c r="AY45" s="640"/>
      <c r="AZ45" s="640"/>
      <c r="BA45" s="640"/>
      <c r="BB45" s="640"/>
      <c r="BC45" s="640"/>
      <c r="BD45" s="640"/>
      <c r="BE45" s="640"/>
      <c r="BF45" s="640"/>
      <c r="BG45" s="640"/>
      <c r="BH45" s="640"/>
      <c r="BI45" s="640"/>
      <c r="BJ45" s="640"/>
      <c r="BK45" s="640"/>
      <c r="BL45" s="640"/>
      <c r="BM45" s="640"/>
      <c r="BN45" s="640"/>
      <c r="BO45" s="640"/>
      <c r="BP45" s="640"/>
      <c r="BQ45" s="640"/>
      <c r="BR45" s="640"/>
      <c r="BS45" s="640"/>
      <c r="BT45" s="640"/>
      <c r="BU45" s="640"/>
      <c r="BV45" s="640"/>
      <c r="BW45" s="640"/>
      <c r="BX45" s="640"/>
      <c r="BY45" s="640"/>
      <c r="BZ45" s="640"/>
      <c r="CA45" s="640"/>
      <c r="CB45" s="640"/>
      <c r="CC45" s="641"/>
      <c r="CD45" s="644"/>
      <c r="CE45" s="645"/>
      <c r="CF45" s="620" t="s">
        <v>361</v>
      </c>
      <c r="CG45" s="621"/>
      <c r="CH45" s="621"/>
      <c r="CI45" s="621"/>
      <c r="CJ45" s="621"/>
      <c r="CK45" s="621"/>
      <c r="CL45" s="621"/>
      <c r="CM45" s="621"/>
      <c r="CN45" s="621"/>
      <c r="CO45" s="621"/>
      <c r="CP45" s="621"/>
      <c r="CQ45" s="622"/>
      <c r="CR45" s="623">
        <v>1333047</v>
      </c>
      <c r="CS45" s="636"/>
      <c r="CT45" s="636"/>
      <c r="CU45" s="636"/>
      <c r="CV45" s="636"/>
      <c r="CW45" s="636"/>
      <c r="CX45" s="636"/>
      <c r="CY45" s="637"/>
      <c r="CZ45" s="626">
        <v>7.4</v>
      </c>
      <c r="DA45" s="638"/>
      <c r="DB45" s="638"/>
      <c r="DC45" s="639"/>
      <c r="DD45" s="629">
        <v>93261</v>
      </c>
      <c r="DE45" s="636"/>
      <c r="DF45" s="636"/>
      <c r="DG45" s="636"/>
      <c r="DH45" s="636"/>
      <c r="DI45" s="636"/>
      <c r="DJ45" s="636"/>
      <c r="DK45" s="637"/>
      <c r="DL45" s="630"/>
      <c r="DM45" s="631"/>
      <c r="DN45" s="631"/>
      <c r="DO45" s="631"/>
      <c r="DP45" s="631"/>
      <c r="DQ45" s="631"/>
      <c r="DR45" s="631"/>
      <c r="DS45" s="631"/>
      <c r="DT45" s="631"/>
      <c r="DU45" s="631"/>
      <c r="DV45" s="632"/>
      <c r="DW45" s="633"/>
      <c r="DX45" s="634"/>
      <c r="DY45" s="634"/>
      <c r="DZ45" s="634"/>
      <c r="EA45" s="634"/>
      <c r="EB45" s="634"/>
      <c r="EC45" s="635"/>
    </row>
    <row r="46" spans="2:133" ht="11.25" customHeight="1" x14ac:dyDescent="0.2">
      <c r="B46" s="224"/>
      <c r="CD46" s="644"/>
      <c r="CE46" s="645"/>
      <c r="CF46" s="620" t="s">
        <v>362</v>
      </c>
      <c r="CG46" s="621"/>
      <c r="CH46" s="621"/>
      <c r="CI46" s="621"/>
      <c r="CJ46" s="621"/>
      <c r="CK46" s="621"/>
      <c r="CL46" s="621"/>
      <c r="CM46" s="621"/>
      <c r="CN46" s="621"/>
      <c r="CO46" s="621"/>
      <c r="CP46" s="621"/>
      <c r="CQ46" s="622"/>
      <c r="CR46" s="623">
        <v>890063</v>
      </c>
      <c r="CS46" s="624"/>
      <c r="CT46" s="624"/>
      <c r="CU46" s="624"/>
      <c r="CV46" s="624"/>
      <c r="CW46" s="624"/>
      <c r="CX46" s="624"/>
      <c r="CY46" s="625"/>
      <c r="CZ46" s="626">
        <v>4.9000000000000004</v>
      </c>
      <c r="DA46" s="627"/>
      <c r="DB46" s="627"/>
      <c r="DC46" s="628"/>
      <c r="DD46" s="629">
        <v>252963</v>
      </c>
      <c r="DE46" s="624"/>
      <c r="DF46" s="624"/>
      <c r="DG46" s="624"/>
      <c r="DH46" s="624"/>
      <c r="DI46" s="624"/>
      <c r="DJ46" s="624"/>
      <c r="DK46" s="625"/>
      <c r="DL46" s="630"/>
      <c r="DM46" s="631"/>
      <c r="DN46" s="631"/>
      <c r="DO46" s="631"/>
      <c r="DP46" s="631"/>
      <c r="DQ46" s="631"/>
      <c r="DR46" s="631"/>
      <c r="DS46" s="631"/>
      <c r="DT46" s="631"/>
      <c r="DU46" s="631"/>
      <c r="DV46" s="632"/>
      <c r="DW46" s="633"/>
      <c r="DX46" s="634"/>
      <c r="DY46" s="634"/>
      <c r="DZ46" s="634"/>
      <c r="EA46" s="634"/>
      <c r="EB46" s="634"/>
      <c r="EC46" s="635"/>
    </row>
    <row r="47" spans="2:133" ht="11.25" customHeight="1" x14ac:dyDescent="0.2">
      <c r="B47" s="224"/>
      <c r="CD47" s="644"/>
      <c r="CE47" s="645"/>
      <c r="CF47" s="620" t="s">
        <v>363</v>
      </c>
      <c r="CG47" s="621"/>
      <c r="CH47" s="621"/>
      <c r="CI47" s="621"/>
      <c r="CJ47" s="621"/>
      <c r="CK47" s="621"/>
      <c r="CL47" s="621"/>
      <c r="CM47" s="621"/>
      <c r="CN47" s="621"/>
      <c r="CO47" s="621"/>
      <c r="CP47" s="621"/>
      <c r="CQ47" s="622"/>
      <c r="CR47" s="623" t="s">
        <v>235</v>
      </c>
      <c r="CS47" s="636"/>
      <c r="CT47" s="636"/>
      <c r="CU47" s="636"/>
      <c r="CV47" s="636"/>
      <c r="CW47" s="636"/>
      <c r="CX47" s="636"/>
      <c r="CY47" s="637"/>
      <c r="CZ47" s="626" t="s">
        <v>139</v>
      </c>
      <c r="DA47" s="638"/>
      <c r="DB47" s="638"/>
      <c r="DC47" s="639"/>
      <c r="DD47" s="629" t="s">
        <v>139</v>
      </c>
      <c r="DE47" s="636"/>
      <c r="DF47" s="636"/>
      <c r="DG47" s="636"/>
      <c r="DH47" s="636"/>
      <c r="DI47" s="636"/>
      <c r="DJ47" s="636"/>
      <c r="DK47" s="637"/>
      <c r="DL47" s="630"/>
      <c r="DM47" s="631"/>
      <c r="DN47" s="631"/>
      <c r="DO47" s="631"/>
      <c r="DP47" s="631"/>
      <c r="DQ47" s="631"/>
      <c r="DR47" s="631"/>
      <c r="DS47" s="631"/>
      <c r="DT47" s="631"/>
      <c r="DU47" s="631"/>
      <c r="DV47" s="632"/>
      <c r="DW47" s="633"/>
      <c r="DX47" s="634"/>
      <c r="DY47" s="634"/>
      <c r="DZ47" s="634"/>
      <c r="EA47" s="634"/>
      <c r="EB47" s="634"/>
      <c r="EC47" s="635"/>
    </row>
    <row r="48" spans="2:133" ht="10.8" x14ac:dyDescent="0.2">
      <c r="B48" s="224"/>
      <c r="CD48" s="646"/>
      <c r="CE48" s="647"/>
      <c r="CF48" s="620" t="s">
        <v>364</v>
      </c>
      <c r="CG48" s="621"/>
      <c r="CH48" s="621"/>
      <c r="CI48" s="621"/>
      <c r="CJ48" s="621"/>
      <c r="CK48" s="621"/>
      <c r="CL48" s="621"/>
      <c r="CM48" s="621"/>
      <c r="CN48" s="621"/>
      <c r="CO48" s="621"/>
      <c r="CP48" s="621"/>
      <c r="CQ48" s="622"/>
      <c r="CR48" s="623" t="s">
        <v>235</v>
      </c>
      <c r="CS48" s="624"/>
      <c r="CT48" s="624"/>
      <c r="CU48" s="624"/>
      <c r="CV48" s="624"/>
      <c r="CW48" s="624"/>
      <c r="CX48" s="624"/>
      <c r="CY48" s="625"/>
      <c r="CZ48" s="626" t="s">
        <v>139</v>
      </c>
      <c r="DA48" s="627"/>
      <c r="DB48" s="627"/>
      <c r="DC48" s="628"/>
      <c r="DD48" s="629" t="s">
        <v>235</v>
      </c>
      <c r="DE48" s="624"/>
      <c r="DF48" s="624"/>
      <c r="DG48" s="624"/>
      <c r="DH48" s="624"/>
      <c r="DI48" s="624"/>
      <c r="DJ48" s="624"/>
      <c r="DK48" s="625"/>
      <c r="DL48" s="630"/>
      <c r="DM48" s="631"/>
      <c r="DN48" s="631"/>
      <c r="DO48" s="631"/>
      <c r="DP48" s="631"/>
      <c r="DQ48" s="631"/>
      <c r="DR48" s="631"/>
      <c r="DS48" s="631"/>
      <c r="DT48" s="631"/>
      <c r="DU48" s="631"/>
      <c r="DV48" s="632"/>
      <c r="DW48" s="633"/>
      <c r="DX48" s="634"/>
      <c r="DY48" s="634"/>
      <c r="DZ48" s="634"/>
      <c r="EA48" s="634"/>
      <c r="EB48" s="634"/>
      <c r="EC48" s="635"/>
    </row>
    <row r="49" spans="2:133" ht="11.25" customHeight="1" x14ac:dyDescent="0.2">
      <c r="B49" s="224"/>
      <c r="CD49" s="604" t="s">
        <v>365</v>
      </c>
      <c r="CE49" s="605"/>
      <c r="CF49" s="605"/>
      <c r="CG49" s="605"/>
      <c r="CH49" s="605"/>
      <c r="CI49" s="605"/>
      <c r="CJ49" s="605"/>
      <c r="CK49" s="605"/>
      <c r="CL49" s="605"/>
      <c r="CM49" s="605"/>
      <c r="CN49" s="605"/>
      <c r="CO49" s="605"/>
      <c r="CP49" s="605"/>
      <c r="CQ49" s="606"/>
      <c r="CR49" s="607">
        <v>18015766</v>
      </c>
      <c r="CS49" s="608"/>
      <c r="CT49" s="608"/>
      <c r="CU49" s="608"/>
      <c r="CV49" s="608"/>
      <c r="CW49" s="608"/>
      <c r="CX49" s="608"/>
      <c r="CY49" s="609"/>
      <c r="CZ49" s="610">
        <v>100</v>
      </c>
      <c r="DA49" s="611"/>
      <c r="DB49" s="611"/>
      <c r="DC49" s="612"/>
      <c r="DD49" s="613">
        <v>10489784</v>
      </c>
      <c r="DE49" s="608"/>
      <c r="DF49" s="608"/>
      <c r="DG49" s="608"/>
      <c r="DH49" s="608"/>
      <c r="DI49" s="608"/>
      <c r="DJ49" s="608"/>
      <c r="DK49" s="609"/>
      <c r="DL49" s="614"/>
      <c r="DM49" s="615"/>
      <c r="DN49" s="615"/>
      <c r="DO49" s="615"/>
      <c r="DP49" s="615"/>
      <c r="DQ49" s="615"/>
      <c r="DR49" s="615"/>
      <c r="DS49" s="615"/>
      <c r="DT49" s="615"/>
      <c r="DU49" s="615"/>
      <c r="DV49" s="616"/>
      <c r="DW49" s="617"/>
      <c r="DX49" s="618"/>
      <c r="DY49" s="618"/>
      <c r="DZ49" s="618"/>
      <c r="EA49" s="618"/>
      <c r="EB49" s="618"/>
      <c r="EC49" s="619"/>
    </row>
  </sheetData>
  <sheetProtection algorithmName="SHA-512" hashValue="rPDcrB7Ya/Pu4RjuetY/NpFaeunFT7wKsKc+IdeniUZR0FrtZayJNIo3xCryl/95GgfX+cUbFkORTtXViON7oA==" saltValue="COhutl1lTEoioSIMGk/Gw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horizontalDpi="4294967293" verticalDpi="4294967293"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49" zoomScale="56" zoomScaleNormal="56" zoomScaleSheetLayoutView="70" workbookViewId="0">
      <selection activeCell="A65" sqref="A65:XFD134"/>
    </sheetView>
  </sheetViews>
  <sheetFormatPr defaultColWidth="0" defaultRowHeight="13.2" zeroHeight="1" x14ac:dyDescent="0.2"/>
  <cols>
    <col min="1" max="130" width="2.77734375" style="230" customWidth="1"/>
    <col min="131" max="131" width="1.6640625" style="230" customWidth="1"/>
    <col min="132" max="16384" width="9" style="230" hidden="1"/>
  </cols>
  <sheetData>
    <row r="1" spans="1:131" ht="11.25" customHeight="1" thickBot="1" x14ac:dyDescent="0.25">
      <c r="A1" s="226"/>
      <c r="B1" s="226"/>
      <c r="C1" s="226"/>
      <c r="D1" s="226"/>
      <c r="E1" s="226"/>
      <c r="F1" s="226"/>
      <c r="G1" s="226"/>
      <c r="H1" s="226"/>
      <c r="I1" s="226"/>
      <c r="J1" s="226"/>
      <c r="K1" s="226"/>
      <c r="L1" s="226"/>
      <c r="M1" s="226"/>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8"/>
      <c r="DR1" s="228"/>
      <c r="DS1" s="228"/>
      <c r="DT1" s="228"/>
      <c r="DU1" s="228"/>
      <c r="DV1" s="228"/>
      <c r="DW1" s="228"/>
      <c r="DX1" s="228"/>
      <c r="DY1" s="228"/>
      <c r="DZ1" s="228"/>
      <c r="EA1" s="229"/>
    </row>
    <row r="2" spans="1:131" ht="26.25" customHeight="1" thickBot="1" x14ac:dyDescent="0.25">
      <c r="A2" s="1092" t="s">
        <v>366</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c r="AD2" s="1092"/>
      <c r="AE2" s="1092"/>
      <c r="AF2" s="1092"/>
      <c r="AG2" s="1092"/>
      <c r="AH2" s="1092"/>
      <c r="AI2" s="1092"/>
      <c r="AJ2" s="1092"/>
      <c r="AK2" s="1092"/>
      <c r="AL2" s="1092"/>
      <c r="AM2" s="1092"/>
      <c r="AN2" s="1092"/>
      <c r="AO2" s="1092"/>
      <c r="AP2" s="1092"/>
      <c r="AQ2" s="1092"/>
      <c r="AR2" s="1092"/>
      <c r="AS2" s="1092"/>
      <c r="AT2" s="1092"/>
      <c r="AU2" s="1092"/>
      <c r="AV2" s="1092"/>
      <c r="AW2" s="1092"/>
      <c r="AX2" s="1092"/>
      <c r="AY2" s="1092"/>
      <c r="AZ2" s="1092"/>
      <c r="BA2" s="1092"/>
      <c r="BB2" s="1092"/>
      <c r="BC2" s="1092"/>
      <c r="BD2" s="1092"/>
      <c r="BE2" s="1092"/>
      <c r="BF2" s="1092"/>
      <c r="BG2" s="1092"/>
      <c r="BH2" s="1092"/>
      <c r="BI2" s="1092"/>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1093" t="s">
        <v>367</v>
      </c>
      <c r="DK2" s="1094"/>
      <c r="DL2" s="1094"/>
      <c r="DM2" s="1094"/>
      <c r="DN2" s="1094"/>
      <c r="DO2" s="1095"/>
      <c r="DP2" s="227"/>
      <c r="DQ2" s="1093" t="s">
        <v>368</v>
      </c>
      <c r="DR2" s="1094"/>
      <c r="DS2" s="1094"/>
      <c r="DT2" s="1094"/>
      <c r="DU2" s="1094"/>
      <c r="DV2" s="1094"/>
      <c r="DW2" s="1094"/>
      <c r="DX2" s="1094"/>
      <c r="DY2" s="1094"/>
      <c r="DZ2" s="1095"/>
      <c r="EA2" s="229"/>
    </row>
    <row r="3" spans="1:131" ht="11.25"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9"/>
    </row>
    <row r="4" spans="1:131" s="234" customFormat="1" ht="26.25" customHeight="1" thickBot="1" x14ac:dyDescent="0.25">
      <c r="A4" s="1061" t="s">
        <v>369</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31"/>
      <c r="BA4" s="231"/>
      <c r="BB4" s="231"/>
      <c r="BC4" s="231"/>
      <c r="BD4" s="231"/>
      <c r="BE4" s="232"/>
      <c r="BF4" s="232"/>
      <c r="BG4" s="232"/>
      <c r="BH4" s="232"/>
      <c r="BI4" s="232"/>
      <c r="BJ4" s="232"/>
      <c r="BK4" s="232"/>
      <c r="BL4" s="232"/>
      <c r="BM4" s="232"/>
      <c r="BN4" s="232"/>
      <c r="BO4" s="232"/>
      <c r="BP4" s="232"/>
      <c r="BQ4" s="732" t="s">
        <v>370</v>
      </c>
      <c r="BR4" s="732"/>
      <c r="BS4" s="732"/>
      <c r="BT4" s="732"/>
      <c r="BU4" s="732"/>
      <c r="BV4" s="732"/>
      <c r="BW4" s="732"/>
      <c r="BX4" s="732"/>
      <c r="BY4" s="732"/>
      <c r="BZ4" s="732"/>
      <c r="CA4" s="732"/>
      <c r="CB4" s="732"/>
      <c r="CC4" s="732"/>
      <c r="CD4" s="732"/>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233"/>
    </row>
    <row r="5" spans="1:131" s="234" customFormat="1" ht="26.25" customHeight="1" x14ac:dyDescent="0.2">
      <c r="A5" s="997" t="s">
        <v>371</v>
      </c>
      <c r="B5" s="998"/>
      <c r="C5" s="998"/>
      <c r="D5" s="998"/>
      <c r="E5" s="998"/>
      <c r="F5" s="998"/>
      <c r="G5" s="998"/>
      <c r="H5" s="998"/>
      <c r="I5" s="998"/>
      <c r="J5" s="998"/>
      <c r="K5" s="998"/>
      <c r="L5" s="998"/>
      <c r="M5" s="998"/>
      <c r="N5" s="998"/>
      <c r="O5" s="998"/>
      <c r="P5" s="999"/>
      <c r="Q5" s="1003" t="s">
        <v>372</v>
      </c>
      <c r="R5" s="1004"/>
      <c r="S5" s="1004"/>
      <c r="T5" s="1004"/>
      <c r="U5" s="1005"/>
      <c r="V5" s="1003" t="s">
        <v>373</v>
      </c>
      <c r="W5" s="1004"/>
      <c r="X5" s="1004"/>
      <c r="Y5" s="1004"/>
      <c r="Z5" s="1005"/>
      <c r="AA5" s="1003" t="s">
        <v>374</v>
      </c>
      <c r="AB5" s="1004"/>
      <c r="AC5" s="1004"/>
      <c r="AD5" s="1004"/>
      <c r="AE5" s="1004"/>
      <c r="AF5" s="1096" t="s">
        <v>375</v>
      </c>
      <c r="AG5" s="1004"/>
      <c r="AH5" s="1004"/>
      <c r="AI5" s="1004"/>
      <c r="AJ5" s="1017"/>
      <c r="AK5" s="1004" t="s">
        <v>376</v>
      </c>
      <c r="AL5" s="1004"/>
      <c r="AM5" s="1004"/>
      <c r="AN5" s="1004"/>
      <c r="AO5" s="1005"/>
      <c r="AP5" s="1003" t="s">
        <v>377</v>
      </c>
      <c r="AQ5" s="1004"/>
      <c r="AR5" s="1004"/>
      <c r="AS5" s="1004"/>
      <c r="AT5" s="1005"/>
      <c r="AU5" s="1003" t="s">
        <v>378</v>
      </c>
      <c r="AV5" s="1004"/>
      <c r="AW5" s="1004"/>
      <c r="AX5" s="1004"/>
      <c r="AY5" s="1017"/>
      <c r="AZ5" s="231"/>
      <c r="BA5" s="231"/>
      <c r="BB5" s="231"/>
      <c r="BC5" s="231"/>
      <c r="BD5" s="231"/>
      <c r="BE5" s="232"/>
      <c r="BF5" s="232"/>
      <c r="BG5" s="232"/>
      <c r="BH5" s="232"/>
      <c r="BI5" s="232"/>
      <c r="BJ5" s="232"/>
      <c r="BK5" s="232"/>
      <c r="BL5" s="232"/>
      <c r="BM5" s="232"/>
      <c r="BN5" s="232"/>
      <c r="BO5" s="232"/>
      <c r="BP5" s="232"/>
      <c r="BQ5" s="997" t="s">
        <v>379</v>
      </c>
      <c r="BR5" s="998"/>
      <c r="BS5" s="998"/>
      <c r="BT5" s="998"/>
      <c r="BU5" s="998"/>
      <c r="BV5" s="998"/>
      <c r="BW5" s="998"/>
      <c r="BX5" s="998"/>
      <c r="BY5" s="998"/>
      <c r="BZ5" s="998"/>
      <c r="CA5" s="998"/>
      <c r="CB5" s="998"/>
      <c r="CC5" s="998"/>
      <c r="CD5" s="998"/>
      <c r="CE5" s="998"/>
      <c r="CF5" s="998"/>
      <c r="CG5" s="999"/>
      <c r="CH5" s="1003" t="s">
        <v>380</v>
      </c>
      <c r="CI5" s="1004"/>
      <c r="CJ5" s="1004"/>
      <c r="CK5" s="1004"/>
      <c r="CL5" s="1005"/>
      <c r="CM5" s="1003" t="s">
        <v>381</v>
      </c>
      <c r="CN5" s="1004"/>
      <c r="CO5" s="1004"/>
      <c r="CP5" s="1004"/>
      <c r="CQ5" s="1005"/>
      <c r="CR5" s="1003" t="s">
        <v>382</v>
      </c>
      <c r="CS5" s="1004"/>
      <c r="CT5" s="1004"/>
      <c r="CU5" s="1004"/>
      <c r="CV5" s="1005"/>
      <c r="CW5" s="1003" t="s">
        <v>383</v>
      </c>
      <c r="CX5" s="1004"/>
      <c r="CY5" s="1004"/>
      <c r="CZ5" s="1004"/>
      <c r="DA5" s="1005"/>
      <c r="DB5" s="1003" t="s">
        <v>384</v>
      </c>
      <c r="DC5" s="1004"/>
      <c r="DD5" s="1004"/>
      <c r="DE5" s="1004"/>
      <c r="DF5" s="1005"/>
      <c r="DG5" s="1086" t="s">
        <v>385</v>
      </c>
      <c r="DH5" s="1087"/>
      <c r="DI5" s="1087"/>
      <c r="DJ5" s="1087"/>
      <c r="DK5" s="1088"/>
      <c r="DL5" s="1086" t="s">
        <v>386</v>
      </c>
      <c r="DM5" s="1087"/>
      <c r="DN5" s="1087"/>
      <c r="DO5" s="1087"/>
      <c r="DP5" s="1088"/>
      <c r="DQ5" s="1003" t="s">
        <v>387</v>
      </c>
      <c r="DR5" s="1004"/>
      <c r="DS5" s="1004"/>
      <c r="DT5" s="1004"/>
      <c r="DU5" s="1005"/>
      <c r="DV5" s="1003" t="s">
        <v>378</v>
      </c>
      <c r="DW5" s="1004"/>
      <c r="DX5" s="1004"/>
      <c r="DY5" s="1004"/>
      <c r="DZ5" s="1017"/>
      <c r="EA5" s="233"/>
    </row>
    <row r="6" spans="1:131" s="234" customFormat="1" ht="26.25" customHeight="1" thickBot="1" x14ac:dyDescent="0.25">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097"/>
      <c r="AG6" s="1007"/>
      <c r="AH6" s="1007"/>
      <c r="AI6" s="1007"/>
      <c r="AJ6" s="1018"/>
      <c r="AK6" s="1007"/>
      <c r="AL6" s="1007"/>
      <c r="AM6" s="1007"/>
      <c r="AN6" s="1007"/>
      <c r="AO6" s="1008"/>
      <c r="AP6" s="1006"/>
      <c r="AQ6" s="1007"/>
      <c r="AR6" s="1007"/>
      <c r="AS6" s="1007"/>
      <c r="AT6" s="1008"/>
      <c r="AU6" s="1006"/>
      <c r="AV6" s="1007"/>
      <c r="AW6" s="1007"/>
      <c r="AX6" s="1007"/>
      <c r="AY6" s="1018"/>
      <c r="AZ6" s="231"/>
      <c r="BA6" s="231"/>
      <c r="BB6" s="231"/>
      <c r="BC6" s="231"/>
      <c r="BD6" s="231"/>
      <c r="BE6" s="232"/>
      <c r="BF6" s="232"/>
      <c r="BG6" s="232"/>
      <c r="BH6" s="232"/>
      <c r="BI6" s="232"/>
      <c r="BJ6" s="232"/>
      <c r="BK6" s="232"/>
      <c r="BL6" s="232"/>
      <c r="BM6" s="232"/>
      <c r="BN6" s="232"/>
      <c r="BO6" s="232"/>
      <c r="BP6" s="232"/>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089"/>
      <c r="DH6" s="1090"/>
      <c r="DI6" s="1090"/>
      <c r="DJ6" s="1090"/>
      <c r="DK6" s="1091"/>
      <c r="DL6" s="1089"/>
      <c r="DM6" s="1090"/>
      <c r="DN6" s="1090"/>
      <c r="DO6" s="1090"/>
      <c r="DP6" s="1091"/>
      <c r="DQ6" s="1006"/>
      <c r="DR6" s="1007"/>
      <c r="DS6" s="1007"/>
      <c r="DT6" s="1007"/>
      <c r="DU6" s="1008"/>
      <c r="DV6" s="1006"/>
      <c r="DW6" s="1007"/>
      <c r="DX6" s="1007"/>
      <c r="DY6" s="1007"/>
      <c r="DZ6" s="1018"/>
      <c r="EA6" s="233"/>
    </row>
    <row r="7" spans="1:131" s="234" customFormat="1" ht="26.25" customHeight="1" thickTop="1" x14ac:dyDescent="0.2">
      <c r="A7" s="235">
        <v>1</v>
      </c>
      <c r="B7" s="1049" t="s">
        <v>388</v>
      </c>
      <c r="C7" s="1050"/>
      <c r="D7" s="1050"/>
      <c r="E7" s="1050"/>
      <c r="F7" s="1050"/>
      <c r="G7" s="1050"/>
      <c r="H7" s="1050"/>
      <c r="I7" s="1050"/>
      <c r="J7" s="1050"/>
      <c r="K7" s="1050"/>
      <c r="L7" s="1050"/>
      <c r="M7" s="1050"/>
      <c r="N7" s="1050"/>
      <c r="O7" s="1050"/>
      <c r="P7" s="1051"/>
      <c r="Q7" s="1104">
        <v>19332</v>
      </c>
      <c r="R7" s="1105"/>
      <c r="S7" s="1105"/>
      <c r="T7" s="1105"/>
      <c r="U7" s="1106"/>
      <c r="V7" s="1107">
        <v>18016</v>
      </c>
      <c r="W7" s="1105"/>
      <c r="X7" s="1105"/>
      <c r="Y7" s="1105"/>
      <c r="Z7" s="1106"/>
      <c r="AA7" s="1107">
        <v>1316</v>
      </c>
      <c r="AB7" s="1105"/>
      <c r="AC7" s="1105"/>
      <c r="AD7" s="1105"/>
      <c r="AE7" s="1108"/>
      <c r="AF7" s="1109">
        <v>973</v>
      </c>
      <c r="AG7" s="1110"/>
      <c r="AH7" s="1110"/>
      <c r="AI7" s="1110"/>
      <c r="AJ7" s="1111"/>
      <c r="AK7" s="1112">
        <v>1564</v>
      </c>
      <c r="AL7" s="1113"/>
      <c r="AM7" s="1113"/>
      <c r="AN7" s="1113"/>
      <c r="AO7" s="1113"/>
      <c r="AP7" s="1113">
        <v>6011</v>
      </c>
      <c r="AQ7" s="1113"/>
      <c r="AR7" s="1113"/>
      <c r="AS7" s="1113"/>
      <c r="AT7" s="1113"/>
      <c r="AU7" s="1114"/>
      <c r="AV7" s="1114"/>
      <c r="AW7" s="1114"/>
      <c r="AX7" s="1114"/>
      <c r="AY7" s="1115"/>
      <c r="AZ7" s="231"/>
      <c r="BA7" s="231"/>
      <c r="BB7" s="231"/>
      <c r="BC7" s="231"/>
      <c r="BD7" s="231"/>
      <c r="BE7" s="232"/>
      <c r="BF7" s="232"/>
      <c r="BG7" s="232"/>
      <c r="BH7" s="232"/>
      <c r="BI7" s="232"/>
      <c r="BJ7" s="232"/>
      <c r="BK7" s="232"/>
      <c r="BL7" s="232"/>
      <c r="BM7" s="232"/>
      <c r="BN7" s="232"/>
      <c r="BO7" s="232"/>
      <c r="BP7" s="232"/>
      <c r="BQ7" s="235">
        <v>1</v>
      </c>
      <c r="BR7" s="236"/>
      <c r="BS7" s="1101" t="s">
        <v>580</v>
      </c>
      <c r="BT7" s="1102"/>
      <c r="BU7" s="1102"/>
      <c r="BV7" s="1102"/>
      <c r="BW7" s="1102"/>
      <c r="BX7" s="1102"/>
      <c r="BY7" s="1102"/>
      <c r="BZ7" s="1102"/>
      <c r="CA7" s="1102"/>
      <c r="CB7" s="1102"/>
      <c r="CC7" s="1102"/>
      <c r="CD7" s="1102"/>
      <c r="CE7" s="1102"/>
      <c r="CF7" s="1102"/>
      <c r="CG7" s="1116"/>
      <c r="CH7" s="1098">
        <v>13</v>
      </c>
      <c r="CI7" s="1099"/>
      <c r="CJ7" s="1099"/>
      <c r="CK7" s="1099"/>
      <c r="CL7" s="1100"/>
      <c r="CM7" s="1098">
        <v>244</v>
      </c>
      <c r="CN7" s="1099"/>
      <c r="CO7" s="1099"/>
      <c r="CP7" s="1099"/>
      <c r="CQ7" s="1100"/>
      <c r="CR7" s="1098">
        <v>40</v>
      </c>
      <c r="CS7" s="1099"/>
      <c r="CT7" s="1099"/>
      <c r="CU7" s="1099"/>
      <c r="CV7" s="1100"/>
      <c r="CW7" s="1098" t="s">
        <v>515</v>
      </c>
      <c r="CX7" s="1099"/>
      <c r="CY7" s="1099"/>
      <c r="CZ7" s="1099"/>
      <c r="DA7" s="1100"/>
      <c r="DB7" s="1098" t="s">
        <v>515</v>
      </c>
      <c r="DC7" s="1099"/>
      <c r="DD7" s="1099"/>
      <c r="DE7" s="1099"/>
      <c r="DF7" s="1100"/>
      <c r="DG7" s="1098" t="s">
        <v>515</v>
      </c>
      <c r="DH7" s="1099"/>
      <c r="DI7" s="1099"/>
      <c r="DJ7" s="1099"/>
      <c r="DK7" s="1100"/>
      <c r="DL7" s="1098" t="s">
        <v>515</v>
      </c>
      <c r="DM7" s="1099"/>
      <c r="DN7" s="1099"/>
      <c r="DO7" s="1099"/>
      <c r="DP7" s="1100"/>
      <c r="DQ7" s="1098" t="s">
        <v>515</v>
      </c>
      <c r="DR7" s="1099"/>
      <c r="DS7" s="1099"/>
      <c r="DT7" s="1099"/>
      <c r="DU7" s="1100"/>
      <c r="DV7" s="1101"/>
      <c r="DW7" s="1102"/>
      <c r="DX7" s="1102"/>
      <c r="DY7" s="1102"/>
      <c r="DZ7" s="1103"/>
      <c r="EA7" s="233"/>
    </row>
    <row r="8" spans="1:131" s="234" customFormat="1" ht="26.25" customHeight="1" x14ac:dyDescent="0.2">
      <c r="A8" s="237">
        <v>2</v>
      </c>
      <c r="B8" s="1032"/>
      <c r="C8" s="1033"/>
      <c r="D8" s="1033"/>
      <c r="E8" s="1033"/>
      <c r="F8" s="1033"/>
      <c r="G8" s="1033"/>
      <c r="H8" s="1033"/>
      <c r="I8" s="1033"/>
      <c r="J8" s="1033"/>
      <c r="K8" s="1033"/>
      <c r="L8" s="1033"/>
      <c r="M8" s="1033"/>
      <c r="N8" s="1033"/>
      <c r="O8" s="1033"/>
      <c r="P8" s="1034"/>
      <c r="Q8" s="1040"/>
      <c r="R8" s="1041"/>
      <c r="S8" s="1041"/>
      <c r="T8" s="1041"/>
      <c r="U8" s="1041"/>
      <c r="V8" s="1041"/>
      <c r="W8" s="1041"/>
      <c r="X8" s="1041"/>
      <c r="Y8" s="1041"/>
      <c r="Z8" s="1041"/>
      <c r="AA8" s="1041"/>
      <c r="AB8" s="1041"/>
      <c r="AC8" s="1041"/>
      <c r="AD8" s="1041"/>
      <c r="AE8" s="1042"/>
      <c r="AF8" s="1037"/>
      <c r="AG8" s="1038"/>
      <c r="AH8" s="1038"/>
      <c r="AI8" s="1038"/>
      <c r="AJ8" s="1039"/>
      <c r="AK8" s="1082"/>
      <c r="AL8" s="1083"/>
      <c r="AM8" s="1083"/>
      <c r="AN8" s="1083"/>
      <c r="AO8" s="1083"/>
      <c r="AP8" s="1083"/>
      <c r="AQ8" s="1083"/>
      <c r="AR8" s="1083"/>
      <c r="AS8" s="1083"/>
      <c r="AT8" s="1083"/>
      <c r="AU8" s="1084"/>
      <c r="AV8" s="1084"/>
      <c r="AW8" s="1084"/>
      <c r="AX8" s="1084"/>
      <c r="AY8" s="1085"/>
      <c r="AZ8" s="231"/>
      <c r="BA8" s="231"/>
      <c r="BB8" s="231"/>
      <c r="BC8" s="231"/>
      <c r="BD8" s="231"/>
      <c r="BE8" s="232"/>
      <c r="BF8" s="232"/>
      <c r="BG8" s="232"/>
      <c r="BH8" s="232"/>
      <c r="BI8" s="232"/>
      <c r="BJ8" s="232"/>
      <c r="BK8" s="232"/>
      <c r="BL8" s="232"/>
      <c r="BM8" s="232"/>
      <c r="BN8" s="232"/>
      <c r="BO8" s="232"/>
      <c r="BP8" s="232"/>
      <c r="BQ8" s="237">
        <v>2</v>
      </c>
      <c r="BR8" s="238"/>
      <c r="BS8" s="994"/>
      <c r="BT8" s="995"/>
      <c r="BU8" s="995"/>
      <c r="BV8" s="995"/>
      <c r="BW8" s="995"/>
      <c r="BX8" s="995"/>
      <c r="BY8" s="995"/>
      <c r="BZ8" s="995"/>
      <c r="CA8" s="995"/>
      <c r="CB8" s="995"/>
      <c r="CC8" s="995"/>
      <c r="CD8" s="995"/>
      <c r="CE8" s="995"/>
      <c r="CF8" s="995"/>
      <c r="CG8" s="1016"/>
      <c r="CH8" s="991"/>
      <c r="CI8" s="992"/>
      <c r="CJ8" s="992"/>
      <c r="CK8" s="992"/>
      <c r="CL8" s="993"/>
      <c r="CM8" s="991"/>
      <c r="CN8" s="992"/>
      <c r="CO8" s="992"/>
      <c r="CP8" s="992"/>
      <c r="CQ8" s="993"/>
      <c r="CR8" s="991"/>
      <c r="CS8" s="992"/>
      <c r="CT8" s="992"/>
      <c r="CU8" s="992"/>
      <c r="CV8" s="993"/>
      <c r="CW8" s="991"/>
      <c r="CX8" s="992"/>
      <c r="CY8" s="992"/>
      <c r="CZ8" s="992"/>
      <c r="DA8" s="993"/>
      <c r="DB8" s="991"/>
      <c r="DC8" s="992"/>
      <c r="DD8" s="992"/>
      <c r="DE8" s="992"/>
      <c r="DF8" s="993"/>
      <c r="DG8" s="991"/>
      <c r="DH8" s="992"/>
      <c r="DI8" s="992"/>
      <c r="DJ8" s="992"/>
      <c r="DK8" s="993"/>
      <c r="DL8" s="991"/>
      <c r="DM8" s="992"/>
      <c r="DN8" s="992"/>
      <c r="DO8" s="992"/>
      <c r="DP8" s="993"/>
      <c r="DQ8" s="991"/>
      <c r="DR8" s="992"/>
      <c r="DS8" s="992"/>
      <c r="DT8" s="992"/>
      <c r="DU8" s="993"/>
      <c r="DV8" s="994"/>
      <c r="DW8" s="995"/>
      <c r="DX8" s="995"/>
      <c r="DY8" s="995"/>
      <c r="DZ8" s="996"/>
      <c r="EA8" s="233"/>
    </row>
    <row r="9" spans="1:131" s="234" customFormat="1" ht="26.25" customHeight="1" x14ac:dyDescent="0.2">
      <c r="A9" s="237">
        <v>3</v>
      </c>
      <c r="B9" s="1032"/>
      <c r="C9" s="1033"/>
      <c r="D9" s="1033"/>
      <c r="E9" s="1033"/>
      <c r="F9" s="1033"/>
      <c r="G9" s="1033"/>
      <c r="H9" s="1033"/>
      <c r="I9" s="1033"/>
      <c r="J9" s="1033"/>
      <c r="K9" s="1033"/>
      <c r="L9" s="1033"/>
      <c r="M9" s="1033"/>
      <c r="N9" s="1033"/>
      <c r="O9" s="1033"/>
      <c r="P9" s="1034"/>
      <c r="Q9" s="1040"/>
      <c r="R9" s="1041"/>
      <c r="S9" s="1041"/>
      <c r="T9" s="1041"/>
      <c r="U9" s="1041"/>
      <c r="V9" s="1041"/>
      <c r="W9" s="1041"/>
      <c r="X9" s="1041"/>
      <c r="Y9" s="1041"/>
      <c r="Z9" s="1041"/>
      <c r="AA9" s="1041"/>
      <c r="AB9" s="1041"/>
      <c r="AC9" s="1041"/>
      <c r="AD9" s="1041"/>
      <c r="AE9" s="1042"/>
      <c r="AF9" s="1037"/>
      <c r="AG9" s="1038"/>
      <c r="AH9" s="1038"/>
      <c r="AI9" s="1038"/>
      <c r="AJ9" s="1039"/>
      <c r="AK9" s="1082"/>
      <c r="AL9" s="1083"/>
      <c r="AM9" s="1083"/>
      <c r="AN9" s="1083"/>
      <c r="AO9" s="1083"/>
      <c r="AP9" s="1083"/>
      <c r="AQ9" s="1083"/>
      <c r="AR9" s="1083"/>
      <c r="AS9" s="1083"/>
      <c r="AT9" s="1083"/>
      <c r="AU9" s="1084"/>
      <c r="AV9" s="1084"/>
      <c r="AW9" s="1084"/>
      <c r="AX9" s="1084"/>
      <c r="AY9" s="1085"/>
      <c r="AZ9" s="231"/>
      <c r="BA9" s="231"/>
      <c r="BB9" s="231"/>
      <c r="BC9" s="231"/>
      <c r="BD9" s="231"/>
      <c r="BE9" s="232"/>
      <c r="BF9" s="232"/>
      <c r="BG9" s="232"/>
      <c r="BH9" s="232"/>
      <c r="BI9" s="232"/>
      <c r="BJ9" s="232"/>
      <c r="BK9" s="232"/>
      <c r="BL9" s="232"/>
      <c r="BM9" s="232"/>
      <c r="BN9" s="232"/>
      <c r="BO9" s="232"/>
      <c r="BP9" s="232"/>
      <c r="BQ9" s="237">
        <v>3</v>
      </c>
      <c r="BR9" s="238"/>
      <c r="BS9" s="994"/>
      <c r="BT9" s="995"/>
      <c r="BU9" s="995"/>
      <c r="BV9" s="995"/>
      <c r="BW9" s="995"/>
      <c r="BX9" s="995"/>
      <c r="BY9" s="995"/>
      <c r="BZ9" s="995"/>
      <c r="CA9" s="995"/>
      <c r="CB9" s="995"/>
      <c r="CC9" s="995"/>
      <c r="CD9" s="995"/>
      <c r="CE9" s="995"/>
      <c r="CF9" s="995"/>
      <c r="CG9" s="1016"/>
      <c r="CH9" s="991"/>
      <c r="CI9" s="992"/>
      <c r="CJ9" s="992"/>
      <c r="CK9" s="992"/>
      <c r="CL9" s="993"/>
      <c r="CM9" s="991"/>
      <c r="CN9" s="992"/>
      <c r="CO9" s="992"/>
      <c r="CP9" s="992"/>
      <c r="CQ9" s="993"/>
      <c r="CR9" s="991"/>
      <c r="CS9" s="992"/>
      <c r="CT9" s="992"/>
      <c r="CU9" s="992"/>
      <c r="CV9" s="993"/>
      <c r="CW9" s="991"/>
      <c r="CX9" s="992"/>
      <c r="CY9" s="992"/>
      <c r="CZ9" s="992"/>
      <c r="DA9" s="993"/>
      <c r="DB9" s="991"/>
      <c r="DC9" s="992"/>
      <c r="DD9" s="992"/>
      <c r="DE9" s="992"/>
      <c r="DF9" s="993"/>
      <c r="DG9" s="991"/>
      <c r="DH9" s="992"/>
      <c r="DI9" s="992"/>
      <c r="DJ9" s="992"/>
      <c r="DK9" s="993"/>
      <c r="DL9" s="991"/>
      <c r="DM9" s="992"/>
      <c r="DN9" s="992"/>
      <c r="DO9" s="992"/>
      <c r="DP9" s="993"/>
      <c r="DQ9" s="991"/>
      <c r="DR9" s="992"/>
      <c r="DS9" s="992"/>
      <c r="DT9" s="992"/>
      <c r="DU9" s="993"/>
      <c r="DV9" s="994"/>
      <c r="DW9" s="995"/>
      <c r="DX9" s="995"/>
      <c r="DY9" s="995"/>
      <c r="DZ9" s="996"/>
      <c r="EA9" s="233"/>
    </row>
    <row r="10" spans="1:131" s="234" customFormat="1" ht="26.25" customHeight="1" x14ac:dyDescent="0.2">
      <c r="A10" s="237">
        <v>4</v>
      </c>
      <c r="B10" s="1032"/>
      <c r="C10" s="1033"/>
      <c r="D10" s="1033"/>
      <c r="E10" s="1033"/>
      <c r="F10" s="1033"/>
      <c r="G10" s="1033"/>
      <c r="H10" s="1033"/>
      <c r="I10" s="1033"/>
      <c r="J10" s="1033"/>
      <c r="K10" s="1033"/>
      <c r="L10" s="1033"/>
      <c r="M10" s="1033"/>
      <c r="N10" s="1033"/>
      <c r="O10" s="1033"/>
      <c r="P10" s="1034"/>
      <c r="Q10" s="1040"/>
      <c r="R10" s="1041"/>
      <c r="S10" s="1041"/>
      <c r="T10" s="1041"/>
      <c r="U10" s="1041"/>
      <c r="V10" s="1041"/>
      <c r="W10" s="1041"/>
      <c r="X10" s="1041"/>
      <c r="Y10" s="1041"/>
      <c r="Z10" s="1041"/>
      <c r="AA10" s="1041"/>
      <c r="AB10" s="1041"/>
      <c r="AC10" s="1041"/>
      <c r="AD10" s="1041"/>
      <c r="AE10" s="1042"/>
      <c r="AF10" s="1037"/>
      <c r="AG10" s="1038"/>
      <c r="AH10" s="1038"/>
      <c r="AI10" s="1038"/>
      <c r="AJ10" s="1039"/>
      <c r="AK10" s="1082"/>
      <c r="AL10" s="1083"/>
      <c r="AM10" s="1083"/>
      <c r="AN10" s="1083"/>
      <c r="AO10" s="1083"/>
      <c r="AP10" s="1083"/>
      <c r="AQ10" s="1083"/>
      <c r="AR10" s="1083"/>
      <c r="AS10" s="1083"/>
      <c r="AT10" s="1083"/>
      <c r="AU10" s="1084"/>
      <c r="AV10" s="1084"/>
      <c r="AW10" s="1084"/>
      <c r="AX10" s="1084"/>
      <c r="AY10" s="1085"/>
      <c r="AZ10" s="231"/>
      <c r="BA10" s="231"/>
      <c r="BB10" s="231"/>
      <c r="BC10" s="231"/>
      <c r="BD10" s="231"/>
      <c r="BE10" s="232"/>
      <c r="BF10" s="232"/>
      <c r="BG10" s="232"/>
      <c r="BH10" s="232"/>
      <c r="BI10" s="232"/>
      <c r="BJ10" s="232"/>
      <c r="BK10" s="232"/>
      <c r="BL10" s="232"/>
      <c r="BM10" s="232"/>
      <c r="BN10" s="232"/>
      <c r="BO10" s="232"/>
      <c r="BP10" s="232"/>
      <c r="BQ10" s="237">
        <v>4</v>
      </c>
      <c r="BR10" s="238"/>
      <c r="BS10" s="994"/>
      <c r="BT10" s="995"/>
      <c r="BU10" s="995"/>
      <c r="BV10" s="995"/>
      <c r="BW10" s="995"/>
      <c r="BX10" s="995"/>
      <c r="BY10" s="995"/>
      <c r="BZ10" s="995"/>
      <c r="CA10" s="995"/>
      <c r="CB10" s="995"/>
      <c r="CC10" s="995"/>
      <c r="CD10" s="995"/>
      <c r="CE10" s="995"/>
      <c r="CF10" s="995"/>
      <c r="CG10" s="1016"/>
      <c r="CH10" s="991"/>
      <c r="CI10" s="992"/>
      <c r="CJ10" s="992"/>
      <c r="CK10" s="992"/>
      <c r="CL10" s="993"/>
      <c r="CM10" s="991"/>
      <c r="CN10" s="992"/>
      <c r="CO10" s="992"/>
      <c r="CP10" s="992"/>
      <c r="CQ10" s="993"/>
      <c r="CR10" s="991"/>
      <c r="CS10" s="992"/>
      <c r="CT10" s="992"/>
      <c r="CU10" s="992"/>
      <c r="CV10" s="993"/>
      <c r="CW10" s="991"/>
      <c r="CX10" s="992"/>
      <c r="CY10" s="992"/>
      <c r="CZ10" s="992"/>
      <c r="DA10" s="993"/>
      <c r="DB10" s="991"/>
      <c r="DC10" s="992"/>
      <c r="DD10" s="992"/>
      <c r="DE10" s="992"/>
      <c r="DF10" s="993"/>
      <c r="DG10" s="991"/>
      <c r="DH10" s="992"/>
      <c r="DI10" s="992"/>
      <c r="DJ10" s="992"/>
      <c r="DK10" s="993"/>
      <c r="DL10" s="991"/>
      <c r="DM10" s="992"/>
      <c r="DN10" s="992"/>
      <c r="DO10" s="992"/>
      <c r="DP10" s="993"/>
      <c r="DQ10" s="991"/>
      <c r="DR10" s="992"/>
      <c r="DS10" s="992"/>
      <c r="DT10" s="992"/>
      <c r="DU10" s="993"/>
      <c r="DV10" s="994"/>
      <c r="DW10" s="995"/>
      <c r="DX10" s="995"/>
      <c r="DY10" s="995"/>
      <c r="DZ10" s="996"/>
      <c r="EA10" s="233"/>
    </row>
    <row r="11" spans="1:131" s="234" customFormat="1" ht="26.25" customHeight="1" x14ac:dyDescent="0.2">
      <c r="A11" s="237">
        <v>5</v>
      </c>
      <c r="B11" s="1032"/>
      <c r="C11" s="1033"/>
      <c r="D11" s="1033"/>
      <c r="E11" s="1033"/>
      <c r="F11" s="1033"/>
      <c r="G11" s="1033"/>
      <c r="H11" s="1033"/>
      <c r="I11" s="1033"/>
      <c r="J11" s="1033"/>
      <c r="K11" s="1033"/>
      <c r="L11" s="1033"/>
      <c r="M11" s="1033"/>
      <c r="N11" s="1033"/>
      <c r="O11" s="1033"/>
      <c r="P11" s="1034"/>
      <c r="Q11" s="1040"/>
      <c r="R11" s="1041"/>
      <c r="S11" s="1041"/>
      <c r="T11" s="1041"/>
      <c r="U11" s="1041"/>
      <c r="V11" s="1041"/>
      <c r="W11" s="1041"/>
      <c r="X11" s="1041"/>
      <c r="Y11" s="1041"/>
      <c r="Z11" s="1041"/>
      <c r="AA11" s="1041"/>
      <c r="AB11" s="1041"/>
      <c r="AC11" s="1041"/>
      <c r="AD11" s="1041"/>
      <c r="AE11" s="1042"/>
      <c r="AF11" s="1037"/>
      <c r="AG11" s="1038"/>
      <c r="AH11" s="1038"/>
      <c r="AI11" s="1038"/>
      <c r="AJ11" s="1039"/>
      <c r="AK11" s="1082"/>
      <c r="AL11" s="1083"/>
      <c r="AM11" s="1083"/>
      <c r="AN11" s="1083"/>
      <c r="AO11" s="1083"/>
      <c r="AP11" s="1083"/>
      <c r="AQ11" s="1083"/>
      <c r="AR11" s="1083"/>
      <c r="AS11" s="1083"/>
      <c r="AT11" s="1083"/>
      <c r="AU11" s="1084"/>
      <c r="AV11" s="1084"/>
      <c r="AW11" s="1084"/>
      <c r="AX11" s="1084"/>
      <c r="AY11" s="1085"/>
      <c r="AZ11" s="231"/>
      <c r="BA11" s="231"/>
      <c r="BB11" s="231"/>
      <c r="BC11" s="231"/>
      <c r="BD11" s="231"/>
      <c r="BE11" s="232"/>
      <c r="BF11" s="232"/>
      <c r="BG11" s="232"/>
      <c r="BH11" s="232"/>
      <c r="BI11" s="232"/>
      <c r="BJ11" s="232"/>
      <c r="BK11" s="232"/>
      <c r="BL11" s="232"/>
      <c r="BM11" s="232"/>
      <c r="BN11" s="232"/>
      <c r="BO11" s="232"/>
      <c r="BP11" s="232"/>
      <c r="BQ11" s="237">
        <v>5</v>
      </c>
      <c r="BR11" s="238"/>
      <c r="BS11" s="994"/>
      <c r="BT11" s="995"/>
      <c r="BU11" s="995"/>
      <c r="BV11" s="995"/>
      <c r="BW11" s="995"/>
      <c r="BX11" s="995"/>
      <c r="BY11" s="995"/>
      <c r="BZ11" s="995"/>
      <c r="CA11" s="995"/>
      <c r="CB11" s="995"/>
      <c r="CC11" s="995"/>
      <c r="CD11" s="995"/>
      <c r="CE11" s="995"/>
      <c r="CF11" s="995"/>
      <c r="CG11" s="1016"/>
      <c r="CH11" s="991"/>
      <c r="CI11" s="992"/>
      <c r="CJ11" s="992"/>
      <c r="CK11" s="992"/>
      <c r="CL11" s="993"/>
      <c r="CM11" s="991"/>
      <c r="CN11" s="992"/>
      <c r="CO11" s="992"/>
      <c r="CP11" s="992"/>
      <c r="CQ11" s="993"/>
      <c r="CR11" s="991"/>
      <c r="CS11" s="992"/>
      <c r="CT11" s="992"/>
      <c r="CU11" s="992"/>
      <c r="CV11" s="993"/>
      <c r="CW11" s="991"/>
      <c r="CX11" s="992"/>
      <c r="CY11" s="992"/>
      <c r="CZ11" s="992"/>
      <c r="DA11" s="993"/>
      <c r="DB11" s="991"/>
      <c r="DC11" s="992"/>
      <c r="DD11" s="992"/>
      <c r="DE11" s="992"/>
      <c r="DF11" s="993"/>
      <c r="DG11" s="991"/>
      <c r="DH11" s="992"/>
      <c r="DI11" s="992"/>
      <c r="DJ11" s="992"/>
      <c r="DK11" s="993"/>
      <c r="DL11" s="991"/>
      <c r="DM11" s="992"/>
      <c r="DN11" s="992"/>
      <c r="DO11" s="992"/>
      <c r="DP11" s="993"/>
      <c r="DQ11" s="991"/>
      <c r="DR11" s="992"/>
      <c r="DS11" s="992"/>
      <c r="DT11" s="992"/>
      <c r="DU11" s="993"/>
      <c r="DV11" s="994"/>
      <c r="DW11" s="995"/>
      <c r="DX11" s="995"/>
      <c r="DY11" s="995"/>
      <c r="DZ11" s="996"/>
      <c r="EA11" s="233"/>
    </row>
    <row r="12" spans="1:131" s="234" customFormat="1" ht="26.25" customHeight="1" x14ac:dyDescent="0.2">
      <c r="A12" s="237">
        <v>6</v>
      </c>
      <c r="B12" s="1032"/>
      <c r="C12" s="1033"/>
      <c r="D12" s="1033"/>
      <c r="E12" s="1033"/>
      <c r="F12" s="1033"/>
      <c r="G12" s="1033"/>
      <c r="H12" s="1033"/>
      <c r="I12" s="1033"/>
      <c r="J12" s="1033"/>
      <c r="K12" s="1033"/>
      <c r="L12" s="1033"/>
      <c r="M12" s="1033"/>
      <c r="N12" s="1033"/>
      <c r="O12" s="1033"/>
      <c r="P12" s="1034"/>
      <c r="Q12" s="1040"/>
      <c r="R12" s="1041"/>
      <c r="S12" s="1041"/>
      <c r="T12" s="1041"/>
      <c r="U12" s="1041"/>
      <c r="V12" s="1041"/>
      <c r="W12" s="1041"/>
      <c r="X12" s="1041"/>
      <c r="Y12" s="1041"/>
      <c r="Z12" s="1041"/>
      <c r="AA12" s="1041"/>
      <c r="AB12" s="1041"/>
      <c r="AC12" s="1041"/>
      <c r="AD12" s="1041"/>
      <c r="AE12" s="1042"/>
      <c r="AF12" s="1037"/>
      <c r="AG12" s="1038"/>
      <c r="AH12" s="1038"/>
      <c r="AI12" s="1038"/>
      <c r="AJ12" s="1039"/>
      <c r="AK12" s="1082"/>
      <c r="AL12" s="1083"/>
      <c r="AM12" s="1083"/>
      <c r="AN12" s="1083"/>
      <c r="AO12" s="1083"/>
      <c r="AP12" s="1083"/>
      <c r="AQ12" s="1083"/>
      <c r="AR12" s="1083"/>
      <c r="AS12" s="1083"/>
      <c r="AT12" s="1083"/>
      <c r="AU12" s="1084"/>
      <c r="AV12" s="1084"/>
      <c r="AW12" s="1084"/>
      <c r="AX12" s="1084"/>
      <c r="AY12" s="1085"/>
      <c r="AZ12" s="231"/>
      <c r="BA12" s="231"/>
      <c r="BB12" s="231"/>
      <c r="BC12" s="231"/>
      <c r="BD12" s="231"/>
      <c r="BE12" s="232"/>
      <c r="BF12" s="232"/>
      <c r="BG12" s="232"/>
      <c r="BH12" s="232"/>
      <c r="BI12" s="232"/>
      <c r="BJ12" s="232"/>
      <c r="BK12" s="232"/>
      <c r="BL12" s="232"/>
      <c r="BM12" s="232"/>
      <c r="BN12" s="232"/>
      <c r="BO12" s="232"/>
      <c r="BP12" s="232"/>
      <c r="BQ12" s="237">
        <v>6</v>
      </c>
      <c r="BR12" s="238"/>
      <c r="BS12" s="994"/>
      <c r="BT12" s="995"/>
      <c r="BU12" s="995"/>
      <c r="BV12" s="995"/>
      <c r="BW12" s="995"/>
      <c r="BX12" s="995"/>
      <c r="BY12" s="995"/>
      <c r="BZ12" s="995"/>
      <c r="CA12" s="995"/>
      <c r="CB12" s="995"/>
      <c r="CC12" s="995"/>
      <c r="CD12" s="995"/>
      <c r="CE12" s="995"/>
      <c r="CF12" s="995"/>
      <c r="CG12" s="1016"/>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4"/>
      <c r="DW12" s="995"/>
      <c r="DX12" s="995"/>
      <c r="DY12" s="995"/>
      <c r="DZ12" s="996"/>
      <c r="EA12" s="233"/>
    </row>
    <row r="13" spans="1:131" s="234" customFormat="1" ht="26.25" customHeight="1" x14ac:dyDescent="0.2">
      <c r="A13" s="237">
        <v>7</v>
      </c>
      <c r="B13" s="1032"/>
      <c r="C13" s="1033"/>
      <c r="D13" s="1033"/>
      <c r="E13" s="1033"/>
      <c r="F13" s="1033"/>
      <c r="G13" s="1033"/>
      <c r="H13" s="1033"/>
      <c r="I13" s="1033"/>
      <c r="J13" s="1033"/>
      <c r="K13" s="1033"/>
      <c r="L13" s="1033"/>
      <c r="M13" s="1033"/>
      <c r="N13" s="1033"/>
      <c r="O13" s="1033"/>
      <c r="P13" s="1034"/>
      <c r="Q13" s="1040"/>
      <c r="R13" s="1041"/>
      <c r="S13" s="1041"/>
      <c r="T13" s="1041"/>
      <c r="U13" s="1041"/>
      <c r="V13" s="1041"/>
      <c r="W13" s="1041"/>
      <c r="X13" s="1041"/>
      <c r="Y13" s="1041"/>
      <c r="Z13" s="1041"/>
      <c r="AA13" s="1041"/>
      <c r="AB13" s="1041"/>
      <c r="AC13" s="1041"/>
      <c r="AD13" s="1041"/>
      <c r="AE13" s="1042"/>
      <c r="AF13" s="1037"/>
      <c r="AG13" s="1038"/>
      <c r="AH13" s="1038"/>
      <c r="AI13" s="1038"/>
      <c r="AJ13" s="1039"/>
      <c r="AK13" s="1082"/>
      <c r="AL13" s="1083"/>
      <c r="AM13" s="1083"/>
      <c r="AN13" s="1083"/>
      <c r="AO13" s="1083"/>
      <c r="AP13" s="1083"/>
      <c r="AQ13" s="1083"/>
      <c r="AR13" s="1083"/>
      <c r="AS13" s="1083"/>
      <c r="AT13" s="1083"/>
      <c r="AU13" s="1084"/>
      <c r="AV13" s="1084"/>
      <c r="AW13" s="1084"/>
      <c r="AX13" s="1084"/>
      <c r="AY13" s="1085"/>
      <c r="AZ13" s="231"/>
      <c r="BA13" s="231"/>
      <c r="BB13" s="231"/>
      <c r="BC13" s="231"/>
      <c r="BD13" s="231"/>
      <c r="BE13" s="232"/>
      <c r="BF13" s="232"/>
      <c r="BG13" s="232"/>
      <c r="BH13" s="232"/>
      <c r="BI13" s="232"/>
      <c r="BJ13" s="232"/>
      <c r="BK13" s="232"/>
      <c r="BL13" s="232"/>
      <c r="BM13" s="232"/>
      <c r="BN13" s="232"/>
      <c r="BO13" s="232"/>
      <c r="BP13" s="232"/>
      <c r="BQ13" s="237">
        <v>7</v>
      </c>
      <c r="BR13" s="238"/>
      <c r="BS13" s="994"/>
      <c r="BT13" s="995"/>
      <c r="BU13" s="995"/>
      <c r="BV13" s="995"/>
      <c r="BW13" s="995"/>
      <c r="BX13" s="995"/>
      <c r="BY13" s="995"/>
      <c r="BZ13" s="995"/>
      <c r="CA13" s="995"/>
      <c r="CB13" s="995"/>
      <c r="CC13" s="995"/>
      <c r="CD13" s="995"/>
      <c r="CE13" s="995"/>
      <c r="CF13" s="995"/>
      <c r="CG13" s="1016"/>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33"/>
    </row>
    <row r="14" spans="1:131" s="234" customFormat="1" ht="26.25" customHeight="1" x14ac:dyDescent="0.2">
      <c r="A14" s="237">
        <v>8</v>
      </c>
      <c r="B14" s="1032"/>
      <c r="C14" s="1033"/>
      <c r="D14" s="1033"/>
      <c r="E14" s="1033"/>
      <c r="F14" s="1033"/>
      <c r="G14" s="1033"/>
      <c r="H14" s="1033"/>
      <c r="I14" s="1033"/>
      <c r="J14" s="1033"/>
      <c r="K14" s="1033"/>
      <c r="L14" s="1033"/>
      <c r="M14" s="1033"/>
      <c r="N14" s="1033"/>
      <c r="O14" s="1033"/>
      <c r="P14" s="1034"/>
      <c r="Q14" s="1040"/>
      <c r="R14" s="1041"/>
      <c r="S14" s="1041"/>
      <c r="T14" s="1041"/>
      <c r="U14" s="1041"/>
      <c r="V14" s="1041"/>
      <c r="W14" s="1041"/>
      <c r="X14" s="1041"/>
      <c r="Y14" s="1041"/>
      <c r="Z14" s="1041"/>
      <c r="AA14" s="1041"/>
      <c r="AB14" s="1041"/>
      <c r="AC14" s="1041"/>
      <c r="AD14" s="1041"/>
      <c r="AE14" s="1042"/>
      <c r="AF14" s="1037"/>
      <c r="AG14" s="1038"/>
      <c r="AH14" s="1038"/>
      <c r="AI14" s="1038"/>
      <c r="AJ14" s="1039"/>
      <c r="AK14" s="1082"/>
      <c r="AL14" s="1083"/>
      <c r="AM14" s="1083"/>
      <c r="AN14" s="1083"/>
      <c r="AO14" s="1083"/>
      <c r="AP14" s="1083"/>
      <c r="AQ14" s="1083"/>
      <c r="AR14" s="1083"/>
      <c r="AS14" s="1083"/>
      <c r="AT14" s="1083"/>
      <c r="AU14" s="1084"/>
      <c r="AV14" s="1084"/>
      <c r="AW14" s="1084"/>
      <c r="AX14" s="1084"/>
      <c r="AY14" s="1085"/>
      <c r="AZ14" s="231"/>
      <c r="BA14" s="231"/>
      <c r="BB14" s="231"/>
      <c r="BC14" s="231"/>
      <c r="BD14" s="231"/>
      <c r="BE14" s="232"/>
      <c r="BF14" s="232"/>
      <c r="BG14" s="232"/>
      <c r="BH14" s="232"/>
      <c r="BI14" s="232"/>
      <c r="BJ14" s="232"/>
      <c r="BK14" s="232"/>
      <c r="BL14" s="232"/>
      <c r="BM14" s="232"/>
      <c r="BN14" s="232"/>
      <c r="BO14" s="232"/>
      <c r="BP14" s="232"/>
      <c r="BQ14" s="237">
        <v>8</v>
      </c>
      <c r="BR14" s="238"/>
      <c r="BS14" s="994"/>
      <c r="BT14" s="995"/>
      <c r="BU14" s="995"/>
      <c r="BV14" s="995"/>
      <c r="BW14" s="995"/>
      <c r="BX14" s="995"/>
      <c r="BY14" s="995"/>
      <c r="BZ14" s="995"/>
      <c r="CA14" s="995"/>
      <c r="CB14" s="995"/>
      <c r="CC14" s="995"/>
      <c r="CD14" s="995"/>
      <c r="CE14" s="995"/>
      <c r="CF14" s="995"/>
      <c r="CG14" s="1016"/>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33"/>
    </row>
    <row r="15" spans="1:131" s="234" customFormat="1" ht="26.25" customHeight="1" x14ac:dyDescent="0.2">
      <c r="A15" s="237">
        <v>9</v>
      </c>
      <c r="B15" s="1032"/>
      <c r="C15" s="1033"/>
      <c r="D15" s="1033"/>
      <c r="E15" s="1033"/>
      <c r="F15" s="1033"/>
      <c r="G15" s="1033"/>
      <c r="H15" s="1033"/>
      <c r="I15" s="1033"/>
      <c r="J15" s="1033"/>
      <c r="K15" s="1033"/>
      <c r="L15" s="1033"/>
      <c r="M15" s="1033"/>
      <c r="N15" s="1033"/>
      <c r="O15" s="1033"/>
      <c r="P15" s="1034"/>
      <c r="Q15" s="1040"/>
      <c r="R15" s="1041"/>
      <c r="S15" s="1041"/>
      <c r="T15" s="1041"/>
      <c r="U15" s="1041"/>
      <c r="V15" s="1041"/>
      <c r="W15" s="1041"/>
      <c r="X15" s="1041"/>
      <c r="Y15" s="1041"/>
      <c r="Z15" s="1041"/>
      <c r="AA15" s="1041"/>
      <c r="AB15" s="1041"/>
      <c r="AC15" s="1041"/>
      <c r="AD15" s="1041"/>
      <c r="AE15" s="1042"/>
      <c r="AF15" s="1037"/>
      <c r="AG15" s="1038"/>
      <c r="AH15" s="1038"/>
      <c r="AI15" s="1038"/>
      <c r="AJ15" s="1039"/>
      <c r="AK15" s="1082"/>
      <c r="AL15" s="1083"/>
      <c r="AM15" s="1083"/>
      <c r="AN15" s="1083"/>
      <c r="AO15" s="1083"/>
      <c r="AP15" s="1083"/>
      <c r="AQ15" s="1083"/>
      <c r="AR15" s="1083"/>
      <c r="AS15" s="1083"/>
      <c r="AT15" s="1083"/>
      <c r="AU15" s="1084"/>
      <c r="AV15" s="1084"/>
      <c r="AW15" s="1084"/>
      <c r="AX15" s="1084"/>
      <c r="AY15" s="1085"/>
      <c r="AZ15" s="231"/>
      <c r="BA15" s="231"/>
      <c r="BB15" s="231"/>
      <c r="BC15" s="231"/>
      <c r="BD15" s="231"/>
      <c r="BE15" s="232"/>
      <c r="BF15" s="232"/>
      <c r="BG15" s="232"/>
      <c r="BH15" s="232"/>
      <c r="BI15" s="232"/>
      <c r="BJ15" s="232"/>
      <c r="BK15" s="232"/>
      <c r="BL15" s="232"/>
      <c r="BM15" s="232"/>
      <c r="BN15" s="232"/>
      <c r="BO15" s="232"/>
      <c r="BP15" s="232"/>
      <c r="BQ15" s="237">
        <v>9</v>
      </c>
      <c r="BR15" s="238"/>
      <c r="BS15" s="994"/>
      <c r="BT15" s="995"/>
      <c r="BU15" s="995"/>
      <c r="BV15" s="995"/>
      <c r="BW15" s="995"/>
      <c r="BX15" s="995"/>
      <c r="BY15" s="995"/>
      <c r="BZ15" s="995"/>
      <c r="CA15" s="995"/>
      <c r="CB15" s="995"/>
      <c r="CC15" s="995"/>
      <c r="CD15" s="995"/>
      <c r="CE15" s="995"/>
      <c r="CF15" s="995"/>
      <c r="CG15" s="1016"/>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33"/>
    </row>
    <row r="16" spans="1:131" s="234" customFormat="1" ht="26.25" customHeight="1" x14ac:dyDescent="0.2">
      <c r="A16" s="237">
        <v>10</v>
      </c>
      <c r="B16" s="1032"/>
      <c r="C16" s="1033"/>
      <c r="D16" s="1033"/>
      <c r="E16" s="1033"/>
      <c r="F16" s="1033"/>
      <c r="G16" s="1033"/>
      <c r="H16" s="1033"/>
      <c r="I16" s="1033"/>
      <c r="J16" s="1033"/>
      <c r="K16" s="1033"/>
      <c r="L16" s="1033"/>
      <c r="M16" s="1033"/>
      <c r="N16" s="1033"/>
      <c r="O16" s="1033"/>
      <c r="P16" s="1034"/>
      <c r="Q16" s="1040"/>
      <c r="R16" s="1041"/>
      <c r="S16" s="1041"/>
      <c r="T16" s="1041"/>
      <c r="U16" s="1041"/>
      <c r="V16" s="1041"/>
      <c r="W16" s="1041"/>
      <c r="X16" s="1041"/>
      <c r="Y16" s="1041"/>
      <c r="Z16" s="1041"/>
      <c r="AA16" s="1041"/>
      <c r="AB16" s="1041"/>
      <c r="AC16" s="1041"/>
      <c r="AD16" s="1041"/>
      <c r="AE16" s="1042"/>
      <c r="AF16" s="1037"/>
      <c r="AG16" s="1038"/>
      <c r="AH16" s="1038"/>
      <c r="AI16" s="1038"/>
      <c r="AJ16" s="1039"/>
      <c r="AK16" s="1082"/>
      <c r="AL16" s="1083"/>
      <c r="AM16" s="1083"/>
      <c r="AN16" s="1083"/>
      <c r="AO16" s="1083"/>
      <c r="AP16" s="1083"/>
      <c r="AQ16" s="1083"/>
      <c r="AR16" s="1083"/>
      <c r="AS16" s="1083"/>
      <c r="AT16" s="1083"/>
      <c r="AU16" s="1084"/>
      <c r="AV16" s="1084"/>
      <c r="AW16" s="1084"/>
      <c r="AX16" s="1084"/>
      <c r="AY16" s="1085"/>
      <c r="AZ16" s="231"/>
      <c r="BA16" s="231"/>
      <c r="BB16" s="231"/>
      <c r="BC16" s="231"/>
      <c r="BD16" s="231"/>
      <c r="BE16" s="232"/>
      <c r="BF16" s="232"/>
      <c r="BG16" s="232"/>
      <c r="BH16" s="232"/>
      <c r="BI16" s="232"/>
      <c r="BJ16" s="232"/>
      <c r="BK16" s="232"/>
      <c r="BL16" s="232"/>
      <c r="BM16" s="232"/>
      <c r="BN16" s="232"/>
      <c r="BO16" s="232"/>
      <c r="BP16" s="232"/>
      <c r="BQ16" s="237">
        <v>10</v>
      </c>
      <c r="BR16" s="238"/>
      <c r="BS16" s="994"/>
      <c r="BT16" s="995"/>
      <c r="BU16" s="995"/>
      <c r="BV16" s="995"/>
      <c r="BW16" s="995"/>
      <c r="BX16" s="995"/>
      <c r="BY16" s="995"/>
      <c r="BZ16" s="995"/>
      <c r="CA16" s="995"/>
      <c r="CB16" s="995"/>
      <c r="CC16" s="995"/>
      <c r="CD16" s="995"/>
      <c r="CE16" s="995"/>
      <c r="CF16" s="995"/>
      <c r="CG16" s="1016"/>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33"/>
    </row>
    <row r="17" spans="1:131" s="234" customFormat="1" ht="26.25" customHeight="1" x14ac:dyDescent="0.2">
      <c r="A17" s="237">
        <v>11</v>
      </c>
      <c r="B17" s="1032"/>
      <c r="C17" s="1033"/>
      <c r="D17" s="1033"/>
      <c r="E17" s="1033"/>
      <c r="F17" s="1033"/>
      <c r="G17" s="1033"/>
      <c r="H17" s="1033"/>
      <c r="I17" s="1033"/>
      <c r="J17" s="1033"/>
      <c r="K17" s="1033"/>
      <c r="L17" s="1033"/>
      <c r="M17" s="1033"/>
      <c r="N17" s="1033"/>
      <c r="O17" s="1033"/>
      <c r="P17" s="1034"/>
      <c r="Q17" s="1040"/>
      <c r="R17" s="1041"/>
      <c r="S17" s="1041"/>
      <c r="T17" s="1041"/>
      <c r="U17" s="1041"/>
      <c r="V17" s="1041"/>
      <c r="W17" s="1041"/>
      <c r="X17" s="1041"/>
      <c r="Y17" s="1041"/>
      <c r="Z17" s="1041"/>
      <c r="AA17" s="1041"/>
      <c r="AB17" s="1041"/>
      <c r="AC17" s="1041"/>
      <c r="AD17" s="1041"/>
      <c r="AE17" s="1042"/>
      <c r="AF17" s="1037"/>
      <c r="AG17" s="1038"/>
      <c r="AH17" s="1038"/>
      <c r="AI17" s="1038"/>
      <c r="AJ17" s="1039"/>
      <c r="AK17" s="1082"/>
      <c r="AL17" s="1083"/>
      <c r="AM17" s="1083"/>
      <c r="AN17" s="1083"/>
      <c r="AO17" s="1083"/>
      <c r="AP17" s="1083"/>
      <c r="AQ17" s="1083"/>
      <c r="AR17" s="1083"/>
      <c r="AS17" s="1083"/>
      <c r="AT17" s="1083"/>
      <c r="AU17" s="1084"/>
      <c r="AV17" s="1084"/>
      <c r="AW17" s="1084"/>
      <c r="AX17" s="1084"/>
      <c r="AY17" s="1085"/>
      <c r="AZ17" s="231"/>
      <c r="BA17" s="231"/>
      <c r="BB17" s="231"/>
      <c r="BC17" s="231"/>
      <c r="BD17" s="231"/>
      <c r="BE17" s="232"/>
      <c r="BF17" s="232"/>
      <c r="BG17" s="232"/>
      <c r="BH17" s="232"/>
      <c r="BI17" s="232"/>
      <c r="BJ17" s="232"/>
      <c r="BK17" s="232"/>
      <c r="BL17" s="232"/>
      <c r="BM17" s="232"/>
      <c r="BN17" s="232"/>
      <c r="BO17" s="232"/>
      <c r="BP17" s="232"/>
      <c r="BQ17" s="237">
        <v>11</v>
      </c>
      <c r="BR17" s="238"/>
      <c r="BS17" s="994"/>
      <c r="BT17" s="995"/>
      <c r="BU17" s="995"/>
      <c r="BV17" s="995"/>
      <c r="BW17" s="995"/>
      <c r="BX17" s="995"/>
      <c r="BY17" s="995"/>
      <c r="BZ17" s="995"/>
      <c r="CA17" s="995"/>
      <c r="CB17" s="995"/>
      <c r="CC17" s="995"/>
      <c r="CD17" s="995"/>
      <c r="CE17" s="995"/>
      <c r="CF17" s="995"/>
      <c r="CG17" s="1016"/>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33"/>
    </row>
    <row r="18" spans="1:131" s="234" customFormat="1" ht="26.25" customHeight="1" x14ac:dyDescent="0.2">
      <c r="A18" s="237">
        <v>12</v>
      </c>
      <c r="B18" s="1032"/>
      <c r="C18" s="1033"/>
      <c r="D18" s="1033"/>
      <c r="E18" s="1033"/>
      <c r="F18" s="1033"/>
      <c r="G18" s="1033"/>
      <c r="H18" s="1033"/>
      <c r="I18" s="1033"/>
      <c r="J18" s="1033"/>
      <c r="K18" s="1033"/>
      <c r="L18" s="1033"/>
      <c r="M18" s="1033"/>
      <c r="N18" s="1033"/>
      <c r="O18" s="1033"/>
      <c r="P18" s="1034"/>
      <c r="Q18" s="1040"/>
      <c r="R18" s="1041"/>
      <c r="S18" s="1041"/>
      <c r="T18" s="1041"/>
      <c r="U18" s="1041"/>
      <c r="V18" s="1041"/>
      <c r="W18" s="1041"/>
      <c r="X18" s="1041"/>
      <c r="Y18" s="1041"/>
      <c r="Z18" s="1041"/>
      <c r="AA18" s="1041"/>
      <c r="AB18" s="1041"/>
      <c r="AC18" s="1041"/>
      <c r="AD18" s="1041"/>
      <c r="AE18" s="1042"/>
      <c r="AF18" s="1037"/>
      <c r="AG18" s="1038"/>
      <c r="AH18" s="1038"/>
      <c r="AI18" s="1038"/>
      <c r="AJ18" s="1039"/>
      <c r="AK18" s="1082"/>
      <c r="AL18" s="1083"/>
      <c r="AM18" s="1083"/>
      <c r="AN18" s="1083"/>
      <c r="AO18" s="1083"/>
      <c r="AP18" s="1083"/>
      <c r="AQ18" s="1083"/>
      <c r="AR18" s="1083"/>
      <c r="AS18" s="1083"/>
      <c r="AT18" s="1083"/>
      <c r="AU18" s="1084"/>
      <c r="AV18" s="1084"/>
      <c r="AW18" s="1084"/>
      <c r="AX18" s="1084"/>
      <c r="AY18" s="1085"/>
      <c r="AZ18" s="231"/>
      <c r="BA18" s="231"/>
      <c r="BB18" s="231"/>
      <c r="BC18" s="231"/>
      <c r="BD18" s="231"/>
      <c r="BE18" s="232"/>
      <c r="BF18" s="232"/>
      <c r="BG18" s="232"/>
      <c r="BH18" s="232"/>
      <c r="BI18" s="232"/>
      <c r="BJ18" s="232"/>
      <c r="BK18" s="232"/>
      <c r="BL18" s="232"/>
      <c r="BM18" s="232"/>
      <c r="BN18" s="232"/>
      <c r="BO18" s="232"/>
      <c r="BP18" s="232"/>
      <c r="BQ18" s="237">
        <v>12</v>
      </c>
      <c r="BR18" s="238"/>
      <c r="BS18" s="994"/>
      <c r="BT18" s="995"/>
      <c r="BU18" s="995"/>
      <c r="BV18" s="995"/>
      <c r="BW18" s="995"/>
      <c r="BX18" s="995"/>
      <c r="BY18" s="995"/>
      <c r="BZ18" s="995"/>
      <c r="CA18" s="995"/>
      <c r="CB18" s="995"/>
      <c r="CC18" s="995"/>
      <c r="CD18" s="995"/>
      <c r="CE18" s="995"/>
      <c r="CF18" s="995"/>
      <c r="CG18" s="1016"/>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33"/>
    </row>
    <row r="19" spans="1:131" s="234" customFormat="1" ht="26.25" customHeight="1" x14ac:dyDescent="0.2">
      <c r="A19" s="237">
        <v>13</v>
      </c>
      <c r="B19" s="1032"/>
      <c r="C19" s="1033"/>
      <c r="D19" s="1033"/>
      <c r="E19" s="1033"/>
      <c r="F19" s="1033"/>
      <c r="G19" s="1033"/>
      <c r="H19" s="1033"/>
      <c r="I19" s="1033"/>
      <c r="J19" s="1033"/>
      <c r="K19" s="1033"/>
      <c r="L19" s="1033"/>
      <c r="M19" s="1033"/>
      <c r="N19" s="1033"/>
      <c r="O19" s="1033"/>
      <c r="P19" s="1034"/>
      <c r="Q19" s="1040"/>
      <c r="R19" s="1041"/>
      <c r="S19" s="1041"/>
      <c r="T19" s="1041"/>
      <c r="U19" s="1041"/>
      <c r="V19" s="1041"/>
      <c r="W19" s="1041"/>
      <c r="X19" s="1041"/>
      <c r="Y19" s="1041"/>
      <c r="Z19" s="1041"/>
      <c r="AA19" s="1041"/>
      <c r="AB19" s="1041"/>
      <c r="AC19" s="1041"/>
      <c r="AD19" s="1041"/>
      <c r="AE19" s="1042"/>
      <c r="AF19" s="1037"/>
      <c r="AG19" s="1038"/>
      <c r="AH19" s="1038"/>
      <c r="AI19" s="1038"/>
      <c r="AJ19" s="1039"/>
      <c r="AK19" s="1082"/>
      <c r="AL19" s="1083"/>
      <c r="AM19" s="1083"/>
      <c r="AN19" s="1083"/>
      <c r="AO19" s="1083"/>
      <c r="AP19" s="1083"/>
      <c r="AQ19" s="1083"/>
      <c r="AR19" s="1083"/>
      <c r="AS19" s="1083"/>
      <c r="AT19" s="1083"/>
      <c r="AU19" s="1084"/>
      <c r="AV19" s="1084"/>
      <c r="AW19" s="1084"/>
      <c r="AX19" s="1084"/>
      <c r="AY19" s="1085"/>
      <c r="AZ19" s="231"/>
      <c r="BA19" s="231"/>
      <c r="BB19" s="231"/>
      <c r="BC19" s="231"/>
      <c r="BD19" s="231"/>
      <c r="BE19" s="232"/>
      <c r="BF19" s="232"/>
      <c r="BG19" s="232"/>
      <c r="BH19" s="232"/>
      <c r="BI19" s="232"/>
      <c r="BJ19" s="232"/>
      <c r="BK19" s="232"/>
      <c r="BL19" s="232"/>
      <c r="BM19" s="232"/>
      <c r="BN19" s="232"/>
      <c r="BO19" s="232"/>
      <c r="BP19" s="232"/>
      <c r="BQ19" s="237">
        <v>13</v>
      </c>
      <c r="BR19" s="238"/>
      <c r="BS19" s="994"/>
      <c r="BT19" s="995"/>
      <c r="BU19" s="995"/>
      <c r="BV19" s="995"/>
      <c r="BW19" s="995"/>
      <c r="BX19" s="995"/>
      <c r="BY19" s="995"/>
      <c r="BZ19" s="995"/>
      <c r="CA19" s="995"/>
      <c r="CB19" s="995"/>
      <c r="CC19" s="995"/>
      <c r="CD19" s="995"/>
      <c r="CE19" s="995"/>
      <c r="CF19" s="995"/>
      <c r="CG19" s="1016"/>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33"/>
    </row>
    <row r="20" spans="1:131" s="234" customFormat="1" ht="26.25" customHeight="1" x14ac:dyDescent="0.2">
      <c r="A20" s="237">
        <v>14</v>
      </c>
      <c r="B20" s="1032"/>
      <c r="C20" s="1033"/>
      <c r="D20" s="1033"/>
      <c r="E20" s="1033"/>
      <c r="F20" s="1033"/>
      <c r="G20" s="1033"/>
      <c r="H20" s="1033"/>
      <c r="I20" s="1033"/>
      <c r="J20" s="1033"/>
      <c r="K20" s="1033"/>
      <c r="L20" s="1033"/>
      <c r="M20" s="1033"/>
      <c r="N20" s="1033"/>
      <c r="O20" s="1033"/>
      <c r="P20" s="1034"/>
      <c r="Q20" s="1040"/>
      <c r="R20" s="1041"/>
      <c r="S20" s="1041"/>
      <c r="T20" s="1041"/>
      <c r="U20" s="1041"/>
      <c r="V20" s="1041"/>
      <c r="W20" s="1041"/>
      <c r="X20" s="1041"/>
      <c r="Y20" s="1041"/>
      <c r="Z20" s="1041"/>
      <c r="AA20" s="1041"/>
      <c r="AB20" s="1041"/>
      <c r="AC20" s="1041"/>
      <c r="AD20" s="1041"/>
      <c r="AE20" s="1042"/>
      <c r="AF20" s="1037"/>
      <c r="AG20" s="1038"/>
      <c r="AH20" s="1038"/>
      <c r="AI20" s="1038"/>
      <c r="AJ20" s="1039"/>
      <c r="AK20" s="1082"/>
      <c r="AL20" s="1083"/>
      <c r="AM20" s="1083"/>
      <c r="AN20" s="1083"/>
      <c r="AO20" s="1083"/>
      <c r="AP20" s="1083"/>
      <c r="AQ20" s="1083"/>
      <c r="AR20" s="1083"/>
      <c r="AS20" s="1083"/>
      <c r="AT20" s="1083"/>
      <c r="AU20" s="1084"/>
      <c r="AV20" s="1084"/>
      <c r="AW20" s="1084"/>
      <c r="AX20" s="1084"/>
      <c r="AY20" s="1085"/>
      <c r="AZ20" s="231"/>
      <c r="BA20" s="231"/>
      <c r="BB20" s="231"/>
      <c r="BC20" s="231"/>
      <c r="BD20" s="231"/>
      <c r="BE20" s="232"/>
      <c r="BF20" s="232"/>
      <c r="BG20" s="232"/>
      <c r="BH20" s="232"/>
      <c r="BI20" s="232"/>
      <c r="BJ20" s="232"/>
      <c r="BK20" s="232"/>
      <c r="BL20" s="232"/>
      <c r="BM20" s="232"/>
      <c r="BN20" s="232"/>
      <c r="BO20" s="232"/>
      <c r="BP20" s="232"/>
      <c r="BQ20" s="237">
        <v>14</v>
      </c>
      <c r="BR20" s="238"/>
      <c r="BS20" s="994"/>
      <c r="BT20" s="995"/>
      <c r="BU20" s="995"/>
      <c r="BV20" s="995"/>
      <c r="BW20" s="995"/>
      <c r="BX20" s="995"/>
      <c r="BY20" s="995"/>
      <c r="BZ20" s="995"/>
      <c r="CA20" s="995"/>
      <c r="CB20" s="995"/>
      <c r="CC20" s="995"/>
      <c r="CD20" s="995"/>
      <c r="CE20" s="995"/>
      <c r="CF20" s="995"/>
      <c r="CG20" s="1016"/>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33"/>
    </row>
    <row r="21" spans="1:131" s="234" customFormat="1" ht="26.25" customHeight="1" thickBot="1" x14ac:dyDescent="0.25">
      <c r="A21" s="237">
        <v>15</v>
      </c>
      <c r="B21" s="1032"/>
      <c r="C21" s="1033"/>
      <c r="D21" s="1033"/>
      <c r="E21" s="1033"/>
      <c r="F21" s="1033"/>
      <c r="G21" s="1033"/>
      <c r="H21" s="1033"/>
      <c r="I21" s="1033"/>
      <c r="J21" s="1033"/>
      <c r="K21" s="1033"/>
      <c r="L21" s="1033"/>
      <c r="M21" s="1033"/>
      <c r="N21" s="1033"/>
      <c r="O21" s="1033"/>
      <c r="P21" s="1034"/>
      <c r="Q21" s="1040"/>
      <c r="R21" s="1041"/>
      <c r="S21" s="1041"/>
      <c r="T21" s="1041"/>
      <c r="U21" s="1041"/>
      <c r="V21" s="1041"/>
      <c r="W21" s="1041"/>
      <c r="X21" s="1041"/>
      <c r="Y21" s="1041"/>
      <c r="Z21" s="1041"/>
      <c r="AA21" s="1041"/>
      <c r="AB21" s="1041"/>
      <c r="AC21" s="1041"/>
      <c r="AD21" s="1041"/>
      <c r="AE21" s="1042"/>
      <c r="AF21" s="1037"/>
      <c r="AG21" s="1038"/>
      <c r="AH21" s="1038"/>
      <c r="AI21" s="1038"/>
      <c r="AJ21" s="1039"/>
      <c r="AK21" s="1082"/>
      <c r="AL21" s="1083"/>
      <c r="AM21" s="1083"/>
      <c r="AN21" s="1083"/>
      <c r="AO21" s="1083"/>
      <c r="AP21" s="1083"/>
      <c r="AQ21" s="1083"/>
      <c r="AR21" s="1083"/>
      <c r="AS21" s="1083"/>
      <c r="AT21" s="1083"/>
      <c r="AU21" s="1084"/>
      <c r="AV21" s="1084"/>
      <c r="AW21" s="1084"/>
      <c r="AX21" s="1084"/>
      <c r="AY21" s="1085"/>
      <c r="AZ21" s="231"/>
      <c r="BA21" s="231"/>
      <c r="BB21" s="231"/>
      <c r="BC21" s="231"/>
      <c r="BD21" s="231"/>
      <c r="BE21" s="232"/>
      <c r="BF21" s="232"/>
      <c r="BG21" s="232"/>
      <c r="BH21" s="232"/>
      <c r="BI21" s="232"/>
      <c r="BJ21" s="232"/>
      <c r="BK21" s="232"/>
      <c r="BL21" s="232"/>
      <c r="BM21" s="232"/>
      <c r="BN21" s="232"/>
      <c r="BO21" s="232"/>
      <c r="BP21" s="232"/>
      <c r="BQ21" s="237">
        <v>15</v>
      </c>
      <c r="BR21" s="238"/>
      <c r="BS21" s="994"/>
      <c r="BT21" s="995"/>
      <c r="BU21" s="995"/>
      <c r="BV21" s="995"/>
      <c r="BW21" s="995"/>
      <c r="BX21" s="995"/>
      <c r="BY21" s="995"/>
      <c r="BZ21" s="995"/>
      <c r="CA21" s="995"/>
      <c r="CB21" s="995"/>
      <c r="CC21" s="995"/>
      <c r="CD21" s="995"/>
      <c r="CE21" s="995"/>
      <c r="CF21" s="995"/>
      <c r="CG21" s="1016"/>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33"/>
    </row>
    <row r="22" spans="1:131" s="234" customFormat="1" ht="26.25" customHeight="1" x14ac:dyDescent="0.2">
      <c r="A22" s="237">
        <v>16</v>
      </c>
      <c r="B22" s="1032"/>
      <c r="C22" s="1033"/>
      <c r="D22" s="1033"/>
      <c r="E22" s="1033"/>
      <c r="F22" s="1033"/>
      <c r="G22" s="1033"/>
      <c r="H22" s="1033"/>
      <c r="I22" s="1033"/>
      <c r="J22" s="1033"/>
      <c r="K22" s="1033"/>
      <c r="L22" s="1033"/>
      <c r="M22" s="1033"/>
      <c r="N22" s="1033"/>
      <c r="O22" s="1033"/>
      <c r="P22" s="1034"/>
      <c r="Q22" s="1075"/>
      <c r="R22" s="1076"/>
      <c r="S22" s="1076"/>
      <c r="T22" s="1076"/>
      <c r="U22" s="1076"/>
      <c r="V22" s="1076"/>
      <c r="W22" s="1076"/>
      <c r="X22" s="1076"/>
      <c r="Y22" s="1076"/>
      <c r="Z22" s="1076"/>
      <c r="AA22" s="1076"/>
      <c r="AB22" s="1076"/>
      <c r="AC22" s="1076"/>
      <c r="AD22" s="1076"/>
      <c r="AE22" s="1077"/>
      <c r="AF22" s="1037"/>
      <c r="AG22" s="1038"/>
      <c r="AH22" s="1038"/>
      <c r="AI22" s="1038"/>
      <c r="AJ22" s="1039"/>
      <c r="AK22" s="1078"/>
      <c r="AL22" s="1079"/>
      <c r="AM22" s="1079"/>
      <c r="AN22" s="1079"/>
      <c r="AO22" s="1079"/>
      <c r="AP22" s="1079"/>
      <c r="AQ22" s="1079"/>
      <c r="AR22" s="1079"/>
      <c r="AS22" s="1079"/>
      <c r="AT22" s="1079"/>
      <c r="AU22" s="1080"/>
      <c r="AV22" s="1080"/>
      <c r="AW22" s="1080"/>
      <c r="AX22" s="1080"/>
      <c r="AY22" s="1081"/>
      <c r="AZ22" s="1030" t="s">
        <v>389</v>
      </c>
      <c r="BA22" s="1030"/>
      <c r="BB22" s="1030"/>
      <c r="BC22" s="1030"/>
      <c r="BD22" s="1031"/>
      <c r="BE22" s="232"/>
      <c r="BF22" s="232"/>
      <c r="BG22" s="232"/>
      <c r="BH22" s="232"/>
      <c r="BI22" s="232"/>
      <c r="BJ22" s="232"/>
      <c r="BK22" s="232"/>
      <c r="BL22" s="232"/>
      <c r="BM22" s="232"/>
      <c r="BN22" s="232"/>
      <c r="BO22" s="232"/>
      <c r="BP22" s="232"/>
      <c r="BQ22" s="237">
        <v>16</v>
      </c>
      <c r="BR22" s="238"/>
      <c r="BS22" s="994"/>
      <c r="BT22" s="995"/>
      <c r="BU22" s="995"/>
      <c r="BV22" s="995"/>
      <c r="BW22" s="995"/>
      <c r="BX22" s="995"/>
      <c r="BY22" s="995"/>
      <c r="BZ22" s="995"/>
      <c r="CA22" s="995"/>
      <c r="CB22" s="995"/>
      <c r="CC22" s="995"/>
      <c r="CD22" s="995"/>
      <c r="CE22" s="995"/>
      <c r="CF22" s="995"/>
      <c r="CG22" s="1016"/>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33"/>
    </row>
    <row r="23" spans="1:131" s="234" customFormat="1" ht="26.25" customHeight="1" thickBot="1" x14ac:dyDescent="0.25">
      <c r="A23" s="239" t="s">
        <v>390</v>
      </c>
      <c r="B23" s="939" t="s">
        <v>391</v>
      </c>
      <c r="C23" s="940"/>
      <c r="D23" s="940"/>
      <c r="E23" s="940"/>
      <c r="F23" s="940"/>
      <c r="G23" s="940"/>
      <c r="H23" s="940"/>
      <c r="I23" s="940"/>
      <c r="J23" s="940"/>
      <c r="K23" s="940"/>
      <c r="L23" s="940"/>
      <c r="M23" s="940"/>
      <c r="N23" s="940"/>
      <c r="O23" s="940"/>
      <c r="P23" s="950"/>
      <c r="Q23" s="1069"/>
      <c r="R23" s="1063"/>
      <c r="S23" s="1063"/>
      <c r="T23" s="1063"/>
      <c r="U23" s="1063"/>
      <c r="V23" s="1063"/>
      <c r="W23" s="1063"/>
      <c r="X23" s="1063"/>
      <c r="Y23" s="1063"/>
      <c r="Z23" s="1063"/>
      <c r="AA23" s="1063"/>
      <c r="AB23" s="1063"/>
      <c r="AC23" s="1063"/>
      <c r="AD23" s="1063"/>
      <c r="AE23" s="1070"/>
      <c r="AF23" s="1071">
        <v>973</v>
      </c>
      <c r="AG23" s="1063"/>
      <c r="AH23" s="1063"/>
      <c r="AI23" s="1063"/>
      <c r="AJ23" s="1072"/>
      <c r="AK23" s="1073"/>
      <c r="AL23" s="1074"/>
      <c r="AM23" s="1074"/>
      <c r="AN23" s="1074"/>
      <c r="AO23" s="1074"/>
      <c r="AP23" s="1063"/>
      <c r="AQ23" s="1063"/>
      <c r="AR23" s="1063"/>
      <c r="AS23" s="1063"/>
      <c r="AT23" s="1063"/>
      <c r="AU23" s="1064"/>
      <c r="AV23" s="1064"/>
      <c r="AW23" s="1064"/>
      <c r="AX23" s="1064"/>
      <c r="AY23" s="1065"/>
      <c r="AZ23" s="1066" t="s">
        <v>392</v>
      </c>
      <c r="BA23" s="1067"/>
      <c r="BB23" s="1067"/>
      <c r="BC23" s="1067"/>
      <c r="BD23" s="1068"/>
      <c r="BE23" s="232"/>
      <c r="BF23" s="232"/>
      <c r="BG23" s="232"/>
      <c r="BH23" s="232"/>
      <c r="BI23" s="232"/>
      <c r="BJ23" s="232"/>
      <c r="BK23" s="232"/>
      <c r="BL23" s="232"/>
      <c r="BM23" s="232"/>
      <c r="BN23" s="232"/>
      <c r="BO23" s="232"/>
      <c r="BP23" s="232"/>
      <c r="BQ23" s="237">
        <v>17</v>
      </c>
      <c r="BR23" s="238"/>
      <c r="BS23" s="994"/>
      <c r="BT23" s="995"/>
      <c r="BU23" s="995"/>
      <c r="BV23" s="995"/>
      <c r="BW23" s="995"/>
      <c r="BX23" s="995"/>
      <c r="BY23" s="995"/>
      <c r="BZ23" s="995"/>
      <c r="CA23" s="995"/>
      <c r="CB23" s="995"/>
      <c r="CC23" s="995"/>
      <c r="CD23" s="995"/>
      <c r="CE23" s="995"/>
      <c r="CF23" s="995"/>
      <c r="CG23" s="1016"/>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33"/>
    </row>
    <row r="24" spans="1:131" s="234" customFormat="1" ht="26.25" customHeight="1" x14ac:dyDescent="0.2">
      <c r="A24" s="1062" t="s">
        <v>393</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31"/>
      <c r="BA24" s="231"/>
      <c r="BB24" s="231"/>
      <c r="BC24" s="231"/>
      <c r="BD24" s="231"/>
      <c r="BE24" s="232"/>
      <c r="BF24" s="232"/>
      <c r="BG24" s="232"/>
      <c r="BH24" s="232"/>
      <c r="BI24" s="232"/>
      <c r="BJ24" s="232"/>
      <c r="BK24" s="232"/>
      <c r="BL24" s="232"/>
      <c r="BM24" s="232"/>
      <c r="BN24" s="232"/>
      <c r="BO24" s="232"/>
      <c r="BP24" s="232"/>
      <c r="BQ24" s="237">
        <v>18</v>
      </c>
      <c r="BR24" s="238"/>
      <c r="BS24" s="994"/>
      <c r="BT24" s="995"/>
      <c r="BU24" s="995"/>
      <c r="BV24" s="995"/>
      <c r="BW24" s="995"/>
      <c r="BX24" s="995"/>
      <c r="BY24" s="995"/>
      <c r="BZ24" s="995"/>
      <c r="CA24" s="995"/>
      <c r="CB24" s="995"/>
      <c r="CC24" s="995"/>
      <c r="CD24" s="995"/>
      <c r="CE24" s="995"/>
      <c r="CF24" s="995"/>
      <c r="CG24" s="1016"/>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33"/>
    </row>
    <row r="25" spans="1:131" ht="26.25" customHeight="1" thickBot="1" x14ac:dyDescent="0.25">
      <c r="A25" s="1061" t="s">
        <v>394</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31"/>
      <c r="BK25" s="231"/>
      <c r="BL25" s="231"/>
      <c r="BM25" s="231"/>
      <c r="BN25" s="231"/>
      <c r="BO25" s="240"/>
      <c r="BP25" s="240"/>
      <c r="BQ25" s="237">
        <v>19</v>
      </c>
      <c r="BR25" s="238"/>
      <c r="BS25" s="994"/>
      <c r="BT25" s="995"/>
      <c r="BU25" s="995"/>
      <c r="BV25" s="995"/>
      <c r="BW25" s="995"/>
      <c r="BX25" s="995"/>
      <c r="BY25" s="995"/>
      <c r="BZ25" s="995"/>
      <c r="CA25" s="995"/>
      <c r="CB25" s="995"/>
      <c r="CC25" s="995"/>
      <c r="CD25" s="995"/>
      <c r="CE25" s="995"/>
      <c r="CF25" s="995"/>
      <c r="CG25" s="1016"/>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229"/>
    </row>
    <row r="26" spans="1:131" ht="26.25" customHeight="1" x14ac:dyDescent="0.2">
      <c r="A26" s="997" t="s">
        <v>371</v>
      </c>
      <c r="B26" s="998"/>
      <c r="C26" s="998"/>
      <c r="D26" s="998"/>
      <c r="E26" s="998"/>
      <c r="F26" s="998"/>
      <c r="G26" s="998"/>
      <c r="H26" s="998"/>
      <c r="I26" s="998"/>
      <c r="J26" s="998"/>
      <c r="K26" s="998"/>
      <c r="L26" s="998"/>
      <c r="M26" s="998"/>
      <c r="N26" s="998"/>
      <c r="O26" s="998"/>
      <c r="P26" s="999"/>
      <c r="Q26" s="1003" t="s">
        <v>395</v>
      </c>
      <c r="R26" s="1004"/>
      <c r="S26" s="1004"/>
      <c r="T26" s="1004"/>
      <c r="U26" s="1005"/>
      <c r="V26" s="1003" t="s">
        <v>396</v>
      </c>
      <c r="W26" s="1004"/>
      <c r="X26" s="1004"/>
      <c r="Y26" s="1004"/>
      <c r="Z26" s="1005"/>
      <c r="AA26" s="1003" t="s">
        <v>397</v>
      </c>
      <c r="AB26" s="1004"/>
      <c r="AC26" s="1004"/>
      <c r="AD26" s="1004"/>
      <c r="AE26" s="1004"/>
      <c r="AF26" s="1057" t="s">
        <v>398</v>
      </c>
      <c r="AG26" s="1010"/>
      <c r="AH26" s="1010"/>
      <c r="AI26" s="1010"/>
      <c r="AJ26" s="1058"/>
      <c r="AK26" s="1004" t="s">
        <v>399</v>
      </c>
      <c r="AL26" s="1004"/>
      <c r="AM26" s="1004"/>
      <c r="AN26" s="1004"/>
      <c r="AO26" s="1005"/>
      <c r="AP26" s="1003" t="s">
        <v>400</v>
      </c>
      <c r="AQ26" s="1004"/>
      <c r="AR26" s="1004"/>
      <c r="AS26" s="1004"/>
      <c r="AT26" s="1005"/>
      <c r="AU26" s="1003" t="s">
        <v>401</v>
      </c>
      <c r="AV26" s="1004"/>
      <c r="AW26" s="1004"/>
      <c r="AX26" s="1004"/>
      <c r="AY26" s="1005"/>
      <c r="AZ26" s="1003" t="s">
        <v>402</v>
      </c>
      <c r="BA26" s="1004"/>
      <c r="BB26" s="1004"/>
      <c r="BC26" s="1004"/>
      <c r="BD26" s="1005"/>
      <c r="BE26" s="1003" t="s">
        <v>378</v>
      </c>
      <c r="BF26" s="1004"/>
      <c r="BG26" s="1004"/>
      <c r="BH26" s="1004"/>
      <c r="BI26" s="1017"/>
      <c r="BJ26" s="231"/>
      <c r="BK26" s="231"/>
      <c r="BL26" s="231"/>
      <c r="BM26" s="231"/>
      <c r="BN26" s="231"/>
      <c r="BO26" s="240"/>
      <c r="BP26" s="240"/>
      <c r="BQ26" s="237">
        <v>20</v>
      </c>
      <c r="BR26" s="238"/>
      <c r="BS26" s="994"/>
      <c r="BT26" s="995"/>
      <c r="BU26" s="995"/>
      <c r="BV26" s="995"/>
      <c r="BW26" s="995"/>
      <c r="BX26" s="995"/>
      <c r="BY26" s="995"/>
      <c r="BZ26" s="995"/>
      <c r="CA26" s="995"/>
      <c r="CB26" s="995"/>
      <c r="CC26" s="995"/>
      <c r="CD26" s="995"/>
      <c r="CE26" s="995"/>
      <c r="CF26" s="995"/>
      <c r="CG26" s="1016"/>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229"/>
    </row>
    <row r="27" spans="1:131" ht="26.25" customHeight="1" thickBot="1" x14ac:dyDescent="0.25">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59"/>
      <c r="AG27" s="1013"/>
      <c r="AH27" s="1013"/>
      <c r="AI27" s="1013"/>
      <c r="AJ27" s="1060"/>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18"/>
      <c r="BJ27" s="231"/>
      <c r="BK27" s="231"/>
      <c r="BL27" s="231"/>
      <c r="BM27" s="231"/>
      <c r="BN27" s="231"/>
      <c r="BO27" s="240"/>
      <c r="BP27" s="240"/>
      <c r="BQ27" s="237">
        <v>21</v>
      </c>
      <c r="BR27" s="238"/>
      <c r="BS27" s="994"/>
      <c r="BT27" s="995"/>
      <c r="BU27" s="995"/>
      <c r="BV27" s="995"/>
      <c r="BW27" s="995"/>
      <c r="BX27" s="995"/>
      <c r="BY27" s="995"/>
      <c r="BZ27" s="995"/>
      <c r="CA27" s="995"/>
      <c r="CB27" s="995"/>
      <c r="CC27" s="995"/>
      <c r="CD27" s="995"/>
      <c r="CE27" s="995"/>
      <c r="CF27" s="995"/>
      <c r="CG27" s="1016"/>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229"/>
    </row>
    <row r="28" spans="1:131" ht="26.25" customHeight="1" thickTop="1" x14ac:dyDescent="0.2">
      <c r="A28" s="241">
        <v>1</v>
      </c>
      <c r="B28" s="1049" t="s">
        <v>403</v>
      </c>
      <c r="C28" s="1050"/>
      <c r="D28" s="1050"/>
      <c r="E28" s="1050"/>
      <c r="F28" s="1050"/>
      <c r="G28" s="1050"/>
      <c r="H28" s="1050"/>
      <c r="I28" s="1050"/>
      <c r="J28" s="1050"/>
      <c r="K28" s="1050"/>
      <c r="L28" s="1050"/>
      <c r="M28" s="1050"/>
      <c r="N28" s="1050"/>
      <c r="O28" s="1050"/>
      <c r="P28" s="1051"/>
      <c r="Q28" s="1052">
        <v>4116</v>
      </c>
      <c r="R28" s="1053"/>
      <c r="S28" s="1053"/>
      <c r="T28" s="1053"/>
      <c r="U28" s="1053"/>
      <c r="V28" s="1053">
        <v>4017</v>
      </c>
      <c r="W28" s="1053"/>
      <c r="X28" s="1053"/>
      <c r="Y28" s="1053"/>
      <c r="Z28" s="1053"/>
      <c r="AA28" s="1053">
        <v>99</v>
      </c>
      <c r="AB28" s="1053"/>
      <c r="AC28" s="1053"/>
      <c r="AD28" s="1053"/>
      <c r="AE28" s="1054"/>
      <c r="AF28" s="1055">
        <v>99</v>
      </c>
      <c r="AG28" s="1053"/>
      <c r="AH28" s="1053"/>
      <c r="AI28" s="1053"/>
      <c r="AJ28" s="1056"/>
      <c r="AK28" s="1044">
        <v>578</v>
      </c>
      <c r="AL28" s="1045"/>
      <c r="AM28" s="1045"/>
      <c r="AN28" s="1045"/>
      <c r="AO28" s="1045"/>
      <c r="AP28" s="1045" t="s">
        <v>592</v>
      </c>
      <c r="AQ28" s="1045"/>
      <c r="AR28" s="1045"/>
      <c r="AS28" s="1045"/>
      <c r="AT28" s="1045"/>
      <c r="AU28" s="1045" t="s">
        <v>592</v>
      </c>
      <c r="AV28" s="1045"/>
      <c r="AW28" s="1045"/>
      <c r="AX28" s="1045"/>
      <c r="AY28" s="1045"/>
      <c r="AZ28" s="1046" t="s">
        <v>592</v>
      </c>
      <c r="BA28" s="1046"/>
      <c r="BB28" s="1046"/>
      <c r="BC28" s="1046"/>
      <c r="BD28" s="1046"/>
      <c r="BE28" s="1047"/>
      <c r="BF28" s="1047"/>
      <c r="BG28" s="1047"/>
      <c r="BH28" s="1047"/>
      <c r="BI28" s="1048"/>
      <c r="BJ28" s="231"/>
      <c r="BK28" s="231"/>
      <c r="BL28" s="231"/>
      <c r="BM28" s="231"/>
      <c r="BN28" s="231"/>
      <c r="BO28" s="240"/>
      <c r="BP28" s="240"/>
      <c r="BQ28" s="237">
        <v>22</v>
      </c>
      <c r="BR28" s="238"/>
      <c r="BS28" s="994"/>
      <c r="BT28" s="995"/>
      <c r="BU28" s="995"/>
      <c r="BV28" s="995"/>
      <c r="BW28" s="995"/>
      <c r="BX28" s="995"/>
      <c r="BY28" s="995"/>
      <c r="BZ28" s="995"/>
      <c r="CA28" s="995"/>
      <c r="CB28" s="995"/>
      <c r="CC28" s="995"/>
      <c r="CD28" s="995"/>
      <c r="CE28" s="995"/>
      <c r="CF28" s="995"/>
      <c r="CG28" s="1016"/>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229"/>
    </row>
    <row r="29" spans="1:131" ht="26.25" customHeight="1" x14ac:dyDescent="0.2">
      <c r="A29" s="241">
        <v>2</v>
      </c>
      <c r="B29" s="1032" t="s">
        <v>404</v>
      </c>
      <c r="C29" s="1033"/>
      <c r="D29" s="1033"/>
      <c r="E29" s="1033"/>
      <c r="F29" s="1033"/>
      <c r="G29" s="1033"/>
      <c r="H29" s="1033"/>
      <c r="I29" s="1033"/>
      <c r="J29" s="1033"/>
      <c r="K29" s="1033"/>
      <c r="L29" s="1033"/>
      <c r="M29" s="1033"/>
      <c r="N29" s="1033"/>
      <c r="O29" s="1033"/>
      <c r="P29" s="1034"/>
      <c r="Q29" s="1040">
        <v>411</v>
      </c>
      <c r="R29" s="1041"/>
      <c r="S29" s="1041"/>
      <c r="T29" s="1041"/>
      <c r="U29" s="1041"/>
      <c r="V29" s="1041">
        <v>406</v>
      </c>
      <c r="W29" s="1041"/>
      <c r="X29" s="1041"/>
      <c r="Y29" s="1041"/>
      <c r="Z29" s="1041"/>
      <c r="AA29" s="1041">
        <v>5</v>
      </c>
      <c r="AB29" s="1041"/>
      <c r="AC29" s="1041"/>
      <c r="AD29" s="1041"/>
      <c r="AE29" s="1042"/>
      <c r="AF29" s="1037">
        <v>5</v>
      </c>
      <c r="AG29" s="1038"/>
      <c r="AH29" s="1038"/>
      <c r="AI29" s="1038"/>
      <c r="AJ29" s="1039"/>
      <c r="AK29" s="982">
        <v>67</v>
      </c>
      <c r="AL29" s="973"/>
      <c r="AM29" s="973"/>
      <c r="AN29" s="973"/>
      <c r="AO29" s="973"/>
      <c r="AP29" s="973" t="s">
        <v>592</v>
      </c>
      <c r="AQ29" s="973"/>
      <c r="AR29" s="973"/>
      <c r="AS29" s="973"/>
      <c r="AT29" s="973"/>
      <c r="AU29" s="973" t="s">
        <v>592</v>
      </c>
      <c r="AV29" s="973"/>
      <c r="AW29" s="973"/>
      <c r="AX29" s="973"/>
      <c r="AY29" s="973"/>
      <c r="AZ29" s="1043" t="s">
        <v>592</v>
      </c>
      <c r="BA29" s="1043"/>
      <c r="BB29" s="1043"/>
      <c r="BC29" s="1043"/>
      <c r="BD29" s="1043"/>
      <c r="BE29" s="974"/>
      <c r="BF29" s="974"/>
      <c r="BG29" s="974"/>
      <c r="BH29" s="974"/>
      <c r="BI29" s="975"/>
      <c r="BJ29" s="231"/>
      <c r="BK29" s="231"/>
      <c r="BL29" s="231"/>
      <c r="BM29" s="231"/>
      <c r="BN29" s="231"/>
      <c r="BO29" s="240"/>
      <c r="BP29" s="240"/>
      <c r="BQ29" s="237">
        <v>23</v>
      </c>
      <c r="BR29" s="238"/>
      <c r="BS29" s="994"/>
      <c r="BT29" s="995"/>
      <c r="BU29" s="995"/>
      <c r="BV29" s="995"/>
      <c r="BW29" s="995"/>
      <c r="BX29" s="995"/>
      <c r="BY29" s="995"/>
      <c r="BZ29" s="995"/>
      <c r="CA29" s="995"/>
      <c r="CB29" s="995"/>
      <c r="CC29" s="995"/>
      <c r="CD29" s="995"/>
      <c r="CE29" s="995"/>
      <c r="CF29" s="995"/>
      <c r="CG29" s="1016"/>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229"/>
    </row>
    <row r="30" spans="1:131" ht="26.25" customHeight="1" x14ac:dyDescent="0.2">
      <c r="A30" s="241">
        <v>3</v>
      </c>
      <c r="B30" s="1032" t="s">
        <v>405</v>
      </c>
      <c r="C30" s="1033"/>
      <c r="D30" s="1033"/>
      <c r="E30" s="1033"/>
      <c r="F30" s="1033"/>
      <c r="G30" s="1033"/>
      <c r="H30" s="1033"/>
      <c r="I30" s="1033"/>
      <c r="J30" s="1033"/>
      <c r="K30" s="1033"/>
      <c r="L30" s="1033"/>
      <c r="M30" s="1033"/>
      <c r="N30" s="1033"/>
      <c r="O30" s="1033"/>
      <c r="P30" s="1034"/>
      <c r="Q30" s="1040">
        <v>915</v>
      </c>
      <c r="R30" s="1041"/>
      <c r="S30" s="1041"/>
      <c r="T30" s="1041"/>
      <c r="U30" s="1041"/>
      <c r="V30" s="1041">
        <v>1259</v>
      </c>
      <c r="W30" s="1041"/>
      <c r="X30" s="1041"/>
      <c r="Y30" s="1041"/>
      <c r="Z30" s="1041"/>
      <c r="AA30" s="1041">
        <v>-344</v>
      </c>
      <c r="AB30" s="1041"/>
      <c r="AC30" s="1041"/>
      <c r="AD30" s="1041"/>
      <c r="AE30" s="1042"/>
      <c r="AF30" s="1037">
        <v>2423</v>
      </c>
      <c r="AG30" s="1038"/>
      <c r="AH30" s="1038"/>
      <c r="AI30" s="1038"/>
      <c r="AJ30" s="1039"/>
      <c r="AK30" s="982">
        <v>8</v>
      </c>
      <c r="AL30" s="973"/>
      <c r="AM30" s="973"/>
      <c r="AN30" s="973"/>
      <c r="AO30" s="973"/>
      <c r="AP30" s="973">
        <v>263</v>
      </c>
      <c r="AQ30" s="973"/>
      <c r="AR30" s="973"/>
      <c r="AS30" s="973"/>
      <c r="AT30" s="973"/>
      <c r="AU30" s="973" t="s">
        <v>592</v>
      </c>
      <c r="AV30" s="973"/>
      <c r="AW30" s="973"/>
      <c r="AX30" s="973"/>
      <c r="AY30" s="973"/>
      <c r="AZ30" s="1043" t="s">
        <v>592</v>
      </c>
      <c r="BA30" s="1043"/>
      <c r="BB30" s="1043"/>
      <c r="BC30" s="1043"/>
      <c r="BD30" s="1043"/>
      <c r="BE30" s="974" t="s">
        <v>406</v>
      </c>
      <c r="BF30" s="974"/>
      <c r="BG30" s="974"/>
      <c r="BH30" s="974"/>
      <c r="BI30" s="975"/>
      <c r="BJ30" s="231"/>
      <c r="BK30" s="231"/>
      <c r="BL30" s="231"/>
      <c r="BM30" s="231"/>
      <c r="BN30" s="231"/>
      <c r="BO30" s="240"/>
      <c r="BP30" s="240"/>
      <c r="BQ30" s="237">
        <v>24</v>
      </c>
      <c r="BR30" s="238"/>
      <c r="BS30" s="994"/>
      <c r="BT30" s="995"/>
      <c r="BU30" s="995"/>
      <c r="BV30" s="995"/>
      <c r="BW30" s="995"/>
      <c r="BX30" s="995"/>
      <c r="BY30" s="995"/>
      <c r="BZ30" s="995"/>
      <c r="CA30" s="995"/>
      <c r="CB30" s="995"/>
      <c r="CC30" s="995"/>
      <c r="CD30" s="995"/>
      <c r="CE30" s="995"/>
      <c r="CF30" s="995"/>
      <c r="CG30" s="1016"/>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229"/>
    </row>
    <row r="31" spans="1:131" ht="26.25" customHeight="1" x14ac:dyDescent="0.2">
      <c r="A31" s="241">
        <v>4</v>
      </c>
      <c r="B31" s="1032" t="s">
        <v>407</v>
      </c>
      <c r="C31" s="1033"/>
      <c r="D31" s="1033"/>
      <c r="E31" s="1033"/>
      <c r="F31" s="1033"/>
      <c r="G31" s="1033"/>
      <c r="H31" s="1033"/>
      <c r="I31" s="1033"/>
      <c r="J31" s="1033"/>
      <c r="K31" s="1033"/>
      <c r="L31" s="1033"/>
      <c r="M31" s="1033"/>
      <c r="N31" s="1033"/>
      <c r="O31" s="1033"/>
      <c r="P31" s="1034"/>
      <c r="Q31" s="1040">
        <v>1003</v>
      </c>
      <c r="R31" s="1041"/>
      <c r="S31" s="1041"/>
      <c r="T31" s="1041"/>
      <c r="U31" s="1041"/>
      <c r="V31" s="1041">
        <v>1215</v>
      </c>
      <c r="W31" s="1041"/>
      <c r="X31" s="1041"/>
      <c r="Y31" s="1041"/>
      <c r="Z31" s="1041"/>
      <c r="AA31" s="1041">
        <v>-212</v>
      </c>
      <c r="AB31" s="1041"/>
      <c r="AC31" s="1041"/>
      <c r="AD31" s="1041"/>
      <c r="AE31" s="1042"/>
      <c r="AF31" s="1037">
        <v>185</v>
      </c>
      <c r="AG31" s="1038"/>
      <c r="AH31" s="1038"/>
      <c r="AI31" s="1038"/>
      <c r="AJ31" s="1039"/>
      <c r="AK31" s="982">
        <v>111</v>
      </c>
      <c r="AL31" s="973"/>
      <c r="AM31" s="973"/>
      <c r="AN31" s="973"/>
      <c r="AO31" s="973"/>
      <c r="AP31" s="973">
        <v>2037</v>
      </c>
      <c r="AQ31" s="973"/>
      <c r="AR31" s="973"/>
      <c r="AS31" s="973"/>
      <c r="AT31" s="973"/>
      <c r="AU31" s="973" t="s">
        <v>592</v>
      </c>
      <c r="AV31" s="973"/>
      <c r="AW31" s="973"/>
      <c r="AX31" s="973"/>
      <c r="AY31" s="973"/>
      <c r="AZ31" s="1043" t="s">
        <v>592</v>
      </c>
      <c r="BA31" s="1043"/>
      <c r="BB31" s="1043"/>
      <c r="BC31" s="1043"/>
      <c r="BD31" s="1043"/>
      <c r="BE31" s="974" t="s">
        <v>406</v>
      </c>
      <c r="BF31" s="974"/>
      <c r="BG31" s="974"/>
      <c r="BH31" s="974"/>
      <c r="BI31" s="975"/>
      <c r="BJ31" s="231"/>
      <c r="BK31" s="231"/>
      <c r="BL31" s="231"/>
      <c r="BM31" s="231"/>
      <c r="BN31" s="231"/>
      <c r="BO31" s="240"/>
      <c r="BP31" s="240"/>
      <c r="BQ31" s="237">
        <v>25</v>
      </c>
      <c r="BR31" s="238"/>
      <c r="BS31" s="994"/>
      <c r="BT31" s="995"/>
      <c r="BU31" s="995"/>
      <c r="BV31" s="995"/>
      <c r="BW31" s="995"/>
      <c r="BX31" s="995"/>
      <c r="BY31" s="995"/>
      <c r="BZ31" s="995"/>
      <c r="CA31" s="995"/>
      <c r="CB31" s="995"/>
      <c r="CC31" s="995"/>
      <c r="CD31" s="995"/>
      <c r="CE31" s="995"/>
      <c r="CF31" s="995"/>
      <c r="CG31" s="1016"/>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229"/>
    </row>
    <row r="32" spans="1:131" ht="26.25" customHeight="1" x14ac:dyDescent="0.2">
      <c r="A32" s="241">
        <v>5</v>
      </c>
      <c r="B32" s="1032" t="s">
        <v>593</v>
      </c>
      <c r="C32" s="1033"/>
      <c r="D32" s="1033"/>
      <c r="E32" s="1033"/>
      <c r="F32" s="1033"/>
      <c r="G32" s="1033"/>
      <c r="H32" s="1033"/>
      <c r="I32" s="1033"/>
      <c r="J32" s="1033"/>
      <c r="K32" s="1033"/>
      <c r="L32" s="1033"/>
      <c r="M32" s="1033"/>
      <c r="N32" s="1033"/>
      <c r="O32" s="1033"/>
      <c r="P32" s="1034"/>
      <c r="Q32" s="1040">
        <v>95</v>
      </c>
      <c r="R32" s="1041"/>
      <c r="S32" s="1041"/>
      <c r="T32" s="1041"/>
      <c r="U32" s="1041"/>
      <c r="V32" s="1041">
        <v>79</v>
      </c>
      <c r="W32" s="1041"/>
      <c r="X32" s="1041"/>
      <c r="Y32" s="1041"/>
      <c r="Z32" s="1041"/>
      <c r="AA32" s="1041">
        <v>19</v>
      </c>
      <c r="AB32" s="1041"/>
      <c r="AC32" s="1041"/>
      <c r="AD32" s="1041"/>
      <c r="AE32" s="1042"/>
      <c r="AF32" s="1037">
        <v>2</v>
      </c>
      <c r="AG32" s="1038"/>
      <c r="AH32" s="1038"/>
      <c r="AI32" s="1038"/>
      <c r="AJ32" s="1039"/>
      <c r="AK32" s="982" t="s">
        <v>592</v>
      </c>
      <c r="AL32" s="973"/>
      <c r="AM32" s="973"/>
      <c r="AN32" s="973"/>
      <c r="AO32" s="973"/>
      <c r="AP32" s="973" t="s">
        <v>592</v>
      </c>
      <c r="AQ32" s="973"/>
      <c r="AR32" s="973"/>
      <c r="AS32" s="973"/>
      <c r="AT32" s="973"/>
      <c r="AU32" s="973" t="s">
        <v>592</v>
      </c>
      <c r="AV32" s="973"/>
      <c r="AW32" s="973"/>
      <c r="AX32" s="973"/>
      <c r="AY32" s="973"/>
      <c r="AZ32" s="1043" t="s">
        <v>592</v>
      </c>
      <c r="BA32" s="1043"/>
      <c r="BB32" s="1043"/>
      <c r="BC32" s="1043"/>
      <c r="BD32" s="1043"/>
      <c r="BE32" s="974"/>
      <c r="BF32" s="974"/>
      <c r="BG32" s="974"/>
      <c r="BH32" s="974"/>
      <c r="BI32" s="975"/>
      <c r="BJ32" s="231"/>
      <c r="BK32" s="231"/>
      <c r="BL32" s="231"/>
      <c r="BM32" s="231"/>
      <c r="BN32" s="231"/>
      <c r="BO32" s="240"/>
      <c r="BP32" s="240"/>
      <c r="BQ32" s="237">
        <v>26</v>
      </c>
      <c r="BR32" s="238"/>
      <c r="BS32" s="994"/>
      <c r="BT32" s="995"/>
      <c r="BU32" s="995"/>
      <c r="BV32" s="995"/>
      <c r="BW32" s="995"/>
      <c r="BX32" s="995"/>
      <c r="BY32" s="995"/>
      <c r="BZ32" s="995"/>
      <c r="CA32" s="995"/>
      <c r="CB32" s="995"/>
      <c r="CC32" s="995"/>
      <c r="CD32" s="995"/>
      <c r="CE32" s="995"/>
      <c r="CF32" s="995"/>
      <c r="CG32" s="1016"/>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229"/>
    </row>
    <row r="33" spans="1:131" ht="26.25" customHeight="1" x14ac:dyDescent="0.2">
      <c r="A33" s="241">
        <v>6</v>
      </c>
      <c r="B33" s="1032"/>
      <c r="C33" s="1033"/>
      <c r="D33" s="1033"/>
      <c r="E33" s="1033"/>
      <c r="F33" s="1033"/>
      <c r="G33" s="1033"/>
      <c r="H33" s="1033"/>
      <c r="I33" s="1033"/>
      <c r="J33" s="1033"/>
      <c r="K33" s="1033"/>
      <c r="L33" s="1033"/>
      <c r="M33" s="1033"/>
      <c r="N33" s="1033"/>
      <c r="O33" s="1033"/>
      <c r="P33" s="1034"/>
      <c r="Q33" s="1040"/>
      <c r="R33" s="1041"/>
      <c r="S33" s="1041"/>
      <c r="T33" s="1041"/>
      <c r="U33" s="1041"/>
      <c r="V33" s="1041"/>
      <c r="W33" s="1041"/>
      <c r="X33" s="1041"/>
      <c r="Y33" s="1041"/>
      <c r="Z33" s="1041"/>
      <c r="AA33" s="1041"/>
      <c r="AB33" s="1041"/>
      <c r="AC33" s="1041"/>
      <c r="AD33" s="1041"/>
      <c r="AE33" s="1042"/>
      <c r="AF33" s="1037"/>
      <c r="AG33" s="1038"/>
      <c r="AH33" s="1038"/>
      <c r="AI33" s="1038"/>
      <c r="AJ33" s="1039"/>
      <c r="AK33" s="982"/>
      <c r="AL33" s="973"/>
      <c r="AM33" s="973"/>
      <c r="AN33" s="973"/>
      <c r="AO33" s="973"/>
      <c r="AP33" s="973"/>
      <c r="AQ33" s="973"/>
      <c r="AR33" s="973"/>
      <c r="AS33" s="973"/>
      <c r="AT33" s="973"/>
      <c r="AU33" s="973"/>
      <c r="AV33" s="973"/>
      <c r="AW33" s="973"/>
      <c r="AX33" s="973"/>
      <c r="AY33" s="973"/>
      <c r="AZ33" s="1043"/>
      <c r="BA33" s="1043"/>
      <c r="BB33" s="1043"/>
      <c r="BC33" s="1043"/>
      <c r="BD33" s="1043"/>
      <c r="BE33" s="974"/>
      <c r="BF33" s="974"/>
      <c r="BG33" s="974"/>
      <c r="BH33" s="974"/>
      <c r="BI33" s="975"/>
      <c r="BJ33" s="231"/>
      <c r="BK33" s="231"/>
      <c r="BL33" s="231"/>
      <c r="BM33" s="231"/>
      <c r="BN33" s="231"/>
      <c r="BO33" s="240"/>
      <c r="BP33" s="240"/>
      <c r="BQ33" s="237">
        <v>27</v>
      </c>
      <c r="BR33" s="238"/>
      <c r="BS33" s="994"/>
      <c r="BT33" s="995"/>
      <c r="BU33" s="995"/>
      <c r="BV33" s="995"/>
      <c r="BW33" s="995"/>
      <c r="BX33" s="995"/>
      <c r="BY33" s="995"/>
      <c r="BZ33" s="995"/>
      <c r="CA33" s="995"/>
      <c r="CB33" s="995"/>
      <c r="CC33" s="995"/>
      <c r="CD33" s="995"/>
      <c r="CE33" s="995"/>
      <c r="CF33" s="995"/>
      <c r="CG33" s="1016"/>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229"/>
    </row>
    <row r="34" spans="1:131" ht="26.25" customHeight="1" x14ac:dyDescent="0.2">
      <c r="A34" s="241">
        <v>7</v>
      </c>
      <c r="B34" s="1032"/>
      <c r="C34" s="1033"/>
      <c r="D34" s="1033"/>
      <c r="E34" s="1033"/>
      <c r="F34" s="1033"/>
      <c r="G34" s="1033"/>
      <c r="H34" s="1033"/>
      <c r="I34" s="1033"/>
      <c r="J34" s="1033"/>
      <c r="K34" s="1033"/>
      <c r="L34" s="1033"/>
      <c r="M34" s="1033"/>
      <c r="N34" s="1033"/>
      <c r="O34" s="1033"/>
      <c r="P34" s="1034"/>
      <c r="Q34" s="1040"/>
      <c r="R34" s="1041"/>
      <c r="S34" s="1041"/>
      <c r="T34" s="1041"/>
      <c r="U34" s="1041"/>
      <c r="V34" s="1041"/>
      <c r="W34" s="1041"/>
      <c r="X34" s="1041"/>
      <c r="Y34" s="1041"/>
      <c r="Z34" s="1041"/>
      <c r="AA34" s="1041"/>
      <c r="AB34" s="1041"/>
      <c r="AC34" s="1041"/>
      <c r="AD34" s="1041"/>
      <c r="AE34" s="1042"/>
      <c r="AF34" s="1037"/>
      <c r="AG34" s="1038"/>
      <c r="AH34" s="1038"/>
      <c r="AI34" s="1038"/>
      <c r="AJ34" s="1039"/>
      <c r="AK34" s="982"/>
      <c r="AL34" s="973"/>
      <c r="AM34" s="973"/>
      <c r="AN34" s="973"/>
      <c r="AO34" s="973"/>
      <c r="AP34" s="973"/>
      <c r="AQ34" s="973"/>
      <c r="AR34" s="973"/>
      <c r="AS34" s="973"/>
      <c r="AT34" s="973"/>
      <c r="AU34" s="973"/>
      <c r="AV34" s="973"/>
      <c r="AW34" s="973"/>
      <c r="AX34" s="973"/>
      <c r="AY34" s="973"/>
      <c r="AZ34" s="1043"/>
      <c r="BA34" s="1043"/>
      <c r="BB34" s="1043"/>
      <c r="BC34" s="1043"/>
      <c r="BD34" s="1043"/>
      <c r="BE34" s="974"/>
      <c r="BF34" s="974"/>
      <c r="BG34" s="974"/>
      <c r="BH34" s="974"/>
      <c r="BI34" s="975"/>
      <c r="BJ34" s="231"/>
      <c r="BK34" s="231"/>
      <c r="BL34" s="231"/>
      <c r="BM34" s="231"/>
      <c r="BN34" s="231"/>
      <c r="BO34" s="240"/>
      <c r="BP34" s="240"/>
      <c r="BQ34" s="237">
        <v>28</v>
      </c>
      <c r="BR34" s="238"/>
      <c r="BS34" s="994"/>
      <c r="BT34" s="995"/>
      <c r="BU34" s="995"/>
      <c r="BV34" s="995"/>
      <c r="BW34" s="995"/>
      <c r="BX34" s="995"/>
      <c r="BY34" s="995"/>
      <c r="BZ34" s="995"/>
      <c r="CA34" s="995"/>
      <c r="CB34" s="995"/>
      <c r="CC34" s="995"/>
      <c r="CD34" s="995"/>
      <c r="CE34" s="995"/>
      <c r="CF34" s="995"/>
      <c r="CG34" s="1016"/>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229"/>
    </row>
    <row r="35" spans="1:131" ht="26.25" customHeight="1" x14ac:dyDescent="0.2">
      <c r="A35" s="241">
        <v>8</v>
      </c>
      <c r="B35" s="1032"/>
      <c r="C35" s="1033"/>
      <c r="D35" s="1033"/>
      <c r="E35" s="1033"/>
      <c r="F35" s="1033"/>
      <c r="G35" s="1033"/>
      <c r="H35" s="1033"/>
      <c r="I35" s="1033"/>
      <c r="J35" s="1033"/>
      <c r="K35" s="1033"/>
      <c r="L35" s="1033"/>
      <c r="M35" s="1033"/>
      <c r="N35" s="1033"/>
      <c r="O35" s="1033"/>
      <c r="P35" s="1034"/>
      <c r="Q35" s="1040"/>
      <c r="R35" s="1041"/>
      <c r="S35" s="1041"/>
      <c r="T35" s="1041"/>
      <c r="U35" s="1041"/>
      <c r="V35" s="1041"/>
      <c r="W35" s="1041"/>
      <c r="X35" s="1041"/>
      <c r="Y35" s="1041"/>
      <c r="Z35" s="1041"/>
      <c r="AA35" s="1041"/>
      <c r="AB35" s="1041"/>
      <c r="AC35" s="1041"/>
      <c r="AD35" s="1041"/>
      <c r="AE35" s="1042"/>
      <c r="AF35" s="1037"/>
      <c r="AG35" s="1038"/>
      <c r="AH35" s="1038"/>
      <c r="AI35" s="1038"/>
      <c r="AJ35" s="1039"/>
      <c r="AK35" s="982"/>
      <c r="AL35" s="973"/>
      <c r="AM35" s="973"/>
      <c r="AN35" s="973"/>
      <c r="AO35" s="973"/>
      <c r="AP35" s="973"/>
      <c r="AQ35" s="973"/>
      <c r="AR35" s="973"/>
      <c r="AS35" s="973"/>
      <c r="AT35" s="973"/>
      <c r="AU35" s="973"/>
      <c r="AV35" s="973"/>
      <c r="AW35" s="973"/>
      <c r="AX35" s="973"/>
      <c r="AY35" s="973"/>
      <c r="AZ35" s="1043"/>
      <c r="BA35" s="1043"/>
      <c r="BB35" s="1043"/>
      <c r="BC35" s="1043"/>
      <c r="BD35" s="1043"/>
      <c r="BE35" s="974"/>
      <c r="BF35" s="974"/>
      <c r="BG35" s="974"/>
      <c r="BH35" s="974"/>
      <c r="BI35" s="975"/>
      <c r="BJ35" s="231"/>
      <c r="BK35" s="231"/>
      <c r="BL35" s="231"/>
      <c r="BM35" s="231"/>
      <c r="BN35" s="231"/>
      <c r="BO35" s="240"/>
      <c r="BP35" s="240"/>
      <c r="BQ35" s="237">
        <v>29</v>
      </c>
      <c r="BR35" s="238"/>
      <c r="BS35" s="994"/>
      <c r="BT35" s="995"/>
      <c r="BU35" s="995"/>
      <c r="BV35" s="995"/>
      <c r="BW35" s="995"/>
      <c r="BX35" s="995"/>
      <c r="BY35" s="995"/>
      <c r="BZ35" s="995"/>
      <c r="CA35" s="995"/>
      <c r="CB35" s="995"/>
      <c r="CC35" s="995"/>
      <c r="CD35" s="995"/>
      <c r="CE35" s="995"/>
      <c r="CF35" s="995"/>
      <c r="CG35" s="1016"/>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229"/>
    </row>
    <row r="36" spans="1:131" ht="26.25" customHeight="1" x14ac:dyDescent="0.2">
      <c r="A36" s="241">
        <v>9</v>
      </c>
      <c r="B36" s="1032"/>
      <c r="C36" s="1033"/>
      <c r="D36" s="1033"/>
      <c r="E36" s="1033"/>
      <c r="F36" s="1033"/>
      <c r="G36" s="1033"/>
      <c r="H36" s="1033"/>
      <c r="I36" s="1033"/>
      <c r="J36" s="1033"/>
      <c r="K36" s="1033"/>
      <c r="L36" s="1033"/>
      <c r="M36" s="1033"/>
      <c r="N36" s="1033"/>
      <c r="O36" s="1033"/>
      <c r="P36" s="1034"/>
      <c r="Q36" s="1040"/>
      <c r="R36" s="1041"/>
      <c r="S36" s="1041"/>
      <c r="T36" s="1041"/>
      <c r="U36" s="1041"/>
      <c r="V36" s="1041"/>
      <c r="W36" s="1041"/>
      <c r="X36" s="1041"/>
      <c r="Y36" s="1041"/>
      <c r="Z36" s="1041"/>
      <c r="AA36" s="1041"/>
      <c r="AB36" s="1041"/>
      <c r="AC36" s="1041"/>
      <c r="AD36" s="1041"/>
      <c r="AE36" s="1042"/>
      <c r="AF36" s="1037"/>
      <c r="AG36" s="1038"/>
      <c r="AH36" s="1038"/>
      <c r="AI36" s="1038"/>
      <c r="AJ36" s="1039"/>
      <c r="AK36" s="982"/>
      <c r="AL36" s="973"/>
      <c r="AM36" s="973"/>
      <c r="AN36" s="973"/>
      <c r="AO36" s="973"/>
      <c r="AP36" s="973"/>
      <c r="AQ36" s="973"/>
      <c r="AR36" s="973"/>
      <c r="AS36" s="973"/>
      <c r="AT36" s="973"/>
      <c r="AU36" s="973"/>
      <c r="AV36" s="973"/>
      <c r="AW36" s="973"/>
      <c r="AX36" s="973"/>
      <c r="AY36" s="973"/>
      <c r="AZ36" s="1043"/>
      <c r="BA36" s="1043"/>
      <c r="BB36" s="1043"/>
      <c r="BC36" s="1043"/>
      <c r="BD36" s="1043"/>
      <c r="BE36" s="974"/>
      <c r="BF36" s="974"/>
      <c r="BG36" s="974"/>
      <c r="BH36" s="974"/>
      <c r="BI36" s="975"/>
      <c r="BJ36" s="231"/>
      <c r="BK36" s="231"/>
      <c r="BL36" s="231"/>
      <c r="BM36" s="231"/>
      <c r="BN36" s="231"/>
      <c r="BO36" s="240"/>
      <c r="BP36" s="240"/>
      <c r="BQ36" s="237">
        <v>30</v>
      </c>
      <c r="BR36" s="238"/>
      <c r="BS36" s="994"/>
      <c r="BT36" s="995"/>
      <c r="BU36" s="995"/>
      <c r="BV36" s="995"/>
      <c r="BW36" s="995"/>
      <c r="BX36" s="995"/>
      <c r="BY36" s="995"/>
      <c r="BZ36" s="995"/>
      <c r="CA36" s="995"/>
      <c r="CB36" s="995"/>
      <c r="CC36" s="995"/>
      <c r="CD36" s="995"/>
      <c r="CE36" s="995"/>
      <c r="CF36" s="995"/>
      <c r="CG36" s="1016"/>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229"/>
    </row>
    <row r="37" spans="1:131" ht="26.25" customHeight="1" x14ac:dyDescent="0.2">
      <c r="A37" s="241">
        <v>10</v>
      </c>
      <c r="B37" s="1032"/>
      <c r="C37" s="1033"/>
      <c r="D37" s="1033"/>
      <c r="E37" s="1033"/>
      <c r="F37" s="1033"/>
      <c r="G37" s="1033"/>
      <c r="H37" s="1033"/>
      <c r="I37" s="1033"/>
      <c r="J37" s="1033"/>
      <c r="K37" s="1033"/>
      <c r="L37" s="1033"/>
      <c r="M37" s="1033"/>
      <c r="N37" s="1033"/>
      <c r="O37" s="1033"/>
      <c r="P37" s="1034"/>
      <c r="Q37" s="1040"/>
      <c r="R37" s="1041"/>
      <c r="S37" s="1041"/>
      <c r="T37" s="1041"/>
      <c r="U37" s="1041"/>
      <c r="V37" s="1041"/>
      <c r="W37" s="1041"/>
      <c r="X37" s="1041"/>
      <c r="Y37" s="1041"/>
      <c r="Z37" s="1041"/>
      <c r="AA37" s="1041"/>
      <c r="AB37" s="1041"/>
      <c r="AC37" s="1041"/>
      <c r="AD37" s="1041"/>
      <c r="AE37" s="1042"/>
      <c r="AF37" s="1037"/>
      <c r="AG37" s="1038"/>
      <c r="AH37" s="1038"/>
      <c r="AI37" s="1038"/>
      <c r="AJ37" s="1039"/>
      <c r="AK37" s="982"/>
      <c r="AL37" s="973"/>
      <c r="AM37" s="973"/>
      <c r="AN37" s="973"/>
      <c r="AO37" s="973"/>
      <c r="AP37" s="973"/>
      <c r="AQ37" s="973"/>
      <c r="AR37" s="973"/>
      <c r="AS37" s="973"/>
      <c r="AT37" s="973"/>
      <c r="AU37" s="973"/>
      <c r="AV37" s="973"/>
      <c r="AW37" s="973"/>
      <c r="AX37" s="973"/>
      <c r="AY37" s="973"/>
      <c r="AZ37" s="1043"/>
      <c r="BA37" s="1043"/>
      <c r="BB37" s="1043"/>
      <c r="BC37" s="1043"/>
      <c r="BD37" s="1043"/>
      <c r="BE37" s="974"/>
      <c r="BF37" s="974"/>
      <c r="BG37" s="974"/>
      <c r="BH37" s="974"/>
      <c r="BI37" s="975"/>
      <c r="BJ37" s="231"/>
      <c r="BK37" s="231"/>
      <c r="BL37" s="231"/>
      <c r="BM37" s="231"/>
      <c r="BN37" s="231"/>
      <c r="BO37" s="240"/>
      <c r="BP37" s="240"/>
      <c r="BQ37" s="237">
        <v>31</v>
      </c>
      <c r="BR37" s="238"/>
      <c r="BS37" s="994"/>
      <c r="BT37" s="995"/>
      <c r="BU37" s="995"/>
      <c r="BV37" s="995"/>
      <c r="BW37" s="995"/>
      <c r="BX37" s="995"/>
      <c r="BY37" s="995"/>
      <c r="BZ37" s="995"/>
      <c r="CA37" s="995"/>
      <c r="CB37" s="995"/>
      <c r="CC37" s="995"/>
      <c r="CD37" s="995"/>
      <c r="CE37" s="995"/>
      <c r="CF37" s="995"/>
      <c r="CG37" s="1016"/>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229"/>
    </row>
    <row r="38" spans="1:131" ht="26.25" customHeight="1" x14ac:dyDescent="0.2">
      <c r="A38" s="241">
        <v>11</v>
      </c>
      <c r="B38" s="1032"/>
      <c r="C38" s="1033"/>
      <c r="D38" s="1033"/>
      <c r="E38" s="1033"/>
      <c r="F38" s="1033"/>
      <c r="G38" s="1033"/>
      <c r="H38" s="1033"/>
      <c r="I38" s="1033"/>
      <c r="J38" s="1033"/>
      <c r="K38" s="1033"/>
      <c r="L38" s="1033"/>
      <c r="M38" s="1033"/>
      <c r="N38" s="1033"/>
      <c r="O38" s="1033"/>
      <c r="P38" s="1034"/>
      <c r="Q38" s="1040"/>
      <c r="R38" s="1041"/>
      <c r="S38" s="1041"/>
      <c r="T38" s="1041"/>
      <c r="U38" s="1041"/>
      <c r="V38" s="1041"/>
      <c r="W38" s="1041"/>
      <c r="X38" s="1041"/>
      <c r="Y38" s="1041"/>
      <c r="Z38" s="1041"/>
      <c r="AA38" s="1041"/>
      <c r="AB38" s="1041"/>
      <c r="AC38" s="1041"/>
      <c r="AD38" s="1041"/>
      <c r="AE38" s="1042"/>
      <c r="AF38" s="1037"/>
      <c r="AG38" s="1038"/>
      <c r="AH38" s="1038"/>
      <c r="AI38" s="1038"/>
      <c r="AJ38" s="1039"/>
      <c r="AK38" s="982"/>
      <c r="AL38" s="973"/>
      <c r="AM38" s="973"/>
      <c r="AN38" s="973"/>
      <c r="AO38" s="973"/>
      <c r="AP38" s="973"/>
      <c r="AQ38" s="973"/>
      <c r="AR38" s="973"/>
      <c r="AS38" s="973"/>
      <c r="AT38" s="973"/>
      <c r="AU38" s="973"/>
      <c r="AV38" s="973"/>
      <c r="AW38" s="973"/>
      <c r="AX38" s="973"/>
      <c r="AY38" s="973"/>
      <c r="AZ38" s="1043"/>
      <c r="BA38" s="1043"/>
      <c r="BB38" s="1043"/>
      <c r="BC38" s="1043"/>
      <c r="BD38" s="1043"/>
      <c r="BE38" s="974"/>
      <c r="BF38" s="974"/>
      <c r="BG38" s="974"/>
      <c r="BH38" s="974"/>
      <c r="BI38" s="975"/>
      <c r="BJ38" s="231"/>
      <c r="BK38" s="231"/>
      <c r="BL38" s="231"/>
      <c r="BM38" s="231"/>
      <c r="BN38" s="231"/>
      <c r="BO38" s="240"/>
      <c r="BP38" s="240"/>
      <c r="BQ38" s="237">
        <v>32</v>
      </c>
      <c r="BR38" s="238"/>
      <c r="BS38" s="994"/>
      <c r="BT38" s="995"/>
      <c r="BU38" s="995"/>
      <c r="BV38" s="995"/>
      <c r="BW38" s="995"/>
      <c r="BX38" s="995"/>
      <c r="BY38" s="995"/>
      <c r="BZ38" s="995"/>
      <c r="CA38" s="995"/>
      <c r="CB38" s="995"/>
      <c r="CC38" s="995"/>
      <c r="CD38" s="995"/>
      <c r="CE38" s="995"/>
      <c r="CF38" s="995"/>
      <c r="CG38" s="1016"/>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229"/>
    </row>
    <row r="39" spans="1:131" ht="26.25" customHeight="1" x14ac:dyDescent="0.2">
      <c r="A39" s="241">
        <v>12</v>
      </c>
      <c r="B39" s="1032"/>
      <c r="C39" s="1033"/>
      <c r="D39" s="1033"/>
      <c r="E39" s="1033"/>
      <c r="F39" s="1033"/>
      <c r="G39" s="1033"/>
      <c r="H39" s="1033"/>
      <c r="I39" s="1033"/>
      <c r="J39" s="1033"/>
      <c r="K39" s="1033"/>
      <c r="L39" s="1033"/>
      <c r="M39" s="1033"/>
      <c r="N39" s="1033"/>
      <c r="O39" s="1033"/>
      <c r="P39" s="1034"/>
      <c r="Q39" s="1040"/>
      <c r="R39" s="1041"/>
      <c r="S39" s="1041"/>
      <c r="T39" s="1041"/>
      <c r="U39" s="1041"/>
      <c r="V39" s="1041"/>
      <c r="W39" s="1041"/>
      <c r="X39" s="1041"/>
      <c r="Y39" s="1041"/>
      <c r="Z39" s="1041"/>
      <c r="AA39" s="1041"/>
      <c r="AB39" s="1041"/>
      <c r="AC39" s="1041"/>
      <c r="AD39" s="1041"/>
      <c r="AE39" s="1042"/>
      <c r="AF39" s="1037"/>
      <c r="AG39" s="1038"/>
      <c r="AH39" s="1038"/>
      <c r="AI39" s="1038"/>
      <c r="AJ39" s="1039"/>
      <c r="AK39" s="982"/>
      <c r="AL39" s="973"/>
      <c r="AM39" s="973"/>
      <c r="AN39" s="973"/>
      <c r="AO39" s="973"/>
      <c r="AP39" s="973"/>
      <c r="AQ39" s="973"/>
      <c r="AR39" s="973"/>
      <c r="AS39" s="973"/>
      <c r="AT39" s="973"/>
      <c r="AU39" s="973"/>
      <c r="AV39" s="973"/>
      <c r="AW39" s="973"/>
      <c r="AX39" s="973"/>
      <c r="AY39" s="973"/>
      <c r="AZ39" s="1043"/>
      <c r="BA39" s="1043"/>
      <c r="BB39" s="1043"/>
      <c r="BC39" s="1043"/>
      <c r="BD39" s="1043"/>
      <c r="BE39" s="974"/>
      <c r="BF39" s="974"/>
      <c r="BG39" s="974"/>
      <c r="BH39" s="974"/>
      <c r="BI39" s="975"/>
      <c r="BJ39" s="231"/>
      <c r="BK39" s="231"/>
      <c r="BL39" s="231"/>
      <c r="BM39" s="231"/>
      <c r="BN39" s="231"/>
      <c r="BO39" s="240"/>
      <c r="BP39" s="240"/>
      <c r="BQ39" s="237">
        <v>33</v>
      </c>
      <c r="BR39" s="238"/>
      <c r="BS39" s="994"/>
      <c r="BT39" s="995"/>
      <c r="BU39" s="995"/>
      <c r="BV39" s="995"/>
      <c r="BW39" s="995"/>
      <c r="BX39" s="995"/>
      <c r="BY39" s="995"/>
      <c r="BZ39" s="995"/>
      <c r="CA39" s="995"/>
      <c r="CB39" s="995"/>
      <c r="CC39" s="995"/>
      <c r="CD39" s="995"/>
      <c r="CE39" s="995"/>
      <c r="CF39" s="995"/>
      <c r="CG39" s="1016"/>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229"/>
    </row>
    <row r="40" spans="1:131" ht="26.25" customHeight="1" x14ac:dyDescent="0.2">
      <c r="A40" s="237">
        <v>13</v>
      </c>
      <c r="B40" s="1032"/>
      <c r="C40" s="1033"/>
      <c r="D40" s="1033"/>
      <c r="E40" s="1033"/>
      <c r="F40" s="1033"/>
      <c r="G40" s="1033"/>
      <c r="H40" s="1033"/>
      <c r="I40" s="1033"/>
      <c r="J40" s="1033"/>
      <c r="K40" s="1033"/>
      <c r="L40" s="1033"/>
      <c r="M40" s="1033"/>
      <c r="N40" s="1033"/>
      <c r="O40" s="1033"/>
      <c r="P40" s="1034"/>
      <c r="Q40" s="1040"/>
      <c r="R40" s="1041"/>
      <c r="S40" s="1041"/>
      <c r="T40" s="1041"/>
      <c r="U40" s="1041"/>
      <c r="V40" s="1041"/>
      <c r="W40" s="1041"/>
      <c r="X40" s="1041"/>
      <c r="Y40" s="1041"/>
      <c r="Z40" s="1041"/>
      <c r="AA40" s="1041"/>
      <c r="AB40" s="1041"/>
      <c r="AC40" s="1041"/>
      <c r="AD40" s="1041"/>
      <c r="AE40" s="1042"/>
      <c r="AF40" s="1037"/>
      <c r="AG40" s="1038"/>
      <c r="AH40" s="1038"/>
      <c r="AI40" s="1038"/>
      <c r="AJ40" s="1039"/>
      <c r="AK40" s="982"/>
      <c r="AL40" s="973"/>
      <c r="AM40" s="973"/>
      <c r="AN40" s="973"/>
      <c r="AO40" s="973"/>
      <c r="AP40" s="973"/>
      <c r="AQ40" s="973"/>
      <c r="AR40" s="973"/>
      <c r="AS40" s="973"/>
      <c r="AT40" s="973"/>
      <c r="AU40" s="973"/>
      <c r="AV40" s="973"/>
      <c r="AW40" s="973"/>
      <c r="AX40" s="973"/>
      <c r="AY40" s="973"/>
      <c r="AZ40" s="1043"/>
      <c r="BA40" s="1043"/>
      <c r="BB40" s="1043"/>
      <c r="BC40" s="1043"/>
      <c r="BD40" s="1043"/>
      <c r="BE40" s="974"/>
      <c r="BF40" s="974"/>
      <c r="BG40" s="974"/>
      <c r="BH40" s="974"/>
      <c r="BI40" s="975"/>
      <c r="BJ40" s="231"/>
      <c r="BK40" s="231"/>
      <c r="BL40" s="231"/>
      <c r="BM40" s="231"/>
      <c r="BN40" s="231"/>
      <c r="BO40" s="240"/>
      <c r="BP40" s="240"/>
      <c r="BQ40" s="237">
        <v>34</v>
      </c>
      <c r="BR40" s="238"/>
      <c r="BS40" s="994"/>
      <c r="BT40" s="995"/>
      <c r="BU40" s="995"/>
      <c r="BV40" s="995"/>
      <c r="BW40" s="995"/>
      <c r="BX40" s="995"/>
      <c r="BY40" s="995"/>
      <c r="BZ40" s="995"/>
      <c r="CA40" s="995"/>
      <c r="CB40" s="995"/>
      <c r="CC40" s="995"/>
      <c r="CD40" s="995"/>
      <c r="CE40" s="995"/>
      <c r="CF40" s="995"/>
      <c r="CG40" s="1016"/>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229"/>
    </row>
    <row r="41" spans="1:131" ht="26.25" customHeight="1" x14ac:dyDescent="0.2">
      <c r="A41" s="237">
        <v>14</v>
      </c>
      <c r="B41" s="1032"/>
      <c r="C41" s="1033"/>
      <c r="D41" s="1033"/>
      <c r="E41" s="1033"/>
      <c r="F41" s="1033"/>
      <c r="G41" s="1033"/>
      <c r="H41" s="1033"/>
      <c r="I41" s="1033"/>
      <c r="J41" s="1033"/>
      <c r="K41" s="1033"/>
      <c r="L41" s="1033"/>
      <c r="M41" s="1033"/>
      <c r="N41" s="1033"/>
      <c r="O41" s="1033"/>
      <c r="P41" s="1034"/>
      <c r="Q41" s="1040"/>
      <c r="R41" s="1041"/>
      <c r="S41" s="1041"/>
      <c r="T41" s="1041"/>
      <c r="U41" s="1041"/>
      <c r="V41" s="1041"/>
      <c r="W41" s="1041"/>
      <c r="X41" s="1041"/>
      <c r="Y41" s="1041"/>
      <c r="Z41" s="1041"/>
      <c r="AA41" s="1041"/>
      <c r="AB41" s="1041"/>
      <c r="AC41" s="1041"/>
      <c r="AD41" s="1041"/>
      <c r="AE41" s="1042"/>
      <c r="AF41" s="1037"/>
      <c r="AG41" s="1038"/>
      <c r="AH41" s="1038"/>
      <c r="AI41" s="1038"/>
      <c r="AJ41" s="1039"/>
      <c r="AK41" s="982"/>
      <c r="AL41" s="973"/>
      <c r="AM41" s="973"/>
      <c r="AN41" s="973"/>
      <c r="AO41" s="973"/>
      <c r="AP41" s="973"/>
      <c r="AQ41" s="973"/>
      <c r="AR41" s="973"/>
      <c r="AS41" s="973"/>
      <c r="AT41" s="973"/>
      <c r="AU41" s="973"/>
      <c r="AV41" s="973"/>
      <c r="AW41" s="973"/>
      <c r="AX41" s="973"/>
      <c r="AY41" s="973"/>
      <c r="AZ41" s="1043"/>
      <c r="BA41" s="1043"/>
      <c r="BB41" s="1043"/>
      <c r="BC41" s="1043"/>
      <c r="BD41" s="1043"/>
      <c r="BE41" s="974"/>
      <c r="BF41" s="974"/>
      <c r="BG41" s="974"/>
      <c r="BH41" s="974"/>
      <c r="BI41" s="975"/>
      <c r="BJ41" s="231"/>
      <c r="BK41" s="231"/>
      <c r="BL41" s="231"/>
      <c r="BM41" s="231"/>
      <c r="BN41" s="231"/>
      <c r="BO41" s="240"/>
      <c r="BP41" s="240"/>
      <c r="BQ41" s="237">
        <v>35</v>
      </c>
      <c r="BR41" s="238"/>
      <c r="BS41" s="994"/>
      <c r="BT41" s="995"/>
      <c r="BU41" s="995"/>
      <c r="BV41" s="995"/>
      <c r="BW41" s="995"/>
      <c r="BX41" s="995"/>
      <c r="BY41" s="995"/>
      <c r="BZ41" s="995"/>
      <c r="CA41" s="995"/>
      <c r="CB41" s="995"/>
      <c r="CC41" s="995"/>
      <c r="CD41" s="995"/>
      <c r="CE41" s="995"/>
      <c r="CF41" s="995"/>
      <c r="CG41" s="1016"/>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229"/>
    </row>
    <row r="42" spans="1:131" ht="26.25" customHeight="1" x14ac:dyDescent="0.2">
      <c r="A42" s="237">
        <v>15</v>
      </c>
      <c r="B42" s="1032"/>
      <c r="C42" s="1033"/>
      <c r="D42" s="1033"/>
      <c r="E42" s="1033"/>
      <c r="F42" s="1033"/>
      <c r="G42" s="1033"/>
      <c r="H42" s="1033"/>
      <c r="I42" s="1033"/>
      <c r="J42" s="1033"/>
      <c r="K42" s="1033"/>
      <c r="L42" s="1033"/>
      <c r="M42" s="1033"/>
      <c r="N42" s="1033"/>
      <c r="O42" s="1033"/>
      <c r="P42" s="1034"/>
      <c r="Q42" s="1040"/>
      <c r="R42" s="1041"/>
      <c r="S42" s="1041"/>
      <c r="T42" s="1041"/>
      <c r="U42" s="1041"/>
      <c r="V42" s="1041"/>
      <c r="W42" s="1041"/>
      <c r="X42" s="1041"/>
      <c r="Y42" s="1041"/>
      <c r="Z42" s="1041"/>
      <c r="AA42" s="1041"/>
      <c r="AB42" s="1041"/>
      <c r="AC42" s="1041"/>
      <c r="AD42" s="1041"/>
      <c r="AE42" s="1042"/>
      <c r="AF42" s="1037"/>
      <c r="AG42" s="1038"/>
      <c r="AH42" s="1038"/>
      <c r="AI42" s="1038"/>
      <c r="AJ42" s="1039"/>
      <c r="AK42" s="982"/>
      <c r="AL42" s="973"/>
      <c r="AM42" s="973"/>
      <c r="AN42" s="973"/>
      <c r="AO42" s="973"/>
      <c r="AP42" s="973"/>
      <c r="AQ42" s="973"/>
      <c r="AR42" s="973"/>
      <c r="AS42" s="973"/>
      <c r="AT42" s="973"/>
      <c r="AU42" s="973"/>
      <c r="AV42" s="973"/>
      <c r="AW42" s="973"/>
      <c r="AX42" s="973"/>
      <c r="AY42" s="973"/>
      <c r="AZ42" s="1043"/>
      <c r="BA42" s="1043"/>
      <c r="BB42" s="1043"/>
      <c r="BC42" s="1043"/>
      <c r="BD42" s="1043"/>
      <c r="BE42" s="974"/>
      <c r="BF42" s="974"/>
      <c r="BG42" s="974"/>
      <c r="BH42" s="974"/>
      <c r="BI42" s="975"/>
      <c r="BJ42" s="231"/>
      <c r="BK42" s="231"/>
      <c r="BL42" s="231"/>
      <c r="BM42" s="231"/>
      <c r="BN42" s="231"/>
      <c r="BO42" s="240"/>
      <c r="BP42" s="240"/>
      <c r="BQ42" s="237">
        <v>36</v>
      </c>
      <c r="BR42" s="238"/>
      <c r="BS42" s="994"/>
      <c r="BT42" s="995"/>
      <c r="BU42" s="995"/>
      <c r="BV42" s="995"/>
      <c r="BW42" s="995"/>
      <c r="BX42" s="995"/>
      <c r="BY42" s="995"/>
      <c r="BZ42" s="995"/>
      <c r="CA42" s="995"/>
      <c r="CB42" s="995"/>
      <c r="CC42" s="995"/>
      <c r="CD42" s="995"/>
      <c r="CE42" s="995"/>
      <c r="CF42" s="995"/>
      <c r="CG42" s="1016"/>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229"/>
    </row>
    <row r="43" spans="1:131" ht="26.25" customHeight="1" x14ac:dyDescent="0.2">
      <c r="A43" s="237">
        <v>16</v>
      </c>
      <c r="B43" s="1032"/>
      <c r="C43" s="1033"/>
      <c r="D43" s="1033"/>
      <c r="E43" s="1033"/>
      <c r="F43" s="1033"/>
      <c r="G43" s="1033"/>
      <c r="H43" s="1033"/>
      <c r="I43" s="1033"/>
      <c r="J43" s="1033"/>
      <c r="K43" s="1033"/>
      <c r="L43" s="1033"/>
      <c r="M43" s="1033"/>
      <c r="N43" s="1033"/>
      <c r="O43" s="1033"/>
      <c r="P43" s="1034"/>
      <c r="Q43" s="1040"/>
      <c r="R43" s="1041"/>
      <c r="S43" s="1041"/>
      <c r="T43" s="1041"/>
      <c r="U43" s="1041"/>
      <c r="V43" s="1041"/>
      <c r="W43" s="1041"/>
      <c r="X43" s="1041"/>
      <c r="Y43" s="1041"/>
      <c r="Z43" s="1041"/>
      <c r="AA43" s="1041"/>
      <c r="AB43" s="1041"/>
      <c r="AC43" s="1041"/>
      <c r="AD43" s="1041"/>
      <c r="AE43" s="1042"/>
      <c r="AF43" s="1037"/>
      <c r="AG43" s="1038"/>
      <c r="AH43" s="1038"/>
      <c r="AI43" s="1038"/>
      <c r="AJ43" s="1039"/>
      <c r="AK43" s="982"/>
      <c r="AL43" s="973"/>
      <c r="AM43" s="973"/>
      <c r="AN43" s="973"/>
      <c r="AO43" s="973"/>
      <c r="AP43" s="973"/>
      <c r="AQ43" s="973"/>
      <c r="AR43" s="973"/>
      <c r="AS43" s="973"/>
      <c r="AT43" s="973"/>
      <c r="AU43" s="973"/>
      <c r="AV43" s="973"/>
      <c r="AW43" s="973"/>
      <c r="AX43" s="973"/>
      <c r="AY43" s="973"/>
      <c r="AZ43" s="1043"/>
      <c r="BA43" s="1043"/>
      <c r="BB43" s="1043"/>
      <c r="BC43" s="1043"/>
      <c r="BD43" s="1043"/>
      <c r="BE43" s="974"/>
      <c r="BF43" s="974"/>
      <c r="BG43" s="974"/>
      <c r="BH43" s="974"/>
      <c r="BI43" s="975"/>
      <c r="BJ43" s="231"/>
      <c r="BK43" s="231"/>
      <c r="BL43" s="231"/>
      <c r="BM43" s="231"/>
      <c r="BN43" s="231"/>
      <c r="BO43" s="240"/>
      <c r="BP43" s="240"/>
      <c r="BQ43" s="237">
        <v>37</v>
      </c>
      <c r="BR43" s="238"/>
      <c r="BS43" s="994"/>
      <c r="BT43" s="995"/>
      <c r="BU43" s="995"/>
      <c r="BV43" s="995"/>
      <c r="BW43" s="995"/>
      <c r="BX43" s="995"/>
      <c r="BY43" s="995"/>
      <c r="BZ43" s="995"/>
      <c r="CA43" s="995"/>
      <c r="CB43" s="995"/>
      <c r="CC43" s="995"/>
      <c r="CD43" s="995"/>
      <c r="CE43" s="995"/>
      <c r="CF43" s="995"/>
      <c r="CG43" s="1016"/>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229"/>
    </row>
    <row r="44" spans="1:131" ht="26.25" customHeight="1" x14ac:dyDescent="0.2">
      <c r="A44" s="237">
        <v>17</v>
      </c>
      <c r="B44" s="1032"/>
      <c r="C44" s="1033"/>
      <c r="D44" s="1033"/>
      <c r="E44" s="1033"/>
      <c r="F44" s="1033"/>
      <c r="G44" s="1033"/>
      <c r="H44" s="1033"/>
      <c r="I44" s="1033"/>
      <c r="J44" s="1033"/>
      <c r="K44" s="1033"/>
      <c r="L44" s="1033"/>
      <c r="M44" s="1033"/>
      <c r="N44" s="1033"/>
      <c r="O44" s="1033"/>
      <c r="P44" s="1034"/>
      <c r="Q44" s="1040"/>
      <c r="R44" s="1041"/>
      <c r="S44" s="1041"/>
      <c r="T44" s="1041"/>
      <c r="U44" s="1041"/>
      <c r="V44" s="1041"/>
      <c r="W44" s="1041"/>
      <c r="X44" s="1041"/>
      <c r="Y44" s="1041"/>
      <c r="Z44" s="1041"/>
      <c r="AA44" s="1041"/>
      <c r="AB44" s="1041"/>
      <c r="AC44" s="1041"/>
      <c r="AD44" s="1041"/>
      <c r="AE44" s="1042"/>
      <c r="AF44" s="1037"/>
      <c r="AG44" s="1038"/>
      <c r="AH44" s="1038"/>
      <c r="AI44" s="1038"/>
      <c r="AJ44" s="1039"/>
      <c r="AK44" s="982"/>
      <c r="AL44" s="973"/>
      <c r="AM44" s="973"/>
      <c r="AN44" s="973"/>
      <c r="AO44" s="973"/>
      <c r="AP44" s="973"/>
      <c r="AQ44" s="973"/>
      <c r="AR44" s="973"/>
      <c r="AS44" s="973"/>
      <c r="AT44" s="973"/>
      <c r="AU44" s="973"/>
      <c r="AV44" s="973"/>
      <c r="AW44" s="973"/>
      <c r="AX44" s="973"/>
      <c r="AY44" s="973"/>
      <c r="AZ44" s="1043"/>
      <c r="BA44" s="1043"/>
      <c r="BB44" s="1043"/>
      <c r="BC44" s="1043"/>
      <c r="BD44" s="1043"/>
      <c r="BE44" s="974"/>
      <c r="BF44" s="974"/>
      <c r="BG44" s="974"/>
      <c r="BH44" s="974"/>
      <c r="BI44" s="975"/>
      <c r="BJ44" s="231"/>
      <c r="BK44" s="231"/>
      <c r="BL44" s="231"/>
      <c r="BM44" s="231"/>
      <c r="BN44" s="231"/>
      <c r="BO44" s="240"/>
      <c r="BP44" s="240"/>
      <c r="BQ44" s="237">
        <v>38</v>
      </c>
      <c r="BR44" s="238"/>
      <c r="BS44" s="994"/>
      <c r="BT44" s="995"/>
      <c r="BU44" s="995"/>
      <c r="BV44" s="995"/>
      <c r="BW44" s="995"/>
      <c r="BX44" s="995"/>
      <c r="BY44" s="995"/>
      <c r="BZ44" s="995"/>
      <c r="CA44" s="995"/>
      <c r="CB44" s="995"/>
      <c r="CC44" s="995"/>
      <c r="CD44" s="995"/>
      <c r="CE44" s="995"/>
      <c r="CF44" s="995"/>
      <c r="CG44" s="1016"/>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229"/>
    </row>
    <row r="45" spans="1:131" ht="26.25" customHeight="1" x14ac:dyDescent="0.2">
      <c r="A45" s="237">
        <v>18</v>
      </c>
      <c r="B45" s="1032"/>
      <c r="C45" s="1033"/>
      <c r="D45" s="1033"/>
      <c r="E45" s="1033"/>
      <c r="F45" s="1033"/>
      <c r="G45" s="1033"/>
      <c r="H45" s="1033"/>
      <c r="I45" s="1033"/>
      <c r="J45" s="1033"/>
      <c r="K45" s="1033"/>
      <c r="L45" s="1033"/>
      <c r="M45" s="1033"/>
      <c r="N45" s="1033"/>
      <c r="O45" s="1033"/>
      <c r="P45" s="1034"/>
      <c r="Q45" s="1040"/>
      <c r="R45" s="1041"/>
      <c r="S45" s="1041"/>
      <c r="T45" s="1041"/>
      <c r="U45" s="1041"/>
      <c r="V45" s="1041"/>
      <c r="W45" s="1041"/>
      <c r="X45" s="1041"/>
      <c r="Y45" s="1041"/>
      <c r="Z45" s="1041"/>
      <c r="AA45" s="1041"/>
      <c r="AB45" s="1041"/>
      <c r="AC45" s="1041"/>
      <c r="AD45" s="1041"/>
      <c r="AE45" s="1042"/>
      <c r="AF45" s="1037"/>
      <c r="AG45" s="1038"/>
      <c r="AH45" s="1038"/>
      <c r="AI45" s="1038"/>
      <c r="AJ45" s="1039"/>
      <c r="AK45" s="982"/>
      <c r="AL45" s="973"/>
      <c r="AM45" s="973"/>
      <c r="AN45" s="973"/>
      <c r="AO45" s="973"/>
      <c r="AP45" s="973"/>
      <c r="AQ45" s="973"/>
      <c r="AR45" s="973"/>
      <c r="AS45" s="973"/>
      <c r="AT45" s="973"/>
      <c r="AU45" s="973"/>
      <c r="AV45" s="973"/>
      <c r="AW45" s="973"/>
      <c r="AX45" s="973"/>
      <c r="AY45" s="973"/>
      <c r="AZ45" s="1043"/>
      <c r="BA45" s="1043"/>
      <c r="BB45" s="1043"/>
      <c r="BC45" s="1043"/>
      <c r="BD45" s="1043"/>
      <c r="BE45" s="974"/>
      <c r="BF45" s="974"/>
      <c r="BG45" s="974"/>
      <c r="BH45" s="974"/>
      <c r="BI45" s="975"/>
      <c r="BJ45" s="231"/>
      <c r="BK45" s="231"/>
      <c r="BL45" s="231"/>
      <c r="BM45" s="231"/>
      <c r="BN45" s="231"/>
      <c r="BO45" s="240"/>
      <c r="BP45" s="240"/>
      <c r="BQ45" s="237">
        <v>39</v>
      </c>
      <c r="BR45" s="238"/>
      <c r="BS45" s="994"/>
      <c r="BT45" s="995"/>
      <c r="BU45" s="995"/>
      <c r="BV45" s="995"/>
      <c r="BW45" s="995"/>
      <c r="BX45" s="995"/>
      <c r="BY45" s="995"/>
      <c r="BZ45" s="995"/>
      <c r="CA45" s="995"/>
      <c r="CB45" s="995"/>
      <c r="CC45" s="995"/>
      <c r="CD45" s="995"/>
      <c r="CE45" s="995"/>
      <c r="CF45" s="995"/>
      <c r="CG45" s="1016"/>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229"/>
    </row>
    <row r="46" spans="1:131" ht="26.25" customHeight="1" x14ac:dyDescent="0.2">
      <c r="A46" s="237">
        <v>19</v>
      </c>
      <c r="B46" s="1032"/>
      <c r="C46" s="1033"/>
      <c r="D46" s="1033"/>
      <c r="E46" s="1033"/>
      <c r="F46" s="1033"/>
      <c r="G46" s="1033"/>
      <c r="H46" s="1033"/>
      <c r="I46" s="1033"/>
      <c r="J46" s="1033"/>
      <c r="K46" s="1033"/>
      <c r="L46" s="1033"/>
      <c r="M46" s="1033"/>
      <c r="N46" s="1033"/>
      <c r="O46" s="1033"/>
      <c r="P46" s="1034"/>
      <c r="Q46" s="1040"/>
      <c r="R46" s="1041"/>
      <c r="S46" s="1041"/>
      <c r="T46" s="1041"/>
      <c r="U46" s="1041"/>
      <c r="V46" s="1041"/>
      <c r="W46" s="1041"/>
      <c r="X46" s="1041"/>
      <c r="Y46" s="1041"/>
      <c r="Z46" s="1041"/>
      <c r="AA46" s="1041"/>
      <c r="AB46" s="1041"/>
      <c r="AC46" s="1041"/>
      <c r="AD46" s="1041"/>
      <c r="AE46" s="1042"/>
      <c r="AF46" s="1037"/>
      <c r="AG46" s="1038"/>
      <c r="AH46" s="1038"/>
      <c r="AI46" s="1038"/>
      <c r="AJ46" s="1039"/>
      <c r="AK46" s="982"/>
      <c r="AL46" s="973"/>
      <c r="AM46" s="973"/>
      <c r="AN46" s="973"/>
      <c r="AO46" s="973"/>
      <c r="AP46" s="973"/>
      <c r="AQ46" s="973"/>
      <c r="AR46" s="973"/>
      <c r="AS46" s="973"/>
      <c r="AT46" s="973"/>
      <c r="AU46" s="973"/>
      <c r="AV46" s="973"/>
      <c r="AW46" s="973"/>
      <c r="AX46" s="973"/>
      <c r="AY46" s="973"/>
      <c r="AZ46" s="1043"/>
      <c r="BA46" s="1043"/>
      <c r="BB46" s="1043"/>
      <c r="BC46" s="1043"/>
      <c r="BD46" s="1043"/>
      <c r="BE46" s="974"/>
      <c r="BF46" s="974"/>
      <c r="BG46" s="974"/>
      <c r="BH46" s="974"/>
      <c r="BI46" s="975"/>
      <c r="BJ46" s="231"/>
      <c r="BK46" s="231"/>
      <c r="BL46" s="231"/>
      <c r="BM46" s="231"/>
      <c r="BN46" s="231"/>
      <c r="BO46" s="240"/>
      <c r="BP46" s="240"/>
      <c r="BQ46" s="237">
        <v>40</v>
      </c>
      <c r="BR46" s="238"/>
      <c r="BS46" s="994"/>
      <c r="BT46" s="995"/>
      <c r="BU46" s="995"/>
      <c r="BV46" s="995"/>
      <c r="BW46" s="995"/>
      <c r="BX46" s="995"/>
      <c r="BY46" s="995"/>
      <c r="BZ46" s="995"/>
      <c r="CA46" s="995"/>
      <c r="CB46" s="995"/>
      <c r="CC46" s="995"/>
      <c r="CD46" s="995"/>
      <c r="CE46" s="995"/>
      <c r="CF46" s="995"/>
      <c r="CG46" s="1016"/>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229"/>
    </row>
    <row r="47" spans="1:131" ht="26.25" customHeight="1" x14ac:dyDescent="0.2">
      <c r="A47" s="237">
        <v>20</v>
      </c>
      <c r="B47" s="1032"/>
      <c r="C47" s="1033"/>
      <c r="D47" s="1033"/>
      <c r="E47" s="1033"/>
      <c r="F47" s="1033"/>
      <c r="G47" s="1033"/>
      <c r="H47" s="1033"/>
      <c r="I47" s="1033"/>
      <c r="J47" s="1033"/>
      <c r="K47" s="1033"/>
      <c r="L47" s="1033"/>
      <c r="M47" s="1033"/>
      <c r="N47" s="1033"/>
      <c r="O47" s="1033"/>
      <c r="P47" s="1034"/>
      <c r="Q47" s="1040"/>
      <c r="R47" s="1041"/>
      <c r="S47" s="1041"/>
      <c r="T47" s="1041"/>
      <c r="U47" s="1041"/>
      <c r="V47" s="1041"/>
      <c r="W47" s="1041"/>
      <c r="X47" s="1041"/>
      <c r="Y47" s="1041"/>
      <c r="Z47" s="1041"/>
      <c r="AA47" s="1041"/>
      <c r="AB47" s="1041"/>
      <c r="AC47" s="1041"/>
      <c r="AD47" s="1041"/>
      <c r="AE47" s="1042"/>
      <c r="AF47" s="1037"/>
      <c r="AG47" s="1038"/>
      <c r="AH47" s="1038"/>
      <c r="AI47" s="1038"/>
      <c r="AJ47" s="1039"/>
      <c r="AK47" s="982"/>
      <c r="AL47" s="973"/>
      <c r="AM47" s="973"/>
      <c r="AN47" s="973"/>
      <c r="AO47" s="973"/>
      <c r="AP47" s="973"/>
      <c r="AQ47" s="973"/>
      <c r="AR47" s="973"/>
      <c r="AS47" s="973"/>
      <c r="AT47" s="973"/>
      <c r="AU47" s="973"/>
      <c r="AV47" s="973"/>
      <c r="AW47" s="973"/>
      <c r="AX47" s="973"/>
      <c r="AY47" s="973"/>
      <c r="AZ47" s="1043"/>
      <c r="BA47" s="1043"/>
      <c r="BB47" s="1043"/>
      <c r="BC47" s="1043"/>
      <c r="BD47" s="1043"/>
      <c r="BE47" s="974"/>
      <c r="BF47" s="974"/>
      <c r="BG47" s="974"/>
      <c r="BH47" s="974"/>
      <c r="BI47" s="975"/>
      <c r="BJ47" s="231"/>
      <c r="BK47" s="231"/>
      <c r="BL47" s="231"/>
      <c r="BM47" s="231"/>
      <c r="BN47" s="231"/>
      <c r="BO47" s="240"/>
      <c r="BP47" s="240"/>
      <c r="BQ47" s="237">
        <v>41</v>
      </c>
      <c r="BR47" s="238"/>
      <c r="BS47" s="994"/>
      <c r="BT47" s="995"/>
      <c r="BU47" s="995"/>
      <c r="BV47" s="995"/>
      <c r="BW47" s="995"/>
      <c r="BX47" s="995"/>
      <c r="BY47" s="995"/>
      <c r="BZ47" s="995"/>
      <c r="CA47" s="995"/>
      <c r="CB47" s="995"/>
      <c r="CC47" s="995"/>
      <c r="CD47" s="995"/>
      <c r="CE47" s="995"/>
      <c r="CF47" s="995"/>
      <c r="CG47" s="1016"/>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229"/>
    </row>
    <row r="48" spans="1:131" ht="26.25" customHeight="1" x14ac:dyDescent="0.2">
      <c r="A48" s="237">
        <v>21</v>
      </c>
      <c r="B48" s="1032"/>
      <c r="C48" s="1033"/>
      <c r="D48" s="1033"/>
      <c r="E48" s="1033"/>
      <c r="F48" s="1033"/>
      <c r="G48" s="1033"/>
      <c r="H48" s="1033"/>
      <c r="I48" s="1033"/>
      <c r="J48" s="1033"/>
      <c r="K48" s="1033"/>
      <c r="L48" s="1033"/>
      <c r="M48" s="1033"/>
      <c r="N48" s="1033"/>
      <c r="O48" s="1033"/>
      <c r="P48" s="1034"/>
      <c r="Q48" s="1040"/>
      <c r="R48" s="1041"/>
      <c r="S48" s="1041"/>
      <c r="T48" s="1041"/>
      <c r="U48" s="1041"/>
      <c r="V48" s="1041"/>
      <c r="W48" s="1041"/>
      <c r="X48" s="1041"/>
      <c r="Y48" s="1041"/>
      <c r="Z48" s="1041"/>
      <c r="AA48" s="1041"/>
      <c r="AB48" s="1041"/>
      <c r="AC48" s="1041"/>
      <c r="AD48" s="1041"/>
      <c r="AE48" s="1042"/>
      <c r="AF48" s="1037"/>
      <c r="AG48" s="1038"/>
      <c r="AH48" s="1038"/>
      <c r="AI48" s="1038"/>
      <c r="AJ48" s="1039"/>
      <c r="AK48" s="982"/>
      <c r="AL48" s="973"/>
      <c r="AM48" s="973"/>
      <c r="AN48" s="973"/>
      <c r="AO48" s="973"/>
      <c r="AP48" s="973"/>
      <c r="AQ48" s="973"/>
      <c r="AR48" s="973"/>
      <c r="AS48" s="973"/>
      <c r="AT48" s="973"/>
      <c r="AU48" s="973"/>
      <c r="AV48" s="973"/>
      <c r="AW48" s="973"/>
      <c r="AX48" s="973"/>
      <c r="AY48" s="973"/>
      <c r="AZ48" s="1043"/>
      <c r="BA48" s="1043"/>
      <c r="BB48" s="1043"/>
      <c r="BC48" s="1043"/>
      <c r="BD48" s="1043"/>
      <c r="BE48" s="974"/>
      <c r="BF48" s="974"/>
      <c r="BG48" s="974"/>
      <c r="BH48" s="974"/>
      <c r="BI48" s="975"/>
      <c r="BJ48" s="231"/>
      <c r="BK48" s="231"/>
      <c r="BL48" s="231"/>
      <c r="BM48" s="231"/>
      <c r="BN48" s="231"/>
      <c r="BO48" s="240"/>
      <c r="BP48" s="240"/>
      <c r="BQ48" s="237">
        <v>42</v>
      </c>
      <c r="BR48" s="238"/>
      <c r="BS48" s="994"/>
      <c r="BT48" s="995"/>
      <c r="BU48" s="995"/>
      <c r="BV48" s="995"/>
      <c r="BW48" s="995"/>
      <c r="BX48" s="995"/>
      <c r="BY48" s="995"/>
      <c r="BZ48" s="995"/>
      <c r="CA48" s="995"/>
      <c r="CB48" s="995"/>
      <c r="CC48" s="995"/>
      <c r="CD48" s="995"/>
      <c r="CE48" s="995"/>
      <c r="CF48" s="995"/>
      <c r="CG48" s="1016"/>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229"/>
    </row>
    <row r="49" spans="1:131" ht="26.25" customHeight="1" x14ac:dyDescent="0.2">
      <c r="A49" s="237">
        <v>22</v>
      </c>
      <c r="B49" s="1032"/>
      <c r="C49" s="1033"/>
      <c r="D49" s="1033"/>
      <c r="E49" s="1033"/>
      <c r="F49" s="1033"/>
      <c r="G49" s="1033"/>
      <c r="H49" s="1033"/>
      <c r="I49" s="1033"/>
      <c r="J49" s="1033"/>
      <c r="K49" s="1033"/>
      <c r="L49" s="1033"/>
      <c r="M49" s="1033"/>
      <c r="N49" s="1033"/>
      <c r="O49" s="1033"/>
      <c r="P49" s="1034"/>
      <c r="Q49" s="1040"/>
      <c r="R49" s="1041"/>
      <c r="S49" s="1041"/>
      <c r="T49" s="1041"/>
      <c r="U49" s="1041"/>
      <c r="V49" s="1041"/>
      <c r="W49" s="1041"/>
      <c r="X49" s="1041"/>
      <c r="Y49" s="1041"/>
      <c r="Z49" s="1041"/>
      <c r="AA49" s="1041"/>
      <c r="AB49" s="1041"/>
      <c r="AC49" s="1041"/>
      <c r="AD49" s="1041"/>
      <c r="AE49" s="1042"/>
      <c r="AF49" s="1037"/>
      <c r="AG49" s="1038"/>
      <c r="AH49" s="1038"/>
      <c r="AI49" s="1038"/>
      <c r="AJ49" s="1039"/>
      <c r="AK49" s="982"/>
      <c r="AL49" s="973"/>
      <c r="AM49" s="973"/>
      <c r="AN49" s="973"/>
      <c r="AO49" s="973"/>
      <c r="AP49" s="973"/>
      <c r="AQ49" s="973"/>
      <c r="AR49" s="973"/>
      <c r="AS49" s="973"/>
      <c r="AT49" s="973"/>
      <c r="AU49" s="973"/>
      <c r="AV49" s="973"/>
      <c r="AW49" s="973"/>
      <c r="AX49" s="973"/>
      <c r="AY49" s="973"/>
      <c r="AZ49" s="1043"/>
      <c r="BA49" s="1043"/>
      <c r="BB49" s="1043"/>
      <c r="BC49" s="1043"/>
      <c r="BD49" s="1043"/>
      <c r="BE49" s="974"/>
      <c r="BF49" s="974"/>
      <c r="BG49" s="974"/>
      <c r="BH49" s="974"/>
      <c r="BI49" s="975"/>
      <c r="BJ49" s="231"/>
      <c r="BK49" s="231"/>
      <c r="BL49" s="231"/>
      <c r="BM49" s="231"/>
      <c r="BN49" s="231"/>
      <c r="BO49" s="240"/>
      <c r="BP49" s="240"/>
      <c r="BQ49" s="237">
        <v>43</v>
      </c>
      <c r="BR49" s="238"/>
      <c r="BS49" s="994"/>
      <c r="BT49" s="995"/>
      <c r="BU49" s="995"/>
      <c r="BV49" s="995"/>
      <c r="BW49" s="995"/>
      <c r="BX49" s="995"/>
      <c r="BY49" s="995"/>
      <c r="BZ49" s="995"/>
      <c r="CA49" s="995"/>
      <c r="CB49" s="995"/>
      <c r="CC49" s="995"/>
      <c r="CD49" s="995"/>
      <c r="CE49" s="995"/>
      <c r="CF49" s="995"/>
      <c r="CG49" s="1016"/>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229"/>
    </row>
    <row r="50" spans="1:131" ht="26.25" customHeight="1" x14ac:dyDescent="0.2">
      <c r="A50" s="237">
        <v>23</v>
      </c>
      <c r="B50" s="1032"/>
      <c r="C50" s="1033"/>
      <c r="D50" s="1033"/>
      <c r="E50" s="1033"/>
      <c r="F50" s="1033"/>
      <c r="G50" s="1033"/>
      <c r="H50" s="1033"/>
      <c r="I50" s="1033"/>
      <c r="J50" s="1033"/>
      <c r="K50" s="1033"/>
      <c r="L50" s="1033"/>
      <c r="M50" s="1033"/>
      <c r="N50" s="1033"/>
      <c r="O50" s="1033"/>
      <c r="P50" s="1034"/>
      <c r="Q50" s="1035"/>
      <c r="R50" s="1027"/>
      <c r="S50" s="1027"/>
      <c r="T50" s="1027"/>
      <c r="U50" s="1027"/>
      <c r="V50" s="1027"/>
      <c r="W50" s="1027"/>
      <c r="X50" s="1027"/>
      <c r="Y50" s="1027"/>
      <c r="Z50" s="1027"/>
      <c r="AA50" s="1027"/>
      <c r="AB50" s="1027"/>
      <c r="AC50" s="1027"/>
      <c r="AD50" s="1027"/>
      <c r="AE50" s="1036"/>
      <c r="AF50" s="1037"/>
      <c r="AG50" s="1038"/>
      <c r="AH50" s="1038"/>
      <c r="AI50" s="1038"/>
      <c r="AJ50" s="1039"/>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4"/>
      <c r="BF50" s="974"/>
      <c r="BG50" s="974"/>
      <c r="BH50" s="974"/>
      <c r="BI50" s="975"/>
      <c r="BJ50" s="231"/>
      <c r="BK50" s="231"/>
      <c r="BL50" s="231"/>
      <c r="BM50" s="231"/>
      <c r="BN50" s="231"/>
      <c r="BO50" s="240"/>
      <c r="BP50" s="240"/>
      <c r="BQ50" s="237">
        <v>44</v>
      </c>
      <c r="BR50" s="238"/>
      <c r="BS50" s="994"/>
      <c r="BT50" s="995"/>
      <c r="BU50" s="995"/>
      <c r="BV50" s="995"/>
      <c r="BW50" s="995"/>
      <c r="BX50" s="995"/>
      <c r="BY50" s="995"/>
      <c r="BZ50" s="995"/>
      <c r="CA50" s="995"/>
      <c r="CB50" s="995"/>
      <c r="CC50" s="995"/>
      <c r="CD50" s="995"/>
      <c r="CE50" s="995"/>
      <c r="CF50" s="995"/>
      <c r="CG50" s="1016"/>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229"/>
    </row>
    <row r="51" spans="1:131" ht="26.25" customHeight="1" x14ac:dyDescent="0.2">
      <c r="A51" s="237">
        <v>24</v>
      </c>
      <c r="B51" s="1032"/>
      <c r="C51" s="1033"/>
      <c r="D51" s="1033"/>
      <c r="E51" s="1033"/>
      <c r="F51" s="1033"/>
      <c r="G51" s="1033"/>
      <c r="H51" s="1033"/>
      <c r="I51" s="1033"/>
      <c r="J51" s="1033"/>
      <c r="K51" s="1033"/>
      <c r="L51" s="1033"/>
      <c r="M51" s="1033"/>
      <c r="N51" s="1033"/>
      <c r="O51" s="1033"/>
      <c r="P51" s="1034"/>
      <c r="Q51" s="1035"/>
      <c r="R51" s="1027"/>
      <c r="S51" s="1027"/>
      <c r="T51" s="1027"/>
      <c r="U51" s="1027"/>
      <c r="V51" s="1027"/>
      <c r="W51" s="1027"/>
      <c r="X51" s="1027"/>
      <c r="Y51" s="1027"/>
      <c r="Z51" s="1027"/>
      <c r="AA51" s="1027"/>
      <c r="AB51" s="1027"/>
      <c r="AC51" s="1027"/>
      <c r="AD51" s="1027"/>
      <c r="AE51" s="1036"/>
      <c r="AF51" s="1037"/>
      <c r="AG51" s="1038"/>
      <c r="AH51" s="1038"/>
      <c r="AI51" s="1038"/>
      <c r="AJ51" s="1039"/>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4"/>
      <c r="BF51" s="974"/>
      <c r="BG51" s="974"/>
      <c r="BH51" s="974"/>
      <c r="BI51" s="975"/>
      <c r="BJ51" s="231"/>
      <c r="BK51" s="231"/>
      <c r="BL51" s="231"/>
      <c r="BM51" s="231"/>
      <c r="BN51" s="231"/>
      <c r="BO51" s="240"/>
      <c r="BP51" s="240"/>
      <c r="BQ51" s="237">
        <v>45</v>
      </c>
      <c r="BR51" s="238"/>
      <c r="BS51" s="994"/>
      <c r="BT51" s="995"/>
      <c r="BU51" s="995"/>
      <c r="BV51" s="995"/>
      <c r="BW51" s="995"/>
      <c r="BX51" s="995"/>
      <c r="BY51" s="995"/>
      <c r="BZ51" s="995"/>
      <c r="CA51" s="995"/>
      <c r="CB51" s="995"/>
      <c r="CC51" s="995"/>
      <c r="CD51" s="995"/>
      <c r="CE51" s="995"/>
      <c r="CF51" s="995"/>
      <c r="CG51" s="1016"/>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229"/>
    </row>
    <row r="52" spans="1:131" ht="26.25" customHeight="1" x14ac:dyDescent="0.2">
      <c r="A52" s="237">
        <v>25</v>
      </c>
      <c r="B52" s="1032"/>
      <c r="C52" s="1033"/>
      <c r="D52" s="1033"/>
      <c r="E52" s="1033"/>
      <c r="F52" s="1033"/>
      <c r="G52" s="1033"/>
      <c r="H52" s="1033"/>
      <c r="I52" s="1033"/>
      <c r="J52" s="1033"/>
      <c r="K52" s="1033"/>
      <c r="L52" s="1033"/>
      <c r="M52" s="1033"/>
      <c r="N52" s="1033"/>
      <c r="O52" s="1033"/>
      <c r="P52" s="1034"/>
      <c r="Q52" s="1035"/>
      <c r="R52" s="1027"/>
      <c r="S52" s="1027"/>
      <c r="T52" s="1027"/>
      <c r="U52" s="1027"/>
      <c r="V52" s="1027"/>
      <c r="W52" s="1027"/>
      <c r="X52" s="1027"/>
      <c r="Y52" s="1027"/>
      <c r="Z52" s="1027"/>
      <c r="AA52" s="1027"/>
      <c r="AB52" s="1027"/>
      <c r="AC52" s="1027"/>
      <c r="AD52" s="1027"/>
      <c r="AE52" s="1036"/>
      <c r="AF52" s="1037"/>
      <c r="AG52" s="1038"/>
      <c r="AH52" s="1038"/>
      <c r="AI52" s="1038"/>
      <c r="AJ52" s="1039"/>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4"/>
      <c r="BF52" s="974"/>
      <c r="BG52" s="974"/>
      <c r="BH52" s="974"/>
      <c r="BI52" s="975"/>
      <c r="BJ52" s="231"/>
      <c r="BK52" s="231"/>
      <c r="BL52" s="231"/>
      <c r="BM52" s="231"/>
      <c r="BN52" s="231"/>
      <c r="BO52" s="240"/>
      <c r="BP52" s="240"/>
      <c r="BQ52" s="237">
        <v>46</v>
      </c>
      <c r="BR52" s="238"/>
      <c r="BS52" s="994"/>
      <c r="BT52" s="995"/>
      <c r="BU52" s="995"/>
      <c r="BV52" s="995"/>
      <c r="BW52" s="995"/>
      <c r="BX52" s="995"/>
      <c r="BY52" s="995"/>
      <c r="BZ52" s="995"/>
      <c r="CA52" s="995"/>
      <c r="CB52" s="995"/>
      <c r="CC52" s="995"/>
      <c r="CD52" s="995"/>
      <c r="CE52" s="995"/>
      <c r="CF52" s="995"/>
      <c r="CG52" s="1016"/>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229"/>
    </row>
    <row r="53" spans="1:131" ht="26.25" customHeight="1" x14ac:dyDescent="0.2">
      <c r="A53" s="237">
        <v>26</v>
      </c>
      <c r="B53" s="1032"/>
      <c r="C53" s="1033"/>
      <c r="D53" s="1033"/>
      <c r="E53" s="1033"/>
      <c r="F53" s="1033"/>
      <c r="G53" s="1033"/>
      <c r="H53" s="1033"/>
      <c r="I53" s="1033"/>
      <c r="J53" s="1033"/>
      <c r="K53" s="1033"/>
      <c r="L53" s="1033"/>
      <c r="M53" s="1033"/>
      <c r="N53" s="1033"/>
      <c r="O53" s="1033"/>
      <c r="P53" s="1034"/>
      <c r="Q53" s="1035"/>
      <c r="R53" s="1027"/>
      <c r="S53" s="1027"/>
      <c r="T53" s="1027"/>
      <c r="U53" s="1027"/>
      <c r="V53" s="1027"/>
      <c r="W53" s="1027"/>
      <c r="X53" s="1027"/>
      <c r="Y53" s="1027"/>
      <c r="Z53" s="1027"/>
      <c r="AA53" s="1027"/>
      <c r="AB53" s="1027"/>
      <c r="AC53" s="1027"/>
      <c r="AD53" s="1027"/>
      <c r="AE53" s="1036"/>
      <c r="AF53" s="1037"/>
      <c r="AG53" s="1038"/>
      <c r="AH53" s="1038"/>
      <c r="AI53" s="1038"/>
      <c r="AJ53" s="1039"/>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4"/>
      <c r="BF53" s="974"/>
      <c r="BG53" s="974"/>
      <c r="BH53" s="974"/>
      <c r="BI53" s="975"/>
      <c r="BJ53" s="231"/>
      <c r="BK53" s="231"/>
      <c r="BL53" s="231"/>
      <c r="BM53" s="231"/>
      <c r="BN53" s="231"/>
      <c r="BO53" s="240"/>
      <c r="BP53" s="240"/>
      <c r="BQ53" s="237">
        <v>47</v>
      </c>
      <c r="BR53" s="238"/>
      <c r="BS53" s="994"/>
      <c r="BT53" s="995"/>
      <c r="BU53" s="995"/>
      <c r="BV53" s="995"/>
      <c r="BW53" s="995"/>
      <c r="BX53" s="995"/>
      <c r="BY53" s="995"/>
      <c r="BZ53" s="995"/>
      <c r="CA53" s="995"/>
      <c r="CB53" s="995"/>
      <c r="CC53" s="995"/>
      <c r="CD53" s="995"/>
      <c r="CE53" s="995"/>
      <c r="CF53" s="995"/>
      <c r="CG53" s="1016"/>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229"/>
    </row>
    <row r="54" spans="1:131" ht="26.25" customHeight="1" x14ac:dyDescent="0.2">
      <c r="A54" s="237">
        <v>27</v>
      </c>
      <c r="B54" s="1032"/>
      <c r="C54" s="1033"/>
      <c r="D54" s="1033"/>
      <c r="E54" s="1033"/>
      <c r="F54" s="1033"/>
      <c r="G54" s="1033"/>
      <c r="H54" s="1033"/>
      <c r="I54" s="1033"/>
      <c r="J54" s="1033"/>
      <c r="K54" s="1033"/>
      <c r="L54" s="1033"/>
      <c r="M54" s="1033"/>
      <c r="N54" s="1033"/>
      <c r="O54" s="1033"/>
      <c r="P54" s="1034"/>
      <c r="Q54" s="1035"/>
      <c r="R54" s="1027"/>
      <c r="S54" s="1027"/>
      <c r="T54" s="1027"/>
      <c r="U54" s="1027"/>
      <c r="V54" s="1027"/>
      <c r="W54" s="1027"/>
      <c r="X54" s="1027"/>
      <c r="Y54" s="1027"/>
      <c r="Z54" s="1027"/>
      <c r="AA54" s="1027"/>
      <c r="AB54" s="1027"/>
      <c r="AC54" s="1027"/>
      <c r="AD54" s="1027"/>
      <c r="AE54" s="1036"/>
      <c r="AF54" s="1037"/>
      <c r="AG54" s="1038"/>
      <c r="AH54" s="1038"/>
      <c r="AI54" s="1038"/>
      <c r="AJ54" s="1039"/>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4"/>
      <c r="BF54" s="974"/>
      <c r="BG54" s="974"/>
      <c r="BH54" s="974"/>
      <c r="BI54" s="975"/>
      <c r="BJ54" s="231"/>
      <c r="BK54" s="231"/>
      <c r="BL54" s="231"/>
      <c r="BM54" s="231"/>
      <c r="BN54" s="231"/>
      <c r="BO54" s="240"/>
      <c r="BP54" s="240"/>
      <c r="BQ54" s="237">
        <v>48</v>
      </c>
      <c r="BR54" s="238"/>
      <c r="BS54" s="994"/>
      <c r="BT54" s="995"/>
      <c r="BU54" s="995"/>
      <c r="BV54" s="995"/>
      <c r="BW54" s="995"/>
      <c r="BX54" s="995"/>
      <c r="BY54" s="995"/>
      <c r="BZ54" s="995"/>
      <c r="CA54" s="995"/>
      <c r="CB54" s="995"/>
      <c r="CC54" s="995"/>
      <c r="CD54" s="995"/>
      <c r="CE54" s="995"/>
      <c r="CF54" s="995"/>
      <c r="CG54" s="1016"/>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229"/>
    </row>
    <row r="55" spans="1:131" ht="26.25" customHeight="1" x14ac:dyDescent="0.2">
      <c r="A55" s="237">
        <v>28</v>
      </c>
      <c r="B55" s="1032"/>
      <c r="C55" s="1033"/>
      <c r="D55" s="1033"/>
      <c r="E55" s="1033"/>
      <c r="F55" s="1033"/>
      <c r="G55" s="1033"/>
      <c r="H55" s="1033"/>
      <c r="I55" s="1033"/>
      <c r="J55" s="1033"/>
      <c r="K55" s="1033"/>
      <c r="L55" s="1033"/>
      <c r="M55" s="1033"/>
      <c r="N55" s="1033"/>
      <c r="O55" s="1033"/>
      <c r="P55" s="1034"/>
      <c r="Q55" s="1035"/>
      <c r="R55" s="1027"/>
      <c r="S55" s="1027"/>
      <c r="T55" s="1027"/>
      <c r="U55" s="1027"/>
      <c r="V55" s="1027"/>
      <c r="W55" s="1027"/>
      <c r="X55" s="1027"/>
      <c r="Y55" s="1027"/>
      <c r="Z55" s="1027"/>
      <c r="AA55" s="1027"/>
      <c r="AB55" s="1027"/>
      <c r="AC55" s="1027"/>
      <c r="AD55" s="1027"/>
      <c r="AE55" s="1036"/>
      <c r="AF55" s="1037"/>
      <c r="AG55" s="1038"/>
      <c r="AH55" s="1038"/>
      <c r="AI55" s="1038"/>
      <c r="AJ55" s="1039"/>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4"/>
      <c r="BF55" s="974"/>
      <c r="BG55" s="974"/>
      <c r="BH55" s="974"/>
      <c r="BI55" s="975"/>
      <c r="BJ55" s="231"/>
      <c r="BK55" s="231"/>
      <c r="BL55" s="231"/>
      <c r="BM55" s="231"/>
      <c r="BN55" s="231"/>
      <c r="BO55" s="240"/>
      <c r="BP55" s="240"/>
      <c r="BQ55" s="237">
        <v>49</v>
      </c>
      <c r="BR55" s="238"/>
      <c r="BS55" s="994"/>
      <c r="BT55" s="995"/>
      <c r="BU55" s="995"/>
      <c r="BV55" s="995"/>
      <c r="BW55" s="995"/>
      <c r="BX55" s="995"/>
      <c r="BY55" s="995"/>
      <c r="BZ55" s="995"/>
      <c r="CA55" s="995"/>
      <c r="CB55" s="995"/>
      <c r="CC55" s="995"/>
      <c r="CD55" s="995"/>
      <c r="CE55" s="995"/>
      <c r="CF55" s="995"/>
      <c r="CG55" s="1016"/>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229"/>
    </row>
    <row r="56" spans="1:131" ht="26.25" customHeight="1" x14ac:dyDescent="0.2">
      <c r="A56" s="237">
        <v>29</v>
      </c>
      <c r="B56" s="1032"/>
      <c r="C56" s="1033"/>
      <c r="D56" s="1033"/>
      <c r="E56" s="1033"/>
      <c r="F56" s="1033"/>
      <c r="G56" s="1033"/>
      <c r="H56" s="1033"/>
      <c r="I56" s="1033"/>
      <c r="J56" s="1033"/>
      <c r="K56" s="1033"/>
      <c r="L56" s="1033"/>
      <c r="M56" s="1033"/>
      <c r="N56" s="1033"/>
      <c r="O56" s="1033"/>
      <c r="P56" s="1034"/>
      <c r="Q56" s="1035"/>
      <c r="R56" s="1027"/>
      <c r="S56" s="1027"/>
      <c r="T56" s="1027"/>
      <c r="U56" s="1027"/>
      <c r="V56" s="1027"/>
      <c r="W56" s="1027"/>
      <c r="X56" s="1027"/>
      <c r="Y56" s="1027"/>
      <c r="Z56" s="1027"/>
      <c r="AA56" s="1027"/>
      <c r="AB56" s="1027"/>
      <c r="AC56" s="1027"/>
      <c r="AD56" s="1027"/>
      <c r="AE56" s="1036"/>
      <c r="AF56" s="1037"/>
      <c r="AG56" s="1038"/>
      <c r="AH56" s="1038"/>
      <c r="AI56" s="1038"/>
      <c r="AJ56" s="1039"/>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4"/>
      <c r="BF56" s="974"/>
      <c r="BG56" s="974"/>
      <c r="BH56" s="974"/>
      <c r="BI56" s="975"/>
      <c r="BJ56" s="231"/>
      <c r="BK56" s="231"/>
      <c r="BL56" s="231"/>
      <c r="BM56" s="231"/>
      <c r="BN56" s="231"/>
      <c r="BO56" s="240"/>
      <c r="BP56" s="240"/>
      <c r="BQ56" s="237">
        <v>50</v>
      </c>
      <c r="BR56" s="238"/>
      <c r="BS56" s="994"/>
      <c r="BT56" s="995"/>
      <c r="BU56" s="995"/>
      <c r="BV56" s="995"/>
      <c r="BW56" s="995"/>
      <c r="BX56" s="995"/>
      <c r="BY56" s="995"/>
      <c r="BZ56" s="995"/>
      <c r="CA56" s="995"/>
      <c r="CB56" s="995"/>
      <c r="CC56" s="995"/>
      <c r="CD56" s="995"/>
      <c r="CE56" s="995"/>
      <c r="CF56" s="995"/>
      <c r="CG56" s="1016"/>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229"/>
    </row>
    <row r="57" spans="1:131" ht="26.25" customHeight="1" x14ac:dyDescent="0.2">
      <c r="A57" s="237">
        <v>30</v>
      </c>
      <c r="B57" s="1032"/>
      <c r="C57" s="1033"/>
      <c r="D57" s="1033"/>
      <c r="E57" s="1033"/>
      <c r="F57" s="1033"/>
      <c r="G57" s="1033"/>
      <c r="H57" s="1033"/>
      <c r="I57" s="1033"/>
      <c r="J57" s="1033"/>
      <c r="K57" s="1033"/>
      <c r="L57" s="1033"/>
      <c r="M57" s="1033"/>
      <c r="N57" s="1033"/>
      <c r="O57" s="1033"/>
      <c r="P57" s="1034"/>
      <c r="Q57" s="1035"/>
      <c r="R57" s="1027"/>
      <c r="S57" s="1027"/>
      <c r="T57" s="1027"/>
      <c r="U57" s="1027"/>
      <c r="V57" s="1027"/>
      <c r="W57" s="1027"/>
      <c r="X57" s="1027"/>
      <c r="Y57" s="1027"/>
      <c r="Z57" s="1027"/>
      <c r="AA57" s="1027"/>
      <c r="AB57" s="1027"/>
      <c r="AC57" s="1027"/>
      <c r="AD57" s="1027"/>
      <c r="AE57" s="1036"/>
      <c r="AF57" s="1037"/>
      <c r="AG57" s="1038"/>
      <c r="AH57" s="1038"/>
      <c r="AI57" s="1038"/>
      <c r="AJ57" s="1039"/>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4"/>
      <c r="BF57" s="974"/>
      <c r="BG57" s="974"/>
      <c r="BH57" s="974"/>
      <c r="BI57" s="975"/>
      <c r="BJ57" s="231"/>
      <c r="BK57" s="231"/>
      <c r="BL57" s="231"/>
      <c r="BM57" s="231"/>
      <c r="BN57" s="231"/>
      <c r="BO57" s="240"/>
      <c r="BP57" s="240"/>
      <c r="BQ57" s="237">
        <v>51</v>
      </c>
      <c r="BR57" s="238"/>
      <c r="BS57" s="994"/>
      <c r="BT57" s="995"/>
      <c r="BU57" s="995"/>
      <c r="BV57" s="995"/>
      <c r="BW57" s="995"/>
      <c r="BX57" s="995"/>
      <c r="BY57" s="995"/>
      <c r="BZ57" s="995"/>
      <c r="CA57" s="995"/>
      <c r="CB57" s="995"/>
      <c r="CC57" s="995"/>
      <c r="CD57" s="995"/>
      <c r="CE57" s="995"/>
      <c r="CF57" s="995"/>
      <c r="CG57" s="1016"/>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229"/>
    </row>
    <row r="58" spans="1:131" ht="26.25" customHeight="1" x14ac:dyDescent="0.2">
      <c r="A58" s="237">
        <v>31</v>
      </c>
      <c r="B58" s="1032"/>
      <c r="C58" s="1033"/>
      <c r="D58" s="1033"/>
      <c r="E58" s="1033"/>
      <c r="F58" s="1033"/>
      <c r="G58" s="1033"/>
      <c r="H58" s="1033"/>
      <c r="I58" s="1033"/>
      <c r="J58" s="1033"/>
      <c r="K58" s="1033"/>
      <c r="L58" s="1033"/>
      <c r="M58" s="1033"/>
      <c r="N58" s="1033"/>
      <c r="O58" s="1033"/>
      <c r="P58" s="1034"/>
      <c r="Q58" s="1035"/>
      <c r="R58" s="1027"/>
      <c r="S58" s="1027"/>
      <c r="T58" s="1027"/>
      <c r="U58" s="1027"/>
      <c r="V58" s="1027"/>
      <c r="W58" s="1027"/>
      <c r="X58" s="1027"/>
      <c r="Y58" s="1027"/>
      <c r="Z58" s="1027"/>
      <c r="AA58" s="1027"/>
      <c r="AB58" s="1027"/>
      <c r="AC58" s="1027"/>
      <c r="AD58" s="1027"/>
      <c r="AE58" s="1036"/>
      <c r="AF58" s="1037"/>
      <c r="AG58" s="1038"/>
      <c r="AH58" s="1038"/>
      <c r="AI58" s="1038"/>
      <c r="AJ58" s="1039"/>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4"/>
      <c r="BF58" s="974"/>
      <c r="BG58" s="974"/>
      <c r="BH58" s="974"/>
      <c r="BI58" s="975"/>
      <c r="BJ58" s="231"/>
      <c r="BK58" s="231"/>
      <c r="BL58" s="231"/>
      <c r="BM58" s="231"/>
      <c r="BN58" s="231"/>
      <c r="BO58" s="240"/>
      <c r="BP58" s="240"/>
      <c r="BQ58" s="237">
        <v>52</v>
      </c>
      <c r="BR58" s="238"/>
      <c r="BS58" s="994"/>
      <c r="BT58" s="995"/>
      <c r="BU58" s="995"/>
      <c r="BV58" s="995"/>
      <c r="BW58" s="995"/>
      <c r="BX58" s="995"/>
      <c r="BY58" s="995"/>
      <c r="BZ58" s="995"/>
      <c r="CA58" s="995"/>
      <c r="CB58" s="995"/>
      <c r="CC58" s="995"/>
      <c r="CD58" s="995"/>
      <c r="CE58" s="995"/>
      <c r="CF58" s="995"/>
      <c r="CG58" s="1016"/>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229"/>
    </row>
    <row r="59" spans="1:131" ht="26.25" customHeight="1" x14ac:dyDescent="0.2">
      <c r="A59" s="237">
        <v>32</v>
      </c>
      <c r="B59" s="1032"/>
      <c r="C59" s="1033"/>
      <c r="D59" s="1033"/>
      <c r="E59" s="1033"/>
      <c r="F59" s="1033"/>
      <c r="G59" s="1033"/>
      <c r="H59" s="1033"/>
      <c r="I59" s="1033"/>
      <c r="J59" s="1033"/>
      <c r="K59" s="1033"/>
      <c r="L59" s="1033"/>
      <c r="M59" s="1033"/>
      <c r="N59" s="1033"/>
      <c r="O59" s="1033"/>
      <c r="P59" s="1034"/>
      <c r="Q59" s="1035"/>
      <c r="R59" s="1027"/>
      <c r="S59" s="1027"/>
      <c r="T59" s="1027"/>
      <c r="U59" s="1027"/>
      <c r="V59" s="1027"/>
      <c r="W59" s="1027"/>
      <c r="X59" s="1027"/>
      <c r="Y59" s="1027"/>
      <c r="Z59" s="1027"/>
      <c r="AA59" s="1027"/>
      <c r="AB59" s="1027"/>
      <c r="AC59" s="1027"/>
      <c r="AD59" s="1027"/>
      <c r="AE59" s="1036"/>
      <c r="AF59" s="1037"/>
      <c r="AG59" s="1038"/>
      <c r="AH59" s="1038"/>
      <c r="AI59" s="1038"/>
      <c r="AJ59" s="1039"/>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4"/>
      <c r="BF59" s="974"/>
      <c r="BG59" s="974"/>
      <c r="BH59" s="974"/>
      <c r="BI59" s="975"/>
      <c r="BJ59" s="231"/>
      <c r="BK59" s="231"/>
      <c r="BL59" s="231"/>
      <c r="BM59" s="231"/>
      <c r="BN59" s="231"/>
      <c r="BO59" s="240"/>
      <c r="BP59" s="240"/>
      <c r="BQ59" s="237">
        <v>53</v>
      </c>
      <c r="BR59" s="238"/>
      <c r="BS59" s="994"/>
      <c r="BT59" s="995"/>
      <c r="BU59" s="995"/>
      <c r="BV59" s="995"/>
      <c r="BW59" s="995"/>
      <c r="BX59" s="995"/>
      <c r="BY59" s="995"/>
      <c r="BZ59" s="995"/>
      <c r="CA59" s="995"/>
      <c r="CB59" s="995"/>
      <c r="CC59" s="995"/>
      <c r="CD59" s="995"/>
      <c r="CE59" s="995"/>
      <c r="CF59" s="995"/>
      <c r="CG59" s="1016"/>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229"/>
    </row>
    <row r="60" spans="1:131" ht="26.25" customHeight="1" x14ac:dyDescent="0.2">
      <c r="A60" s="237">
        <v>33</v>
      </c>
      <c r="B60" s="1032"/>
      <c r="C60" s="1033"/>
      <c r="D60" s="1033"/>
      <c r="E60" s="1033"/>
      <c r="F60" s="1033"/>
      <c r="G60" s="1033"/>
      <c r="H60" s="1033"/>
      <c r="I60" s="1033"/>
      <c r="J60" s="1033"/>
      <c r="K60" s="1033"/>
      <c r="L60" s="1033"/>
      <c r="M60" s="1033"/>
      <c r="N60" s="1033"/>
      <c r="O60" s="1033"/>
      <c r="P60" s="1034"/>
      <c r="Q60" s="1035"/>
      <c r="R60" s="1027"/>
      <c r="S60" s="1027"/>
      <c r="T60" s="1027"/>
      <c r="U60" s="1027"/>
      <c r="V60" s="1027"/>
      <c r="W60" s="1027"/>
      <c r="X60" s="1027"/>
      <c r="Y60" s="1027"/>
      <c r="Z60" s="1027"/>
      <c r="AA60" s="1027"/>
      <c r="AB60" s="1027"/>
      <c r="AC60" s="1027"/>
      <c r="AD60" s="1027"/>
      <c r="AE60" s="1036"/>
      <c r="AF60" s="1037"/>
      <c r="AG60" s="1038"/>
      <c r="AH60" s="1038"/>
      <c r="AI60" s="1038"/>
      <c r="AJ60" s="1039"/>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4"/>
      <c r="BF60" s="974"/>
      <c r="BG60" s="974"/>
      <c r="BH60" s="974"/>
      <c r="BI60" s="975"/>
      <c r="BJ60" s="231"/>
      <c r="BK60" s="231"/>
      <c r="BL60" s="231"/>
      <c r="BM60" s="231"/>
      <c r="BN60" s="231"/>
      <c r="BO60" s="240"/>
      <c r="BP60" s="240"/>
      <c r="BQ60" s="237">
        <v>54</v>
      </c>
      <c r="BR60" s="238"/>
      <c r="BS60" s="994"/>
      <c r="BT60" s="995"/>
      <c r="BU60" s="995"/>
      <c r="BV60" s="995"/>
      <c r="BW60" s="995"/>
      <c r="BX60" s="995"/>
      <c r="BY60" s="995"/>
      <c r="BZ60" s="995"/>
      <c r="CA60" s="995"/>
      <c r="CB60" s="995"/>
      <c r="CC60" s="995"/>
      <c r="CD60" s="995"/>
      <c r="CE60" s="995"/>
      <c r="CF60" s="995"/>
      <c r="CG60" s="1016"/>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229"/>
    </row>
    <row r="61" spans="1:131" ht="26.25" customHeight="1" thickBot="1" x14ac:dyDescent="0.25">
      <c r="A61" s="237">
        <v>34</v>
      </c>
      <c r="B61" s="1032"/>
      <c r="C61" s="1033"/>
      <c r="D61" s="1033"/>
      <c r="E61" s="1033"/>
      <c r="F61" s="1033"/>
      <c r="G61" s="1033"/>
      <c r="H61" s="1033"/>
      <c r="I61" s="1033"/>
      <c r="J61" s="1033"/>
      <c r="K61" s="1033"/>
      <c r="L61" s="1033"/>
      <c r="M61" s="1033"/>
      <c r="N61" s="1033"/>
      <c r="O61" s="1033"/>
      <c r="P61" s="1034"/>
      <c r="Q61" s="1035"/>
      <c r="R61" s="1027"/>
      <c r="S61" s="1027"/>
      <c r="T61" s="1027"/>
      <c r="U61" s="1027"/>
      <c r="V61" s="1027"/>
      <c r="W61" s="1027"/>
      <c r="X61" s="1027"/>
      <c r="Y61" s="1027"/>
      <c r="Z61" s="1027"/>
      <c r="AA61" s="1027"/>
      <c r="AB61" s="1027"/>
      <c r="AC61" s="1027"/>
      <c r="AD61" s="1027"/>
      <c r="AE61" s="1036"/>
      <c r="AF61" s="1037"/>
      <c r="AG61" s="1038"/>
      <c r="AH61" s="1038"/>
      <c r="AI61" s="1038"/>
      <c r="AJ61" s="1039"/>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4"/>
      <c r="BF61" s="974"/>
      <c r="BG61" s="974"/>
      <c r="BH61" s="974"/>
      <c r="BI61" s="975"/>
      <c r="BJ61" s="231"/>
      <c r="BK61" s="231"/>
      <c r="BL61" s="231"/>
      <c r="BM61" s="231"/>
      <c r="BN61" s="231"/>
      <c r="BO61" s="240"/>
      <c r="BP61" s="240"/>
      <c r="BQ61" s="237">
        <v>55</v>
      </c>
      <c r="BR61" s="238"/>
      <c r="BS61" s="994"/>
      <c r="BT61" s="995"/>
      <c r="BU61" s="995"/>
      <c r="BV61" s="995"/>
      <c r="BW61" s="995"/>
      <c r="BX61" s="995"/>
      <c r="BY61" s="995"/>
      <c r="BZ61" s="995"/>
      <c r="CA61" s="995"/>
      <c r="CB61" s="995"/>
      <c r="CC61" s="995"/>
      <c r="CD61" s="995"/>
      <c r="CE61" s="995"/>
      <c r="CF61" s="995"/>
      <c r="CG61" s="1016"/>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229"/>
    </row>
    <row r="62" spans="1:131" ht="26.25" customHeight="1" x14ac:dyDescent="0.2">
      <c r="A62" s="237">
        <v>35</v>
      </c>
      <c r="B62" s="1032"/>
      <c r="C62" s="1033"/>
      <c r="D62" s="1033"/>
      <c r="E62" s="1033"/>
      <c r="F62" s="1033"/>
      <c r="G62" s="1033"/>
      <c r="H62" s="1033"/>
      <c r="I62" s="1033"/>
      <c r="J62" s="1033"/>
      <c r="K62" s="1033"/>
      <c r="L62" s="1033"/>
      <c r="M62" s="1033"/>
      <c r="N62" s="1033"/>
      <c r="O62" s="1033"/>
      <c r="P62" s="1034"/>
      <c r="Q62" s="1035"/>
      <c r="R62" s="1027"/>
      <c r="S62" s="1027"/>
      <c r="T62" s="1027"/>
      <c r="U62" s="1027"/>
      <c r="V62" s="1027"/>
      <c r="W62" s="1027"/>
      <c r="X62" s="1027"/>
      <c r="Y62" s="1027"/>
      <c r="Z62" s="1027"/>
      <c r="AA62" s="1027"/>
      <c r="AB62" s="1027"/>
      <c r="AC62" s="1027"/>
      <c r="AD62" s="1027"/>
      <c r="AE62" s="1036"/>
      <c r="AF62" s="1037"/>
      <c r="AG62" s="1038"/>
      <c r="AH62" s="1038"/>
      <c r="AI62" s="1038"/>
      <c r="AJ62" s="1039"/>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4"/>
      <c r="BF62" s="974"/>
      <c r="BG62" s="974"/>
      <c r="BH62" s="974"/>
      <c r="BI62" s="975"/>
      <c r="BJ62" s="1029" t="s">
        <v>408</v>
      </c>
      <c r="BK62" s="1030"/>
      <c r="BL62" s="1030"/>
      <c r="BM62" s="1030"/>
      <c r="BN62" s="1031"/>
      <c r="BO62" s="240"/>
      <c r="BP62" s="240"/>
      <c r="BQ62" s="237">
        <v>56</v>
      </c>
      <c r="BR62" s="238"/>
      <c r="BS62" s="994"/>
      <c r="BT62" s="995"/>
      <c r="BU62" s="995"/>
      <c r="BV62" s="995"/>
      <c r="BW62" s="995"/>
      <c r="BX62" s="995"/>
      <c r="BY62" s="995"/>
      <c r="BZ62" s="995"/>
      <c r="CA62" s="995"/>
      <c r="CB62" s="995"/>
      <c r="CC62" s="995"/>
      <c r="CD62" s="995"/>
      <c r="CE62" s="995"/>
      <c r="CF62" s="995"/>
      <c r="CG62" s="1016"/>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229"/>
    </row>
    <row r="63" spans="1:131" ht="26.25" customHeight="1" thickBot="1" x14ac:dyDescent="0.25">
      <c r="A63" s="239" t="s">
        <v>390</v>
      </c>
      <c r="B63" s="939" t="s">
        <v>409</v>
      </c>
      <c r="C63" s="940"/>
      <c r="D63" s="940"/>
      <c r="E63" s="940"/>
      <c r="F63" s="940"/>
      <c r="G63" s="940"/>
      <c r="H63" s="940"/>
      <c r="I63" s="940"/>
      <c r="J63" s="940"/>
      <c r="K63" s="940"/>
      <c r="L63" s="940"/>
      <c r="M63" s="940"/>
      <c r="N63" s="940"/>
      <c r="O63" s="940"/>
      <c r="P63" s="950"/>
      <c r="Q63" s="964"/>
      <c r="R63" s="965"/>
      <c r="S63" s="965"/>
      <c r="T63" s="965"/>
      <c r="U63" s="965"/>
      <c r="V63" s="965"/>
      <c r="W63" s="965"/>
      <c r="X63" s="965"/>
      <c r="Y63" s="965"/>
      <c r="Z63" s="965"/>
      <c r="AA63" s="965"/>
      <c r="AB63" s="965"/>
      <c r="AC63" s="965"/>
      <c r="AD63" s="965"/>
      <c r="AE63" s="1022"/>
      <c r="AF63" s="1023">
        <v>2712</v>
      </c>
      <c r="AG63" s="961"/>
      <c r="AH63" s="961"/>
      <c r="AI63" s="961"/>
      <c r="AJ63" s="1024"/>
      <c r="AK63" s="1025"/>
      <c r="AL63" s="965"/>
      <c r="AM63" s="965"/>
      <c r="AN63" s="965"/>
      <c r="AO63" s="965"/>
      <c r="AP63" s="961"/>
      <c r="AQ63" s="961"/>
      <c r="AR63" s="961"/>
      <c r="AS63" s="961"/>
      <c r="AT63" s="961"/>
      <c r="AU63" s="961"/>
      <c r="AV63" s="961"/>
      <c r="AW63" s="961"/>
      <c r="AX63" s="961"/>
      <c r="AY63" s="961"/>
      <c r="AZ63" s="1019"/>
      <c r="BA63" s="1019"/>
      <c r="BB63" s="1019"/>
      <c r="BC63" s="1019"/>
      <c r="BD63" s="1019"/>
      <c r="BE63" s="962"/>
      <c r="BF63" s="962"/>
      <c r="BG63" s="962"/>
      <c r="BH63" s="962"/>
      <c r="BI63" s="963"/>
      <c r="BJ63" s="1020" t="s">
        <v>410</v>
      </c>
      <c r="BK63" s="955"/>
      <c r="BL63" s="955"/>
      <c r="BM63" s="955"/>
      <c r="BN63" s="1021"/>
      <c r="BO63" s="240"/>
      <c r="BP63" s="240"/>
      <c r="BQ63" s="237">
        <v>57</v>
      </c>
      <c r="BR63" s="238"/>
      <c r="BS63" s="994"/>
      <c r="BT63" s="995"/>
      <c r="BU63" s="995"/>
      <c r="BV63" s="995"/>
      <c r="BW63" s="995"/>
      <c r="BX63" s="995"/>
      <c r="BY63" s="995"/>
      <c r="BZ63" s="995"/>
      <c r="CA63" s="995"/>
      <c r="CB63" s="995"/>
      <c r="CC63" s="995"/>
      <c r="CD63" s="995"/>
      <c r="CE63" s="995"/>
      <c r="CF63" s="995"/>
      <c r="CG63" s="1016"/>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229"/>
    </row>
    <row r="64" spans="1:131" ht="26.25" customHeight="1" x14ac:dyDescent="0.2">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994"/>
      <c r="BT64" s="995"/>
      <c r="BU64" s="995"/>
      <c r="BV64" s="995"/>
      <c r="BW64" s="995"/>
      <c r="BX64" s="995"/>
      <c r="BY64" s="995"/>
      <c r="BZ64" s="995"/>
      <c r="CA64" s="995"/>
      <c r="CB64" s="995"/>
      <c r="CC64" s="995"/>
      <c r="CD64" s="995"/>
      <c r="CE64" s="995"/>
      <c r="CF64" s="995"/>
      <c r="CG64" s="1016"/>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229"/>
    </row>
    <row r="65" spans="1:131" ht="26.25" customHeight="1" thickBot="1" x14ac:dyDescent="0.25">
      <c r="A65" s="231" t="s">
        <v>411</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40"/>
      <c r="BF65" s="240"/>
      <c r="BG65" s="240"/>
      <c r="BH65" s="240"/>
      <c r="BI65" s="240"/>
      <c r="BJ65" s="240"/>
      <c r="BK65" s="240"/>
      <c r="BL65" s="240"/>
      <c r="BM65" s="240"/>
      <c r="BN65" s="240"/>
      <c r="BO65" s="240"/>
      <c r="BP65" s="240"/>
      <c r="BQ65" s="237">
        <v>59</v>
      </c>
      <c r="BR65" s="238"/>
      <c r="BS65" s="994"/>
      <c r="BT65" s="995"/>
      <c r="BU65" s="995"/>
      <c r="BV65" s="995"/>
      <c r="BW65" s="995"/>
      <c r="BX65" s="995"/>
      <c r="BY65" s="995"/>
      <c r="BZ65" s="995"/>
      <c r="CA65" s="995"/>
      <c r="CB65" s="995"/>
      <c r="CC65" s="995"/>
      <c r="CD65" s="995"/>
      <c r="CE65" s="995"/>
      <c r="CF65" s="995"/>
      <c r="CG65" s="1016"/>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229"/>
    </row>
    <row r="66" spans="1:131" ht="26.25" customHeight="1" x14ac:dyDescent="0.2">
      <c r="A66" s="997" t="s">
        <v>412</v>
      </c>
      <c r="B66" s="998"/>
      <c r="C66" s="998"/>
      <c r="D66" s="998"/>
      <c r="E66" s="998"/>
      <c r="F66" s="998"/>
      <c r="G66" s="998"/>
      <c r="H66" s="998"/>
      <c r="I66" s="998"/>
      <c r="J66" s="998"/>
      <c r="K66" s="998"/>
      <c r="L66" s="998"/>
      <c r="M66" s="998"/>
      <c r="N66" s="998"/>
      <c r="O66" s="998"/>
      <c r="P66" s="999"/>
      <c r="Q66" s="1003" t="s">
        <v>413</v>
      </c>
      <c r="R66" s="1004"/>
      <c r="S66" s="1004"/>
      <c r="T66" s="1004"/>
      <c r="U66" s="1005"/>
      <c r="V66" s="1003" t="s">
        <v>414</v>
      </c>
      <c r="W66" s="1004"/>
      <c r="X66" s="1004"/>
      <c r="Y66" s="1004"/>
      <c r="Z66" s="1005"/>
      <c r="AA66" s="1003" t="s">
        <v>415</v>
      </c>
      <c r="AB66" s="1004"/>
      <c r="AC66" s="1004"/>
      <c r="AD66" s="1004"/>
      <c r="AE66" s="1005"/>
      <c r="AF66" s="1009" t="s">
        <v>398</v>
      </c>
      <c r="AG66" s="1010"/>
      <c r="AH66" s="1010"/>
      <c r="AI66" s="1010"/>
      <c r="AJ66" s="1011"/>
      <c r="AK66" s="1003" t="s">
        <v>416</v>
      </c>
      <c r="AL66" s="998"/>
      <c r="AM66" s="998"/>
      <c r="AN66" s="998"/>
      <c r="AO66" s="999"/>
      <c r="AP66" s="1003" t="s">
        <v>417</v>
      </c>
      <c r="AQ66" s="1004"/>
      <c r="AR66" s="1004"/>
      <c r="AS66" s="1004"/>
      <c r="AT66" s="1005"/>
      <c r="AU66" s="1003" t="s">
        <v>418</v>
      </c>
      <c r="AV66" s="1004"/>
      <c r="AW66" s="1004"/>
      <c r="AX66" s="1004"/>
      <c r="AY66" s="1005"/>
      <c r="AZ66" s="1003" t="s">
        <v>378</v>
      </c>
      <c r="BA66" s="1004"/>
      <c r="BB66" s="1004"/>
      <c r="BC66" s="1004"/>
      <c r="BD66" s="1017"/>
      <c r="BE66" s="240"/>
      <c r="BF66" s="240"/>
      <c r="BG66" s="240"/>
      <c r="BH66" s="240"/>
      <c r="BI66" s="240"/>
      <c r="BJ66" s="240"/>
      <c r="BK66" s="240"/>
      <c r="BL66" s="240"/>
      <c r="BM66" s="240"/>
      <c r="BN66" s="240"/>
      <c r="BO66" s="240"/>
      <c r="BP66" s="240"/>
      <c r="BQ66" s="237">
        <v>60</v>
      </c>
      <c r="BR66" s="242"/>
      <c r="BS66" s="947"/>
      <c r="BT66" s="948"/>
      <c r="BU66" s="948"/>
      <c r="BV66" s="948"/>
      <c r="BW66" s="948"/>
      <c r="BX66" s="948"/>
      <c r="BY66" s="948"/>
      <c r="BZ66" s="948"/>
      <c r="CA66" s="948"/>
      <c r="CB66" s="948"/>
      <c r="CC66" s="948"/>
      <c r="CD66" s="948"/>
      <c r="CE66" s="948"/>
      <c r="CF66" s="948"/>
      <c r="CG66" s="957"/>
      <c r="CH66" s="958"/>
      <c r="CI66" s="959"/>
      <c r="CJ66" s="959"/>
      <c r="CK66" s="959"/>
      <c r="CL66" s="960"/>
      <c r="CM66" s="958"/>
      <c r="CN66" s="959"/>
      <c r="CO66" s="959"/>
      <c r="CP66" s="959"/>
      <c r="CQ66" s="960"/>
      <c r="CR66" s="958"/>
      <c r="CS66" s="959"/>
      <c r="CT66" s="959"/>
      <c r="CU66" s="959"/>
      <c r="CV66" s="960"/>
      <c r="CW66" s="958"/>
      <c r="CX66" s="959"/>
      <c r="CY66" s="959"/>
      <c r="CZ66" s="959"/>
      <c r="DA66" s="960"/>
      <c r="DB66" s="958"/>
      <c r="DC66" s="959"/>
      <c r="DD66" s="959"/>
      <c r="DE66" s="959"/>
      <c r="DF66" s="960"/>
      <c r="DG66" s="958"/>
      <c r="DH66" s="959"/>
      <c r="DI66" s="959"/>
      <c r="DJ66" s="959"/>
      <c r="DK66" s="960"/>
      <c r="DL66" s="958"/>
      <c r="DM66" s="959"/>
      <c r="DN66" s="959"/>
      <c r="DO66" s="959"/>
      <c r="DP66" s="960"/>
      <c r="DQ66" s="958"/>
      <c r="DR66" s="959"/>
      <c r="DS66" s="959"/>
      <c r="DT66" s="959"/>
      <c r="DU66" s="960"/>
      <c r="DV66" s="947"/>
      <c r="DW66" s="948"/>
      <c r="DX66" s="948"/>
      <c r="DY66" s="948"/>
      <c r="DZ66" s="949"/>
      <c r="EA66" s="229"/>
    </row>
    <row r="67" spans="1:131" ht="26.25" customHeight="1" thickBot="1" x14ac:dyDescent="0.25">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18"/>
      <c r="BE67" s="240"/>
      <c r="BF67" s="240"/>
      <c r="BG67" s="240"/>
      <c r="BH67" s="240"/>
      <c r="BI67" s="240"/>
      <c r="BJ67" s="240"/>
      <c r="BK67" s="240"/>
      <c r="BL67" s="240"/>
      <c r="BM67" s="240"/>
      <c r="BN67" s="240"/>
      <c r="BO67" s="240"/>
      <c r="BP67" s="240"/>
      <c r="BQ67" s="237">
        <v>61</v>
      </c>
      <c r="BR67" s="242"/>
      <c r="BS67" s="947"/>
      <c r="BT67" s="948"/>
      <c r="BU67" s="948"/>
      <c r="BV67" s="948"/>
      <c r="BW67" s="948"/>
      <c r="BX67" s="948"/>
      <c r="BY67" s="948"/>
      <c r="BZ67" s="948"/>
      <c r="CA67" s="948"/>
      <c r="CB67" s="948"/>
      <c r="CC67" s="948"/>
      <c r="CD67" s="948"/>
      <c r="CE67" s="948"/>
      <c r="CF67" s="948"/>
      <c r="CG67" s="957"/>
      <c r="CH67" s="958"/>
      <c r="CI67" s="959"/>
      <c r="CJ67" s="959"/>
      <c r="CK67" s="959"/>
      <c r="CL67" s="960"/>
      <c r="CM67" s="958"/>
      <c r="CN67" s="959"/>
      <c r="CO67" s="959"/>
      <c r="CP67" s="959"/>
      <c r="CQ67" s="960"/>
      <c r="CR67" s="958"/>
      <c r="CS67" s="959"/>
      <c r="CT67" s="959"/>
      <c r="CU67" s="959"/>
      <c r="CV67" s="960"/>
      <c r="CW67" s="958"/>
      <c r="CX67" s="959"/>
      <c r="CY67" s="959"/>
      <c r="CZ67" s="959"/>
      <c r="DA67" s="960"/>
      <c r="DB67" s="958"/>
      <c r="DC67" s="959"/>
      <c r="DD67" s="959"/>
      <c r="DE67" s="959"/>
      <c r="DF67" s="960"/>
      <c r="DG67" s="958"/>
      <c r="DH67" s="959"/>
      <c r="DI67" s="959"/>
      <c r="DJ67" s="959"/>
      <c r="DK67" s="960"/>
      <c r="DL67" s="958"/>
      <c r="DM67" s="959"/>
      <c r="DN67" s="959"/>
      <c r="DO67" s="959"/>
      <c r="DP67" s="960"/>
      <c r="DQ67" s="958"/>
      <c r="DR67" s="959"/>
      <c r="DS67" s="959"/>
      <c r="DT67" s="959"/>
      <c r="DU67" s="960"/>
      <c r="DV67" s="947"/>
      <c r="DW67" s="948"/>
      <c r="DX67" s="948"/>
      <c r="DY67" s="948"/>
      <c r="DZ67" s="949"/>
      <c r="EA67" s="229"/>
    </row>
    <row r="68" spans="1:131" ht="26.25" customHeight="1" thickTop="1" x14ac:dyDescent="0.2">
      <c r="A68" s="235">
        <v>1</v>
      </c>
      <c r="B68" s="987" t="s">
        <v>581</v>
      </c>
      <c r="C68" s="988"/>
      <c r="D68" s="988"/>
      <c r="E68" s="988"/>
      <c r="F68" s="988"/>
      <c r="G68" s="988"/>
      <c r="H68" s="988"/>
      <c r="I68" s="988"/>
      <c r="J68" s="988"/>
      <c r="K68" s="988"/>
      <c r="L68" s="988"/>
      <c r="M68" s="988"/>
      <c r="N68" s="988"/>
      <c r="O68" s="988"/>
      <c r="P68" s="989"/>
      <c r="Q68" s="990">
        <v>307</v>
      </c>
      <c r="R68" s="984"/>
      <c r="S68" s="984"/>
      <c r="T68" s="984"/>
      <c r="U68" s="984"/>
      <c r="V68" s="984">
        <v>287</v>
      </c>
      <c r="W68" s="984"/>
      <c r="X68" s="984"/>
      <c r="Y68" s="984"/>
      <c r="Z68" s="984"/>
      <c r="AA68" s="984">
        <v>20</v>
      </c>
      <c r="AB68" s="984"/>
      <c r="AC68" s="984"/>
      <c r="AD68" s="984"/>
      <c r="AE68" s="984"/>
      <c r="AF68" s="984">
        <v>20</v>
      </c>
      <c r="AG68" s="984"/>
      <c r="AH68" s="984"/>
      <c r="AI68" s="984"/>
      <c r="AJ68" s="984"/>
      <c r="AK68" s="984" t="s">
        <v>592</v>
      </c>
      <c r="AL68" s="984"/>
      <c r="AM68" s="984"/>
      <c r="AN68" s="984"/>
      <c r="AO68" s="984"/>
      <c r="AP68" s="984" t="s">
        <v>592</v>
      </c>
      <c r="AQ68" s="984"/>
      <c r="AR68" s="984"/>
      <c r="AS68" s="984"/>
      <c r="AT68" s="984"/>
      <c r="AU68" s="984" t="s">
        <v>592</v>
      </c>
      <c r="AV68" s="984"/>
      <c r="AW68" s="984"/>
      <c r="AX68" s="984"/>
      <c r="AY68" s="984"/>
      <c r="AZ68" s="985"/>
      <c r="BA68" s="985"/>
      <c r="BB68" s="985"/>
      <c r="BC68" s="985"/>
      <c r="BD68" s="986"/>
      <c r="BE68" s="240"/>
      <c r="BF68" s="240"/>
      <c r="BG68" s="240"/>
      <c r="BH68" s="240"/>
      <c r="BI68" s="240"/>
      <c r="BJ68" s="240"/>
      <c r="BK68" s="240"/>
      <c r="BL68" s="240"/>
      <c r="BM68" s="240"/>
      <c r="BN68" s="240"/>
      <c r="BO68" s="240"/>
      <c r="BP68" s="240"/>
      <c r="BQ68" s="237">
        <v>62</v>
      </c>
      <c r="BR68" s="242"/>
      <c r="BS68" s="947"/>
      <c r="BT68" s="948"/>
      <c r="BU68" s="948"/>
      <c r="BV68" s="948"/>
      <c r="BW68" s="948"/>
      <c r="BX68" s="948"/>
      <c r="BY68" s="948"/>
      <c r="BZ68" s="948"/>
      <c r="CA68" s="948"/>
      <c r="CB68" s="948"/>
      <c r="CC68" s="948"/>
      <c r="CD68" s="948"/>
      <c r="CE68" s="948"/>
      <c r="CF68" s="948"/>
      <c r="CG68" s="957"/>
      <c r="CH68" s="958"/>
      <c r="CI68" s="959"/>
      <c r="CJ68" s="959"/>
      <c r="CK68" s="959"/>
      <c r="CL68" s="960"/>
      <c r="CM68" s="958"/>
      <c r="CN68" s="959"/>
      <c r="CO68" s="959"/>
      <c r="CP68" s="959"/>
      <c r="CQ68" s="960"/>
      <c r="CR68" s="958"/>
      <c r="CS68" s="959"/>
      <c r="CT68" s="959"/>
      <c r="CU68" s="959"/>
      <c r="CV68" s="960"/>
      <c r="CW68" s="958"/>
      <c r="CX68" s="959"/>
      <c r="CY68" s="959"/>
      <c r="CZ68" s="959"/>
      <c r="DA68" s="960"/>
      <c r="DB68" s="958"/>
      <c r="DC68" s="959"/>
      <c r="DD68" s="959"/>
      <c r="DE68" s="959"/>
      <c r="DF68" s="960"/>
      <c r="DG68" s="958"/>
      <c r="DH68" s="959"/>
      <c r="DI68" s="959"/>
      <c r="DJ68" s="959"/>
      <c r="DK68" s="960"/>
      <c r="DL68" s="958"/>
      <c r="DM68" s="959"/>
      <c r="DN68" s="959"/>
      <c r="DO68" s="959"/>
      <c r="DP68" s="960"/>
      <c r="DQ68" s="958"/>
      <c r="DR68" s="959"/>
      <c r="DS68" s="959"/>
      <c r="DT68" s="959"/>
      <c r="DU68" s="960"/>
      <c r="DV68" s="947"/>
      <c r="DW68" s="948"/>
      <c r="DX68" s="948"/>
      <c r="DY68" s="948"/>
      <c r="DZ68" s="949"/>
      <c r="EA68" s="229"/>
    </row>
    <row r="69" spans="1:131" ht="26.25" customHeight="1" x14ac:dyDescent="0.2">
      <c r="A69" s="237">
        <v>2</v>
      </c>
      <c r="B69" s="976" t="s">
        <v>582</v>
      </c>
      <c r="C69" s="977"/>
      <c r="D69" s="977"/>
      <c r="E69" s="977"/>
      <c r="F69" s="977"/>
      <c r="G69" s="977"/>
      <c r="H69" s="977"/>
      <c r="I69" s="977"/>
      <c r="J69" s="977"/>
      <c r="K69" s="977"/>
      <c r="L69" s="977"/>
      <c r="M69" s="977"/>
      <c r="N69" s="977"/>
      <c r="O69" s="977"/>
      <c r="P69" s="978"/>
      <c r="Q69" s="979">
        <v>147909</v>
      </c>
      <c r="R69" s="973"/>
      <c r="S69" s="973"/>
      <c r="T69" s="973"/>
      <c r="U69" s="973"/>
      <c r="V69" s="973">
        <v>147390</v>
      </c>
      <c r="W69" s="973"/>
      <c r="X69" s="973"/>
      <c r="Y69" s="973"/>
      <c r="Z69" s="973"/>
      <c r="AA69" s="973">
        <v>519</v>
      </c>
      <c r="AB69" s="973"/>
      <c r="AC69" s="973"/>
      <c r="AD69" s="973"/>
      <c r="AE69" s="973"/>
      <c r="AF69" s="973">
        <v>519</v>
      </c>
      <c r="AG69" s="973"/>
      <c r="AH69" s="973"/>
      <c r="AI69" s="973"/>
      <c r="AJ69" s="973"/>
      <c r="AK69" s="973">
        <v>1058</v>
      </c>
      <c r="AL69" s="973"/>
      <c r="AM69" s="973"/>
      <c r="AN69" s="973"/>
      <c r="AO69" s="973"/>
      <c r="AP69" s="973" t="s">
        <v>592</v>
      </c>
      <c r="AQ69" s="973"/>
      <c r="AR69" s="973"/>
      <c r="AS69" s="973"/>
      <c r="AT69" s="973"/>
      <c r="AU69" s="973" t="s">
        <v>592</v>
      </c>
      <c r="AV69" s="973"/>
      <c r="AW69" s="973"/>
      <c r="AX69" s="973"/>
      <c r="AY69" s="973"/>
      <c r="AZ69" s="974"/>
      <c r="BA69" s="974"/>
      <c r="BB69" s="974"/>
      <c r="BC69" s="974"/>
      <c r="BD69" s="975"/>
      <c r="BE69" s="240"/>
      <c r="BF69" s="240"/>
      <c r="BG69" s="240"/>
      <c r="BH69" s="240"/>
      <c r="BI69" s="240"/>
      <c r="BJ69" s="240"/>
      <c r="BK69" s="240"/>
      <c r="BL69" s="240"/>
      <c r="BM69" s="240"/>
      <c r="BN69" s="240"/>
      <c r="BO69" s="240"/>
      <c r="BP69" s="240"/>
      <c r="BQ69" s="237">
        <v>63</v>
      </c>
      <c r="BR69" s="242"/>
      <c r="BS69" s="947"/>
      <c r="BT69" s="948"/>
      <c r="BU69" s="948"/>
      <c r="BV69" s="948"/>
      <c r="BW69" s="948"/>
      <c r="BX69" s="948"/>
      <c r="BY69" s="948"/>
      <c r="BZ69" s="948"/>
      <c r="CA69" s="948"/>
      <c r="CB69" s="948"/>
      <c r="CC69" s="948"/>
      <c r="CD69" s="948"/>
      <c r="CE69" s="948"/>
      <c r="CF69" s="948"/>
      <c r="CG69" s="957"/>
      <c r="CH69" s="958"/>
      <c r="CI69" s="959"/>
      <c r="CJ69" s="959"/>
      <c r="CK69" s="959"/>
      <c r="CL69" s="960"/>
      <c r="CM69" s="958"/>
      <c r="CN69" s="959"/>
      <c r="CO69" s="959"/>
      <c r="CP69" s="959"/>
      <c r="CQ69" s="960"/>
      <c r="CR69" s="958"/>
      <c r="CS69" s="959"/>
      <c r="CT69" s="959"/>
      <c r="CU69" s="959"/>
      <c r="CV69" s="960"/>
      <c r="CW69" s="958"/>
      <c r="CX69" s="959"/>
      <c r="CY69" s="959"/>
      <c r="CZ69" s="959"/>
      <c r="DA69" s="960"/>
      <c r="DB69" s="958"/>
      <c r="DC69" s="959"/>
      <c r="DD69" s="959"/>
      <c r="DE69" s="959"/>
      <c r="DF69" s="960"/>
      <c r="DG69" s="958"/>
      <c r="DH69" s="959"/>
      <c r="DI69" s="959"/>
      <c r="DJ69" s="959"/>
      <c r="DK69" s="960"/>
      <c r="DL69" s="958"/>
      <c r="DM69" s="959"/>
      <c r="DN69" s="959"/>
      <c r="DO69" s="959"/>
      <c r="DP69" s="960"/>
      <c r="DQ69" s="958"/>
      <c r="DR69" s="959"/>
      <c r="DS69" s="959"/>
      <c r="DT69" s="959"/>
      <c r="DU69" s="960"/>
      <c r="DV69" s="947"/>
      <c r="DW69" s="948"/>
      <c r="DX69" s="948"/>
      <c r="DY69" s="948"/>
      <c r="DZ69" s="949"/>
      <c r="EA69" s="229"/>
    </row>
    <row r="70" spans="1:131" ht="26.25" customHeight="1" x14ac:dyDescent="0.2">
      <c r="A70" s="237">
        <v>3</v>
      </c>
      <c r="B70" s="976" t="s">
        <v>583</v>
      </c>
      <c r="C70" s="977"/>
      <c r="D70" s="977"/>
      <c r="E70" s="977"/>
      <c r="F70" s="977"/>
      <c r="G70" s="977"/>
      <c r="H70" s="977"/>
      <c r="I70" s="977"/>
      <c r="J70" s="977"/>
      <c r="K70" s="977"/>
      <c r="L70" s="977"/>
      <c r="M70" s="977"/>
      <c r="N70" s="977"/>
      <c r="O70" s="977"/>
      <c r="P70" s="978"/>
      <c r="Q70" s="979">
        <v>3433</v>
      </c>
      <c r="R70" s="973"/>
      <c r="S70" s="973"/>
      <c r="T70" s="973"/>
      <c r="U70" s="973"/>
      <c r="V70" s="973">
        <v>3277</v>
      </c>
      <c r="W70" s="973"/>
      <c r="X70" s="973"/>
      <c r="Y70" s="973"/>
      <c r="Z70" s="973"/>
      <c r="AA70" s="973">
        <v>156</v>
      </c>
      <c r="AB70" s="973"/>
      <c r="AC70" s="973"/>
      <c r="AD70" s="973"/>
      <c r="AE70" s="973"/>
      <c r="AF70" s="973">
        <v>156</v>
      </c>
      <c r="AG70" s="973"/>
      <c r="AH70" s="973"/>
      <c r="AI70" s="973"/>
      <c r="AJ70" s="973"/>
      <c r="AK70" s="973">
        <v>27</v>
      </c>
      <c r="AL70" s="973"/>
      <c r="AM70" s="973"/>
      <c r="AN70" s="973"/>
      <c r="AO70" s="973"/>
      <c r="AP70" s="973">
        <v>2069</v>
      </c>
      <c r="AQ70" s="973"/>
      <c r="AR70" s="973"/>
      <c r="AS70" s="973"/>
      <c r="AT70" s="973"/>
      <c r="AU70" s="973">
        <v>227</v>
      </c>
      <c r="AV70" s="973"/>
      <c r="AW70" s="973"/>
      <c r="AX70" s="973"/>
      <c r="AY70" s="973"/>
      <c r="AZ70" s="974"/>
      <c r="BA70" s="974"/>
      <c r="BB70" s="974"/>
      <c r="BC70" s="974"/>
      <c r="BD70" s="975"/>
      <c r="BE70" s="240"/>
      <c r="BF70" s="240"/>
      <c r="BG70" s="240"/>
      <c r="BH70" s="240"/>
      <c r="BI70" s="240"/>
      <c r="BJ70" s="240"/>
      <c r="BK70" s="240"/>
      <c r="BL70" s="240"/>
      <c r="BM70" s="240"/>
      <c r="BN70" s="240"/>
      <c r="BO70" s="240"/>
      <c r="BP70" s="240"/>
      <c r="BQ70" s="237">
        <v>64</v>
      </c>
      <c r="BR70" s="242"/>
      <c r="BS70" s="947"/>
      <c r="BT70" s="948"/>
      <c r="BU70" s="948"/>
      <c r="BV70" s="948"/>
      <c r="BW70" s="948"/>
      <c r="BX70" s="948"/>
      <c r="BY70" s="948"/>
      <c r="BZ70" s="948"/>
      <c r="CA70" s="948"/>
      <c r="CB70" s="948"/>
      <c r="CC70" s="948"/>
      <c r="CD70" s="948"/>
      <c r="CE70" s="948"/>
      <c r="CF70" s="948"/>
      <c r="CG70" s="957"/>
      <c r="CH70" s="958"/>
      <c r="CI70" s="959"/>
      <c r="CJ70" s="959"/>
      <c r="CK70" s="959"/>
      <c r="CL70" s="960"/>
      <c r="CM70" s="958"/>
      <c r="CN70" s="959"/>
      <c r="CO70" s="959"/>
      <c r="CP70" s="959"/>
      <c r="CQ70" s="960"/>
      <c r="CR70" s="958"/>
      <c r="CS70" s="959"/>
      <c r="CT70" s="959"/>
      <c r="CU70" s="959"/>
      <c r="CV70" s="960"/>
      <c r="CW70" s="958"/>
      <c r="CX70" s="959"/>
      <c r="CY70" s="959"/>
      <c r="CZ70" s="959"/>
      <c r="DA70" s="960"/>
      <c r="DB70" s="958"/>
      <c r="DC70" s="959"/>
      <c r="DD70" s="959"/>
      <c r="DE70" s="959"/>
      <c r="DF70" s="960"/>
      <c r="DG70" s="958"/>
      <c r="DH70" s="959"/>
      <c r="DI70" s="959"/>
      <c r="DJ70" s="959"/>
      <c r="DK70" s="960"/>
      <c r="DL70" s="958"/>
      <c r="DM70" s="959"/>
      <c r="DN70" s="959"/>
      <c r="DO70" s="959"/>
      <c r="DP70" s="960"/>
      <c r="DQ70" s="958"/>
      <c r="DR70" s="959"/>
      <c r="DS70" s="959"/>
      <c r="DT70" s="959"/>
      <c r="DU70" s="960"/>
      <c r="DV70" s="947"/>
      <c r="DW70" s="948"/>
      <c r="DX70" s="948"/>
      <c r="DY70" s="948"/>
      <c r="DZ70" s="949"/>
      <c r="EA70" s="229"/>
    </row>
    <row r="71" spans="1:131" ht="26.25" customHeight="1" x14ac:dyDescent="0.2">
      <c r="A71" s="237">
        <v>4</v>
      </c>
      <c r="B71" s="976" t="s">
        <v>584</v>
      </c>
      <c r="C71" s="977"/>
      <c r="D71" s="977"/>
      <c r="E71" s="977"/>
      <c r="F71" s="977"/>
      <c r="G71" s="977"/>
      <c r="H71" s="977"/>
      <c r="I71" s="977"/>
      <c r="J71" s="977"/>
      <c r="K71" s="977"/>
      <c r="L71" s="977"/>
      <c r="M71" s="977"/>
      <c r="N71" s="977"/>
      <c r="O71" s="977"/>
      <c r="P71" s="978"/>
      <c r="Q71" s="979">
        <v>229</v>
      </c>
      <c r="R71" s="973"/>
      <c r="S71" s="973"/>
      <c r="T71" s="973"/>
      <c r="U71" s="973"/>
      <c r="V71" s="973">
        <v>207</v>
      </c>
      <c r="W71" s="973"/>
      <c r="X71" s="973"/>
      <c r="Y71" s="973"/>
      <c r="Z71" s="973"/>
      <c r="AA71" s="973">
        <v>22</v>
      </c>
      <c r="AB71" s="973"/>
      <c r="AC71" s="973"/>
      <c r="AD71" s="973"/>
      <c r="AE71" s="973"/>
      <c r="AF71" s="973">
        <v>22</v>
      </c>
      <c r="AG71" s="973"/>
      <c r="AH71" s="973"/>
      <c r="AI71" s="973"/>
      <c r="AJ71" s="973"/>
      <c r="AK71" s="973">
        <v>14</v>
      </c>
      <c r="AL71" s="973"/>
      <c r="AM71" s="973"/>
      <c r="AN71" s="973"/>
      <c r="AO71" s="973"/>
      <c r="AP71" s="973" t="s">
        <v>592</v>
      </c>
      <c r="AQ71" s="973"/>
      <c r="AR71" s="973"/>
      <c r="AS71" s="973"/>
      <c r="AT71" s="973"/>
      <c r="AU71" s="973" t="s">
        <v>592</v>
      </c>
      <c r="AV71" s="973"/>
      <c r="AW71" s="973"/>
      <c r="AX71" s="973"/>
      <c r="AY71" s="973"/>
      <c r="AZ71" s="974"/>
      <c r="BA71" s="974"/>
      <c r="BB71" s="974"/>
      <c r="BC71" s="974"/>
      <c r="BD71" s="975"/>
      <c r="BE71" s="240"/>
      <c r="BF71" s="240"/>
      <c r="BG71" s="240"/>
      <c r="BH71" s="240"/>
      <c r="BI71" s="240"/>
      <c r="BJ71" s="240"/>
      <c r="BK71" s="240"/>
      <c r="BL71" s="240"/>
      <c r="BM71" s="240"/>
      <c r="BN71" s="240"/>
      <c r="BO71" s="240"/>
      <c r="BP71" s="240"/>
      <c r="BQ71" s="237">
        <v>65</v>
      </c>
      <c r="BR71" s="242"/>
      <c r="BS71" s="947"/>
      <c r="BT71" s="948"/>
      <c r="BU71" s="948"/>
      <c r="BV71" s="948"/>
      <c r="BW71" s="948"/>
      <c r="BX71" s="948"/>
      <c r="BY71" s="948"/>
      <c r="BZ71" s="948"/>
      <c r="CA71" s="948"/>
      <c r="CB71" s="948"/>
      <c r="CC71" s="948"/>
      <c r="CD71" s="948"/>
      <c r="CE71" s="948"/>
      <c r="CF71" s="948"/>
      <c r="CG71" s="957"/>
      <c r="CH71" s="958"/>
      <c r="CI71" s="959"/>
      <c r="CJ71" s="959"/>
      <c r="CK71" s="959"/>
      <c r="CL71" s="960"/>
      <c r="CM71" s="958"/>
      <c r="CN71" s="959"/>
      <c r="CO71" s="959"/>
      <c r="CP71" s="959"/>
      <c r="CQ71" s="960"/>
      <c r="CR71" s="958"/>
      <c r="CS71" s="959"/>
      <c r="CT71" s="959"/>
      <c r="CU71" s="959"/>
      <c r="CV71" s="960"/>
      <c r="CW71" s="958"/>
      <c r="CX71" s="959"/>
      <c r="CY71" s="959"/>
      <c r="CZ71" s="959"/>
      <c r="DA71" s="960"/>
      <c r="DB71" s="958"/>
      <c r="DC71" s="959"/>
      <c r="DD71" s="959"/>
      <c r="DE71" s="959"/>
      <c r="DF71" s="960"/>
      <c r="DG71" s="958"/>
      <c r="DH71" s="959"/>
      <c r="DI71" s="959"/>
      <c r="DJ71" s="959"/>
      <c r="DK71" s="960"/>
      <c r="DL71" s="958"/>
      <c r="DM71" s="959"/>
      <c r="DN71" s="959"/>
      <c r="DO71" s="959"/>
      <c r="DP71" s="960"/>
      <c r="DQ71" s="958"/>
      <c r="DR71" s="959"/>
      <c r="DS71" s="959"/>
      <c r="DT71" s="959"/>
      <c r="DU71" s="960"/>
      <c r="DV71" s="947"/>
      <c r="DW71" s="948"/>
      <c r="DX71" s="948"/>
      <c r="DY71" s="948"/>
      <c r="DZ71" s="949"/>
      <c r="EA71" s="229"/>
    </row>
    <row r="72" spans="1:131" ht="26.25" customHeight="1" x14ac:dyDescent="0.2">
      <c r="A72" s="237">
        <v>5</v>
      </c>
      <c r="B72" s="976" t="s">
        <v>585</v>
      </c>
      <c r="C72" s="977"/>
      <c r="D72" s="977"/>
      <c r="E72" s="977"/>
      <c r="F72" s="977"/>
      <c r="G72" s="977"/>
      <c r="H72" s="977"/>
      <c r="I72" s="977"/>
      <c r="J72" s="977"/>
      <c r="K72" s="977"/>
      <c r="L72" s="977"/>
      <c r="M72" s="977"/>
      <c r="N72" s="977"/>
      <c r="O72" s="977"/>
      <c r="P72" s="978"/>
      <c r="Q72" s="979">
        <v>45</v>
      </c>
      <c r="R72" s="973"/>
      <c r="S72" s="973"/>
      <c r="T72" s="973"/>
      <c r="U72" s="973"/>
      <c r="V72" s="973">
        <v>11</v>
      </c>
      <c r="W72" s="973"/>
      <c r="X72" s="973"/>
      <c r="Y72" s="973"/>
      <c r="Z72" s="973"/>
      <c r="AA72" s="973">
        <v>34</v>
      </c>
      <c r="AB72" s="973"/>
      <c r="AC72" s="973"/>
      <c r="AD72" s="973"/>
      <c r="AE72" s="973"/>
      <c r="AF72" s="973">
        <v>34</v>
      </c>
      <c r="AG72" s="973"/>
      <c r="AH72" s="973"/>
      <c r="AI72" s="973"/>
      <c r="AJ72" s="973"/>
      <c r="AK72" s="973" t="s">
        <v>592</v>
      </c>
      <c r="AL72" s="973"/>
      <c r="AM72" s="973"/>
      <c r="AN72" s="973"/>
      <c r="AO72" s="973"/>
      <c r="AP72" s="973" t="s">
        <v>592</v>
      </c>
      <c r="AQ72" s="973"/>
      <c r="AR72" s="973"/>
      <c r="AS72" s="973"/>
      <c r="AT72" s="973"/>
      <c r="AU72" s="973" t="s">
        <v>592</v>
      </c>
      <c r="AV72" s="973"/>
      <c r="AW72" s="973"/>
      <c r="AX72" s="973"/>
      <c r="AY72" s="973"/>
      <c r="AZ72" s="974"/>
      <c r="BA72" s="974"/>
      <c r="BB72" s="974"/>
      <c r="BC72" s="974"/>
      <c r="BD72" s="975"/>
      <c r="BE72" s="240"/>
      <c r="BF72" s="240"/>
      <c r="BG72" s="240"/>
      <c r="BH72" s="240"/>
      <c r="BI72" s="240"/>
      <c r="BJ72" s="240"/>
      <c r="BK72" s="240"/>
      <c r="BL72" s="240"/>
      <c r="BM72" s="240"/>
      <c r="BN72" s="240"/>
      <c r="BO72" s="240"/>
      <c r="BP72" s="240"/>
      <c r="BQ72" s="237">
        <v>66</v>
      </c>
      <c r="BR72" s="242"/>
      <c r="BS72" s="947"/>
      <c r="BT72" s="948"/>
      <c r="BU72" s="948"/>
      <c r="BV72" s="948"/>
      <c r="BW72" s="948"/>
      <c r="BX72" s="948"/>
      <c r="BY72" s="948"/>
      <c r="BZ72" s="948"/>
      <c r="CA72" s="948"/>
      <c r="CB72" s="948"/>
      <c r="CC72" s="948"/>
      <c r="CD72" s="948"/>
      <c r="CE72" s="948"/>
      <c r="CF72" s="948"/>
      <c r="CG72" s="957"/>
      <c r="CH72" s="958"/>
      <c r="CI72" s="959"/>
      <c r="CJ72" s="959"/>
      <c r="CK72" s="959"/>
      <c r="CL72" s="960"/>
      <c r="CM72" s="958"/>
      <c r="CN72" s="959"/>
      <c r="CO72" s="959"/>
      <c r="CP72" s="959"/>
      <c r="CQ72" s="960"/>
      <c r="CR72" s="958"/>
      <c r="CS72" s="959"/>
      <c r="CT72" s="959"/>
      <c r="CU72" s="959"/>
      <c r="CV72" s="960"/>
      <c r="CW72" s="958"/>
      <c r="CX72" s="959"/>
      <c r="CY72" s="959"/>
      <c r="CZ72" s="959"/>
      <c r="DA72" s="960"/>
      <c r="DB72" s="958"/>
      <c r="DC72" s="959"/>
      <c r="DD72" s="959"/>
      <c r="DE72" s="959"/>
      <c r="DF72" s="960"/>
      <c r="DG72" s="958"/>
      <c r="DH72" s="959"/>
      <c r="DI72" s="959"/>
      <c r="DJ72" s="959"/>
      <c r="DK72" s="960"/>
      <c r="DL72" s="958"/>
      <c r="DM72" s="959"/>
      <c r="DN72" s="959"/>
      <c r="DO72" s="959"/>
      <c r="DP72" s="960"/>
      <c r="DQ72" s="958"/>
      <c r="DR72" s="959"/>
      <c r="DS72" s="959"/>
      <c r="DT72" s="959"/>
      <c r="DU72" s="960"/>
      <c r="DV72" s="947"/>
      <c r="DW72" s="948"/>
      <c r="DX72" s="948"/>
      <c r="DY72" s="948"/>
      <c r="DZ72" s="949"/>
      <c r="EA72" s="229"/>
    </row>
    <row r="73" spans="1:131" ht="26.25" customHeight="1" x14ac:dyDescent="0.2">
      <c r="A73" s="237">
        <v>6</v>
      </c>
      <c r="B73" s="976" t="s">
        <v>586</v>
      </c>
      <c r="C73" s="977"/>
      <c r="D73" s="977"/>
      <c r="E73" s="977"/>
      <c r="F73" s="977"/>
      <c r="G73" s="977"/>
      <c r="H73" s="977"/>
      <c r="I73" s="977"/>
      <c r="J73" s="977"/>
      <c r="K73" s="977"/>
      <c r="L73" s="977"/>
      <c r="M73" s="977"/>
      <c r="N73" s="977"/>
      <c r="O73" s="977"/>
      <c r="P73" s="978"/>
      <c r="Q73" s="979">
        <v>7807</v>
      </c>
      <c r="R73" s="973"/>
      <c r="S73" s="973"/>
      <c r="T73" s="973"/>
      <c r="U73" s="973"/>
      <c r="V73" s="973">
        <v>7405</v>
      </c>
      <c r="W73" s="973"/>
      <c r="X73" s="973"/>
      <c r="Y73" s="973"/>
      <c r="Z73" s="973"/>
      <c r="AA73" s="973">
        <v>102</v>
      </c>
      <c r="AB73" s="973"/>
      <c r="AC73" s="973"/>
      <c r="AD73" s="973"/>
      <c r="AE73" s="973"/>
      <c r="AF73" s="973">
        <v>402</v>
      </c>
      <c r="AG73" s="973"/>
      <c r="AH73" s="973"/>
      <c r="AI73" s="973"/>
      <c r="AJ73" s="973"/>
      <c r="AK73" s="973">
        <v>4</v>
      </c>
      <c r="AL73" s="973"/>
      <c r="AM73" s="973"/>
      <c r="AN73" s="973"/>
      <c r="AO73" s="973"/>
      <c r="AP73" s="973" t="s">
        <v>592</v>
      </c>
      <c r="AQ73" s="973"/>
      <c r="AR73" s="973"/>
      <c r="AS73" s="973"/>
      <c r="AT73" s="973"/>
      <c r="AU73" s="973" t="s">
        <v>592</v>
      </c>
      <c r="AV73" s="973"/>
      <c r="AW73" s="973"/>
      <c r="AX73" s="973"/>
      <c r="AY73" s="973"/>
      <c r="AZ73" s="974"/>
      <c r="BA73" s="974"/>
      <c r="BB73" s="974"/>
      <c r="BC73" s="974"/>
      <c r="BD73" s="975"/>
      <c r="BE73" s="240"/>
      <c r="BF73" s="240"/>
      <c r="BG73" s="240"/>
      <c r="BH73" s="240"/>
      <c r="BI73" s="240"/>
      <c r="BJ73" s="240"/>
      <c r="BK73" s="240"/>
      <c r="BL73" s="240"/>
      <c r="BM73" s="240"/>
      <c r="BN73" s="240"/>
      <c r="BO73" s="240"/>
      <c r="BP73" s="240"/>
      <c r="BQ73" s="237">
        <v>67</v>
      </c>
      <c r="BR73" s="242"/>
      <c r="BS73" s="947"/>
      <c r="BT73" s="948"/>
      <c r="BU73" s="948"/>
      <c r="BV73" s="948"/>
      <c r="BW73" s="948"/>
      <c r="BX73" s="948"/>
      <c r="BY73" s="948"/>
      <c r="BZ73" s="948"/>
      <c r="CA73" s="948"/>
      <c r="CB73" s="948"/>
      <c r="CC73" s="948"/>
      <c r="CD73" s="948"/>
      <c r="CE73" s="948"/>
      <c r="CF73" s="948"/>
      <c r="CG73" s="957"/>
      <c r="CH73" s="958"/>
      <c r="CI73" s="959"/>
      <c r="CJ73" s="959"/>
      <c r="CK73" s="959"/>
      <c r="CL73" s="960"/>
      <c r="CM73" s="958"/>
      <c r="CN73" s="959"/>
      <c r="CO73" s="959"/>
      <c r="CP73" s="959"/>
      <c r="CQ73" s="960"/>
      <c r="CR73" s="958"/>
      <c r="CS73" s="959"/>
      <c r="CT73" s="959"/>
      <c r="CU73" s="959"/>
      <c r="CV73" s="960"/>
      <c r="CW73" s="958"/>
      <c r="CX73" s="959"/>
      <c r="CY73" s="959"/>
      <c r="CZ73" s="959"/>
      <c r="DA73" s="960"/>
      <c r="DB73" s="958"/>
      <c r="DC73" s="959"/>
      <c r="DD73" s="959"/>
      <c r="DE73" s="959"/>
      <c r="DF73" s="960"/>
      <c r="DG73" s="958"/>
      <c r="DH73" s="959"/>
      <c r="DI73" s="959"/>
      <c r="DJ73" s="959"/>
      <c r="DK73" s="960"/>
      <c r="DL73" s="958"/>
      <c r="DM73" s="959"/>
      <c r="DN73" s="959"/>
      <c r="DO73" s="959"/>
      <c r="DP73" s="960"/>
      <c r="DQ73" s="958"/>
      <c r="DR73" s="959"/>
      <c r="DS73" s="959"/>
      <c r="DT73" s="959"/>
      <c r="DU73" s="960"/>
      <c r="DV73" s="947"/>
      <c r="DW73" s="948"/>
      <c r="DX73" s="948"/>
      <c r="DY73" s="948"/>
      <c r="DZ73" s="949"/>
      <c r="EA73" s="229"/>
    </row>
    <row r="74" spans="1:131" ht="26.25" customHeight="1" x14ac:dyDescent="0.2">
      <c r="A74" s="237">
        <v>7</v>
      </c>
      <c r="B74" s="976" t="s">
        <v>587</v>
      </c>
      <c r="C74" s="977"/>
      <c r="D74" s="977"/>
      <c r="E74" s="977"/>
      <c r="F74" s="977"/>
      <c r="G74" s="977"/>
      <c r="H74" s="977"/>
      <c r="I74" s="977"/>
      <c r="J74" s="977"/>
      <c r="K74" s="977"/>
      <c r="L74" s="977"/>
      <c r="M74" s="977"/>
      <c r="N74" s="977"/>
      <c r="O74" s="977"/>
      <c r="P74" s="978"/>
      <c r="Q74" s="979">
        <v>2421</v>
      </c>
      <c r="R74" s="973"/>
      <c r="S74" s="973"/>
      <c r="T74" s="973"/>
      <c r="U74" s="973"/>
      <c r="V74" s="973">
        <v>2393</v>
      </c>
      <c r="W74" s="973"/>
      <c r="X74" s="973"/>
      <c r="Y74" s="973"/>
      <c r="Z74" s="973"/>
      <c r="AA74" s="973">
        <v>28</v>
      </c>
      <c r="AB74" s="973"/>
      <c r="AC74" s="973"/>
      <c r="AD74" s="973"/>
      <c r="AE74" s="973"/>
      <c r="AF74" s="973">
        <v>28</v>
      </c>
      <c r="AG74" s="973"/>
      <c r="AH74" s="973"/>
      <c r="AI74" s="973"/>
      <c r="AJ74" s="973"/>
      <c r="AK74" s="973">
        <v>103</v>
      </c>
      <c r="AL74" s="973"/>
      <c r="AM74" s="973"/>
      <c r="AN74" s="973"/>
      <c r="AO74" s="973"/>
      <c r="AP74" s="973">
        <v>664</v>
      </c>
      <c r="AQ74" s="973"/>
      <c r="AR74" s="973"/>
      <c r="AS74" s="973"/>
      <c r="AT74" s="973"/>
      <c r="AU74" s="973">
        <v>222</v>
      </c>
      <c r="AV74" s="973"/>
      <c r="AW74" s="973"/>
      <c r="AX74" s="973"/>
      <c r="AY74" s="973"/>
      <c r="AZ74" s="974"/>
      <c r="BA74" s="974"/>
      <c r="BB74" s="974"/>
      <c r="BC74" s="974"/>
      <c r="BD74" s="975"/>
      <c r="BE74" s="240"/>
      <c r="BF74" s="240"/>
      <c r="BG74" s="240"/>
      <c r="BH74" s="240"/>
      <c r="BI74" s="240"/>
      <c r="BJ74" s="240"/>
      <c r="BK74" s="240"/>
      <c r="BL74" s="240"/>
      <c r="BM74" s="240"/>
      <c r="BN74" s="240"/>
      <c r="BO74" s="240"/>
      <c r="BP74" s="240"/>
      <c r="BQ74" s="237">
        <v>68</v>
      </c>
      <c r="BR74" s="242"/>
      <c r="BS74" s="947"/>
      <c r="BT74" s="948"/>
      <c r="BU74" s="948"/>
      <c r="BV74" s="948"/>
      <c r="BW74" s="948"/>
      <c r="BX74" s="948"/>
      <c r="BY74" s="948"/>
      <c r="BZ74" s="948"/>
      <c r="CA74" s="948"/>
      <c r="CB74" s="948"/>
      <c r="CC74" s="948"/>
      <c r="CD74" s="948"/>
      <c r="CE74" s="948"/>
      <c r="CF74" s="948"/>
      <c r="CG74" s="957"/>
      <c r="CH74" s="958"/>
      <c r="CI74" s="959"/>
      <c r="CJ74" s="959"/>
      <c r="CK74" s="959"/>
      <c r="CL74" s="960"/>
      <c r="CM74" s="958"/>
      <c r="CN74" s="959"/>
      <c r="CO74" s="959"/>
      <c r="CP74" s="959"/>
      <c r="CQ74" s="960"/>
      <c r="CR74" s="958"/>
      <c r="CS74" s="959"/>
      <c r="CT74" s="959"/>
      <c r="CU74" s="959"/>
      <c r="CV74" s="960"/>
      <c r="CW74" s="958"/>
      <c r="CX74" s="959"/>
      <c r="CY74" s="959"/>
      <c r="CZ74" s="959"/>
      <c r="DA74" s="960"/>
      <c r="DB74" s="958"/>
      <c r="DC74" s="959"/>
      <c r="DD74" s="959"/>
      <c r="DE74" s="959"/>
      <c r="DF74" s="960"/>
      <c r="DG74" s="958"/>
      <c r="DH74" s="959"/>
      <c r="DI74" s="959"/>
      <c r="DJ74" s="959"/>
      <c r="DK74" s="960"/>
      <c r="DL74" s="958"/>
      <c r="DM74" s="959"/>
      <c r="DN74" s="959"/>
      <c r="DO74" s="959"/>
      <c r="DP74" s="960"/>
      <c r="DQ74" s="958"/>
      <c r="DR74" s="959"/>
      <c r="DS74" s="959"/>
      <c r="DT74" s="959"/>
      <c r="DU74" s="960"/>
      <c r="DV74" s="947"/>
      <c r="DW74" s="948"/>
      <c r="DX74" s="948"/>
      <c r="DY74" s="948"/>
      <c r="DZ74" s="949"/>
      <c r="EA74" s="229"/>
    </row>
    <row r="75" spans="1:131" ht="26.25" customHeight="1" x14ac:dyDescent="0.2">
      <c r="A75" s="237">
        <v>8</v>
      </c>
      <c r="B75" s="976" t="s">
        <v>588</v>
      </c>
      <c r="C75" s="977"/>
      <c r="D75" s="977"/>
      <c r="E75" s="977"/>
      <c r="F75" s="977"/>
      <c r="G75" s="977"/>
      <c r="H75" s="977"/>
      <c r="I75" s="977"/>
      <c r="J75" s="977"/>
      <c r="K75" s="977"/>
      <c r="L75" s="977"/>
      <c r="M75" s="977"/>
      <c r="N75" s="977"/>
      <c r="O75" s="977"/>
      <c r="P75" s="978"/>
      <c r="Q75" s="980">
        <v>210</v>
      </c>
      <c r="R75" s="981"/>
      <c r="S75" s="981"/>
      <c r="T75" s="981"/>
      <c r="U75" s="982"/>
      <c r="V75" s="983">
        <v>206</v>
      </c>
      <c r="W75" s="981"/>
      <c r="X75" s="981"/>
      <c r="Y75" s="981"/>
      <c r="Z75" s="982"/>
      <c r="AA75" s="983">
        <v>4</v>
      </c>
      <c r="AB75" s="981"/>
      <c r="AC75" s="981"/>
      <c r="AD75" s="981"/>
      <c r="AE75" s="982"/>
      <c r="AF75" s="983">
        <v>4</v>
      </c>
      <c r="AG75" s="981"/>
      <c r="AH75" s="981"/>
      <c r="AI75" s="981"/>
      <c r="AJ75" s="982"/>
      <c r="AK75" s="983" t="s">
        <v>592</v>
      </c>
      <c r="AL75" s="981"/>
      <c r="AM75" s="981"/>
      <c r="AN75" s="981"/>
      <c r="AO75" s="982"/>
      <c r="AP75" s="983" t="s">
        <v>592</v>
      </c>
      <c r="AQ75" s="981"/>
      <c r="AR75" s="981"/>
      <c r="AS75" s="981"/>
      <c r="AT75" s="982"/>
      <c r="AU75" s="983" t="s">
        <v>592</v>
      </c>
      <c r="AV75" s="981"/>
      <c r="AW75" s="981"/>
      <c r="AX75" s="981"/>
      <c r="AY75" s="982"/>
      <c r="AZ75" s="974"/>
      <c r="BA75" s="974"/>
      <c r="BB75" s="974"/>
      <c r="BC75" s="974"/>
      <c r="BD75" s="975"/>
      <c r="BE75" s="240"/>
      <c r="BF75" s="240"/>
      <c r="BG75" s="240"/>
      <c r="BH75" s="240"/>
      <c r="BI75" s="240"/>
      <c r="BJ75" s="240"/>
      <c r="BK75" s="240"/>
      <c r="BL75" s="240"/>
      <c r="BM75" s="240"/>
      <c r="BN75" s="240"/>
      <c r="BO75" s="240"/>
      <c r="BP75" s="240"/>
      <c r="BQ75" s="237">
        <v>69</v>
      </c>
      <c r="BR75" s="242"/>
      <c r="BS75" s="947"/>
      <c r="BT75" s="948"/>
      <c r="BU75" s="948"/>
      <c r="BV75" s="948"/>
      <c r="BW75" s="948"/>
      <c r="BX75" s="948"/>
      <c r="BY75" s="948"/>
      <c r="BZ75" s="948"/>
      <c r="CA75" s="948"/>
      <c r="CB75" s="948"/>
      <c r="CC75" s="948"/>
      <c r="CD75" s="948"/>
      <c r="CE75" s="948"/>
      <c r="CF75" s="948"/>
      <c r="CG75" s="957"/>
      <c r="CH75" s="958"/>
      <c r="CI75" s="959"/>
      <c r="CJ75" s="959"/>
      <c r="CK75" s="959"/>
      <c r="CL75" s="960"/>
      <c r="CM75" s="958"/>
      <c r="CN75" s="959"/>
      <c r="CO75" s="959"/>
      <c r="CP75" s="959"/>
      <c r="CQ75" s="960"/>
      <c r="CR75" s="958"/>
      <c r="CS75" s="959"/>
      <c r="CT75" s="959"/>
      <c r="CU75" s="959"/>
      <c r="CV75" s="960"/>
      <c r="CW75" s="958"/>
      <c r="CX75" s="959"/>
      <c r="CY75" s="959"/>
      <c r="CZ75" s="959"/>
      <c r="DA75" s="960"/>
      <c r="DB75" s="958"/>
      <c r="DC75" s="959"/>
      <c r="DD75" s="959"/>
      <c r="DE75" s="959"/>
      <c r="DF75" s="960"/>
      <c r="DG75" s="958"/>
      <c r="DH75" s="959"/>
      <c r="DI75" s="959"/>
      <c r="DJ75" s="959"/>
      <c r="DK75" s="960"/>
      <c r="DL75" s="958"/>
      <c r="DM75" s="959"/>
      <c r="DN75" s="959"/>
      <c r="DO75" s="959"/>
      <c r="DP75" s="960"/>
      <c r="DQ75" s="958"/>
      <c r="DR75" s="959"/>
      <c r="DS75" s="959"/>
      <c r="DT75" s="959"/>
      <c r="DU75" s="960"/>
      <c r="DV75" s="947"/>
      <c r="DW75" s="948"/>
      <c r="DX75" s="948"/>
      <c r="DY75" s="948"/>
      <c r="DZ75" s="949"/>
      <c r="EA75" s="229"/>
    </row>
    <row r="76" spans="1:131" ht="26.25" customHeight="1" x14ac:dyDescent="0.2">
      <c r="A76" s="237">
        <v>9</v>
      </c>
      <c r="B76" s="976" t="s">
        <v>589</v>
      </c>
      <c r="C76" s="977"/>
      <c r="D76" s="977"/>
      <c r="E76" s="977"/>
      <c r="F76" s="977"/>
      <c r="G76" s="977"/>
      <c r="H76" s="977"/>
      <c r="I76" s="977"/>
      <c r="J76" s="977"/>
      <c r="K76" s="977"/>
      <c r="L76" s="977"/>
      <c r="M76" s="977"/>
      <c r="N76" s="977"/>
      <c r="O76" s="977"/>
      <c r="P76" s="978"/>
      <c r="Q76" s="980">
        <v>1682</v>
      </c>
      <c r="R76" s="981"/>
      <c r="S76" s="981"/>
      <c r="T76" s="981"/>
      <c r="U76" s="982"/>
      <c r="V76" s="983">
        <v>1626</v>
      </c>
      <c r="W76" s="981"/>
      <c r="X76" s="981"/>
      <c r="Y76" s="981"/>
      <c r="Z76" s="982"/>
      <c r="AA76" s="983">
        <v>56</v>
      </c>
      <c r="AB76" s="981"/>
      <c r="AC76" s="981"/>
      <c r="AD76" s="981"/>
      <c r="AE76" s="982"/>
      <c r="AF76" s="983">
        <v>56</v>
      </c>
      <c r="AG76" s="981"/>
      <c r="AH76" s="981"/>
      <c r="AI76" s="981"/>
      <c r="AJ76" s="982"/>
      <c r="AK76" s="983">
        <v>30</v>
      </c>
      <c r="AL76" s="981"/>
      <c r="AM76" s="981"/>
      <c r="AN76" s="981"/>
      <c r="AO76" s="982"/>
      <c r="AP76" s="983" t="s">
        <v>592</v>
      </c>
      <c r="AQ76" s="981"/>
      <c r="AR76" s="981"/>
      <c r="AS76" s="981"/>
      <c r="AT76" s="982"/>
      <c r="AU76" s="983" t="s">
        <v>592</v>
      </c>
      <c r="AV76" s="981"/>
      <c r="AW76" s="981"/>
      <c r="AX76" s="981"/>
      <c r="AY76" s="982"/>
      <c r="AZ76" s="974"/>
      <c r="BA76" s="974"/>
      <c r="BB76" s="974"/>
      <c r="BC76" s="974"/>
      <c r="BD76" s="975"/>
      <c r="BE76" s="240"/>
      <c r="BF76" s="240"/>
      <c r="BG76" s="240"/>
      <c r="BH76" s="240"/>
      <c r="BI76" s="240"/>
      <c r="BJ76" s="240"/>
      <c r="BK76" s="240"/>
      <c r="BL76" s="240"/>
      <c r="BM76" s="240"/>
      <c r="BN76" s="240"/>
      <c r="BO76" s="240"/>
      <c r="BP76" s="240"/>
      <c r="BQ76" s="237">
        <v>70</v>
      </c>
      <c r="BR76" s="242"/>
      <c r="BS76" s="947"/>
      <c r="BT76" s="948"/>
      <c r="BU76" s="948"/>
      <c r="BV76" s="948"/>
      <c r="BW76" s="948"/>
      <c r="BX76" s="948"/>
      <c r="BY76" s="948"/>
      <c r="BZ76" s="948"/>
      <c r="CA76" s="948"/>
      <c r="CB76" s="948"/>
      <c r="CC76" s="948"/>
      <c r="CD76" s="948"/>
      <c r="CE76" s="948"/>
      <c r="CF76" s="948"/>
      <c r="CG76" s="957"/>
      <c r="CH76" s="958"/>
      <c r="CI76" s="959"/>
      <c r="CJ76" s="959"/>
      <c r="CK76" s="959"/>
      <c r="CL76" s="960"/>
      <c r="CM76" s="958"/>
      <c r="CN76" s="959"/>
      <c r="CO76" s="959"/>
      <c r="CP76" s="959"/>
      <c r="CQ76" s="960"/>
      <c r="CR76" s="958"/>
      <c r="CS76" s="959"/>
      <c r="CT76" s="959"/>
      <c r="CU76" s="959"/>
      <c r="CV76" s="960"/>
      <c r="CW76" s="958"/>
      <c r="CX76" s="959"/>
      <c r="CY76" s="959"/>
      <c r="CZ76" s="959"/>
      <c r="DA76" s="960"/>
      <c r="DB76" s="958"/>
      <c r="DC76" s="959"/>
      <c r="DD76" s="959"/>
      <c r="DE76" s="959"/>
      <c r="DF76" s="960"/>
      <c r="DG76" s="958"/>
      <c r="DH76" s="959"/>
      <c r="DI76" s="959"/>
      <c r="DJ76" s="959"/>
      <c r="DK76" s="960"/>
      <c r="DL76" s="958"/>
      <c r="DM76" s="959"/>
      <c r="DN76" s="959"/>
      <c r="DO76" s="959"/>
      <c r="DP76" s="960"/>
      <c r="DQ76" s="958"/>
      <c r="DR76" s="959"/>
      <c r="DS76" s="959"/>
      <c r="DT76" s="959"/>
      <c r="DU76" s="960"/>
      <c r="DV76" s="947"/>
      <c r="DW76" s="948"/>
      <c r="DX76" s="948"/>
      <c r="DY76" s="948"/>
      <c r="DZ76" s="949"/>
      <c r="EA76" s="229"/>
    </row>
    <row r="77" spans="1:131" ht="26.25" customHeight="1" x14ac:dyDescent="0.2">
      <c r="A77" s="237">
        <v>10</v>
      </c>
      <c r="B77" s="976" t="s">
        <v>590</v>
      </c>
      <c r="C77" s="977"/>
      <c r="D77" s="977"/>
      <c r="E77" s="977"/>
      <c r="F77" s="977"/>
      <c r="G77" s="977"/>
      <c r="H77" s="977"/>
      <c r="I77" s="977"/>
      <c r="J77" s="977"/>
      <c r="K77" s="977"/>
      <c r="L77" s="977"/>
      <c r="M77" s="977"/>
      <c r="N77" s="977"/>
      <c r="O77" s="977"/>
      <c r="P77" s="978"/>
      <c r="Q77" s="980">
        <v>37762</v>
      </c>
      <c r="R77" s="981"/>
      <c r="S77" s="981"/>
      <c r="T77" s="981"/>
      <c r="U77" s="982"/>
      <c r="V77" s="983">
        <v>35999</v>
      </c>
      <c r="W77" s="981"/>
      <c r="X77" s="981"/>
      <c r="Y77" s="981"/>
      <c r="Z77" s="982"/>
      <c r="AA77" s="983">
        <v>1763</v>
      </c>
      <c r="AB77" s="981"/>
      <c r="AC77" s="981"/>
      <c r="AD77" s="981"/>
      <c r="AE77" s="982"/>
      <c r="AF77" s="983">
        <v>1763</v>
      </c>
      <c r="AG77" s="981"/>
      <c r="AH77" s="981"/>
      <c r="AI77" s="981"/>
      <c r="AJ77" s="982"/>
      <c r="AK77" s="983">
        <v>995</v>
      </c>
      <c r="AL77" s="981"/>
      <c r="AM77" s="981"/>
      <c r="AN77" s="981"/>
      <c r="AO77" s="982"/>
      <c r="AP77" s="983" t="s">
        <v>592</v>
      </c>
      <c r="AQ77" s="981"/>
      <c r="AR77" s="981"/>
      <c r="AS77" s="981"/>
      <c r="AT77" s="982"/>
      <c r="AU77" s="983" t="s">
        <v>592</v>
      </c>
      <c r="AV77" s="981"/>
      <c r="AW77" s="981"/>
      <c r="AX77" s="981"/>
      <c r="AY77" s="982"/>
      <c r="AZ77" s="974"/>
      <c r="BA77" s="974"/>
      <c r="BB77" s="974"/>
      <c r="BC77" s="974"/>
      <c r="BD77" s="975"/>
      <c r="BE77" s="240"/>
      <c r="BF77" s="240"/>
      <c r="BG77" s="240"/>
      <c r="BH77" s="240"/>
      <c r="BI77" s="240"/>
      <c r="BJ77" s="240"/>
      <c r="BK77" s="240"/>
      <c r="BL77" s="240"/>
      <c r="BM77" s="240"/>
      <c r="BN77" s="240"/>
      <c r="BO77" s="240"/>
      <c r="BP77" s="240"/>
      <c r="BQ77" s="237">
        <v>71</v>
      </c>
      <c r="BR77" s="242"/>
      <c r="BS77" s="947"/>
      <c r="BT77" s="948"/>
      <c r="BU77" s="948"/>
      <c r="BV77" s="948"/>
      <c r="BW77" s="948"/>
      <c r="BX77" s="948"/>
      <c r="BY77" s="948"/>
      <c r="BZ77" s="948"/>
      <c r="CA77" s="948"/>
      <c r="CB77" s="948"/>
      <c r="CC77" s="948"/>
      <c r="CD77" s="948"/>
      <c r="CE77" s="948"/>
      <c r="CF77" s="948"/>
      <c r="CG77" s="957"/>
      <c r="CH77" s="958"/>
      <c r="CI77" s="959"/>
      <c r="CJ77" s="959"/>
      <c r="CK77" s="959"/>
      <c r="CL77" s="960"/>
      <c r="CM77" s="958"/>
      <c r="CN77" s="959"/>
      <c r="CO77" s="959"/>
      <c r="CP77" s="959"/>
      <c r="CQ77" s="960"/>
      <c r="CR77" s="958"/>
      <c r="CS77" s="959"/>
      <c r="CT77" s="959"/>
      <c r="CU77" s="959"/>
      <c r="CV77" s="960"/>
      <c r="CW77" s="958"/>
      <c r="CX77" s="959"/>
      <c r="CY77" s="959"/>
      <c r="CZ77" s="959"/>
      <c r="DA77" s="960"/>
      <c r="DB77" s="958"/>
      <c r="DC77" s="959"/>
      <c r="DD77" s="959"/>
      <c r="DE77" s="959"/>
      <c r="DF77" s="960"/>
      <c r="DG77" s="958"/>
      <c r="DH77" s="959"/>
      <c r="DI77" s="959"/>
      <c r="DJ77" s="959"/>
      <c r="DK77" s="960"/>
      <c r="DL77" s="958"/>
      <c r="DM77" s="959"/>
      <c r="DN77" s="959"/>
      <c r="DO77" s="959"/>
      <c r="DP77" s="960"/>
      <c r="DQ77" s="958"/>
      <c r="DR77" s="959"/>
      <c r="DS77" s="959"/>
      <c r="DT77" s="959"/>
      <c r="DU77" s="960"/>
      <c r="DV77" s="947"/>
      <c r="DW77" s="948"/>
      <c r="DX77" s="948"/>
      <c r="DY77" s="948"/>
      <c r="DZ77" s="949"/>
      <c r="EA77" s="229"/>
    </row>
    <row r="78" spans="1:131" ht="26.25" customHeight="1" x14ac:dyDescent="0.2">
      <c r="A78" s="237">
        <v>11</v>
      </c>
      <c r="B78" s="976" t="s">
        <v>591</v>
      </c>
      <c r="C78" s="977"/>
      <c r="D78" s="977"/>
      <c r="E78" s="977"/>
      <c r="F78" s="977"/>
      <c r="G78" s="977"/>
      <c r="H78" s="977"/>
      <c r="I78" s="977"/>
      <c r="J78" s="977"/>
      <c r="K78" s="977"/>
      <c r="L78" s="977"/>
      <c r="M78" s="977"/>
      <c r="N78" s="977"/>
      <c r="O78" s="977"/>
      <c r="P78" s="978"/>
      <c r="Q78" s="979">
        <v>184</v>
      </c>
      <c r="R78" s="973"/>
      <c r="S78" s="973"/>
      <c r="T78" s="973"/>
      <c r="U78" s="973"/>
      <c r="V78" s="973">
        <v>166</v>
      </c>
      <c r="W78" s="973"/>
      <c r="X78" s="973"/>
      <c r="Y78" s="973"/>
      <c r="Z78" s="973"/>
      <c r="AA78" s="973">
        <v>17</v>
      </c>
      <c r="AB78" s="973"/>
      <c r="AC78" s="973"/>
      <c r="AD78" s="973"/>
      <c r="AE78" s="973"/>
      <c r="AF78" s="973">
        <v>17</v>
      </c>
      <c r="AG78" s="973"/>
      <c r="AH78" s="973"/>
      <c r="AI78" s="973"/>
      <c r="AJ78" s="973"/>
      <c r="AK78" s="973" t="s">
        <v>592</v>
      </c>
      <c r="AL78" s="973"/>
      <c r="AM78" s="973"/>
      <c r="AN78" s="973"/>
      <c r="AO78" s="973"/>
      <c r="AP78" s="973" t="s">
        <v>592</v>
      </c>
      <c r="AQ78" s="973"/>
      <c r="AR78" s="973"/>
      <c r="AS78" s="973"/>
      <c r="AT78" s="973"/>
      <c r="AU78" s="973" t="s">
        <v>592</v>
      </c>
      <c r="AV78" s="973"/>
      <c r="AW78" s="973"/>
      <c r="AX78" s="973"/>
      <c r="AY78" s="973"/>
      <c r="AZ78" s="974"/>
      <c r="BA78" s="974"/>
      <c r="BB78" s="974"/>
      <c r="BC78" s="974"/>
      <c r="BD78" s="975"/>
      <c r="BE78" s="240"/>
      <c r="BF78" s="240"/>
      <c r="BG78" s="240"/>
      <c r="BH78" s="240"/>
      <c r="BI78" s="240"/>
      <c r="BJ78" s="229"/>
      <c r="BK78" s="229"/>
      <c r="BL78" s="229"/>
      <c r="BM78" s="229"/>
      <c r="BN78" s="229"/>
      <c r="BO78" s="240"/>
      <c r="BP78" s="240"/>
      <c r="BQ78" s="237">
        <v>72</v>
      </c>
      <c r="BR78" s="242"/>
      <c r="BS78" s="947"/>
      <c r="BT78" s="948"/>
      <c r="BU78" s="948"/>
      <c r="BV78" s="948"/>
      <c r="BW78" s="948"/>
      <c r="BX78" s="948"/>
      <c r="BY78" s="948"/>
      <c r="BZ78" s="948"/>
      <c r="CA78" s="948"/>
      <c r="CB78" s="948"/>
      <c r="CC78" s="948"/>
      <c r="CD78" s="948"/>
      <c r="CE78" s="948"/>
      <c r="CF78" s="948"/>
      <c r="CG78" s="957"/>
      <c r="CH78" s="958"/>
      <c r="CI78" s="959"/>
      <c r="CJ78" s="959"/>
      <c r="CK78" s="959"/>
      <c r="CL78" s="960"/>
      <c r="CM78" s="958"/>
      <c r="CN78" s="959"/>
      <c r="CO78" s="959"/>
      <c r="CP78" s="959"/>
      <c r="CQ78" s="960"/>
      <c r="CR78" s="958"/>
      <c r="CS78" s="959"/>
      <c r="CT78" s="959"/>
      <c r="CU78" s="959"/>
      <c r="CV78" s="960"/>
      <c r="CW78" s="958"/>
      <c r="CX78" s="959"/>
      <c r="CY78" s="959"/>
      <c r="CZ78" s="959"/>
      <c r="DA78" s="960"/>
      <c r="DB78" s="958"/>
      <c r="DC78" s="959"/>
      <c r="DD78" s="959"/>
      <c r="DE78" s="959"/>
      <c r="DF78" s="960"/>
      <c r="DG78" s="958"/>
      <c r="DH78" s="959"/>
      <c r="DI78" s="959"/>
      <c r="DJ78" s="959"/>
      <c r="DK78" s="960"/>
      <c r="DL78" s="958"/>
      <c r="DM78" s="959"/>
      <c r="DN78" s="959"/>
      <c r="DO78" s="959"/>
      <c r="DP78" s="960"/>
      <c r="DQ78" s="958"/>
      <c r="DR78" s="959"/>
      <c r="DS78" s="959"/>
      <c r="DT78" s="959"/>
      <c r="DU78" s="960"/>
      <c r="DV78" s="947"/>
      <c r="DW78" s="948"/>
      <c r="DX78" s="948"/>
      <c r="DY78" s="948"/>
      <c r="DZ78" s="949"/>
      <c r="EA78" s="229"/>
    </row>
    <row r="79" spans="1:131" ht="26.25" customHeight="1" x14ac:dyDescent="0.2">
      <c r="A79" s="237">
        <v>12</v>
      </c>
      <c r="B79" s="976"/>
      <c r="C79" s="977"/>
      <c r="D79" s="977"/>
      <c r="E79" s="977"/>
      <c r="F79" s="977"/>
      <c r="G79" s="977"/>
      <c r="H79" s="977"/>
      <c r="I79" s="977"/>
      <c r="J79" s="977"/>
      <c r="K79" s="977"/>
      <c r="L79" s="977"/>
      <c r="M79" s="977"/>
      <c r="N79" s="977"/>
      <c r="O79" s="977"/>
      <c r="P79" s="978"/>
      <c r="Q79" s="979"/>
      <c r="R79" s="973"/>
      <c r="S79" s="973"/>
      <c r="T79" s="973"/>
      <c r="U79" s="973"/>
      <c r="V79" s="973"/>
      <c r="W79" s="973"/>
      <c r="X79" s="973"/>
      <c r="Y79" s="973"/>
      <c r="Z79" s="973"/>
      <c r="AA79" s="973"/>
      <c r="AB79" s="973"/>
      <c r="AC79" s="973"/>
      <c r="AD79" s="973"/>
      <c r="AE79" s="973"/>
      <c r="AF79" s="973"/>
      <c r="AG79" s="973"/>
      <c r="AH79" s="973"/>
      <c r="AI79" s="973"/>
      <c r="AJ79" s="973"/>
      <c r="AK79" s="973"/>
      <c r="AL79" s="973"/>
      <c r="AM79" s="973"/>
      <c r="AN79" s="973"/>
      <c r="AO79" s="973"/>
      <c r="AP79" s="973"/>
      <c r="AQ79" s="973"/>
      <c r="AR79" s="973"/>
      <c r="AS79" s="973"/>
      <c r="AT79" s="973"/>
      <c r="AU79" s="973"/>
      <c r="AV79" s="973"/>
      <c r="AW79" s="973"/>
      <c r="AX79" s="973"/>
      <c r="AY79" s="973"/>
      <c r="AZ79" s="974"/>
      <c r="BA79" s="974"/>
      <c r="BB79" s="974"/>
      <c r="BC79" s="974"/>
      <c r="BD79" s="975"/>
      <c r="BE79" s="240"/>
      <c r="BF79" s="240"/>
      <c r="BG79" s="240"/>
      <c r="BH79" s="240"/>
      <c r="BI79" s="240"/>
      <c r="BJ79" s="229"/>
      <c r="BK79" s="229"/>
      <c r="BL79" s="229"/>
      <c r="BM79" s="229"/>
      <c r="BN79" s="229"/>
      <c r="BO79" s="240"/>
      <c r="BP79" s="240"/>
      <c r="BQ79" s="237">
        <v>73</v>
      </c>
      <c r="BR79" s="242"/>
      <c r="BS79" s="947"/>
      <c r="BT79" s="948"/>
      <c r="BU79" s="948"/>
      <c r="BV79" s="948"/>
      <c r="BW79" s="948"/>
      <c r="BX79" s="948"/>
      <c r="BY79" s="948"/>
      <c r="BZ79" s="948"/>
      <c r="CA79" s="948"/>
      <c r="CB79" s="948"/>
      <c r="CC79" s="948"/>
      <c r="CD79" s="948"/>
      <c r="CE79" s="948"/>
      <c r="CF79" s="948"/>
      <c r="CG79" s="957"/>
      <c r="CH79" s="958"/>
      <c r="CI79" s="959"/>
      <c r="CJ79" s="959"/>
      <c r="CK79" s="959"/>
      <c r="CL79" s="960"/>
      <c r="CM79" s="958"/>
      <c r="CN79" s="959"/>
      <c r="CO79" s="959"/>
      <c r="CP79" s="959"/>
      <c r="CQ79" s="960"/>
      <c r="CR79" s="958"/>
      <c r="CS79" s="959"/>
      <c r="CT79" s="959"/>
      <c r="CU79" s="959"/>
      <c r="CV79" s="960"/>
      <c r="CW79" s="958"/>
      <c r="CX79" s="959"/>
      <c r="CY79" s="959"/>
      <c r="CZ79" s="959"/>
      <c r="DA79" s="960"/>
      <c r="DB79" s="958"/>
      <c r="DC79" s="959"/>
      <c r="DD79" s="959"/>
      <c r="DE79" s="959"/>
      <c r="DF79" s="960"/>
      <c r="DG79" s="958"/>
      <c r="DH79" s="959"/>
      <c r="DI79" s="959"/>
      <c r="DJ79" s="959"/>
      <c r="DK79" s="960"/>
      <c r="DL79" s="958"/>
      <c r="DM79" s="959"/>
      <c r="DN79" s="959"/>
      <c r="DO79" s="959"/>
      <c r="DP79" s="960"/>
      <c r="DQ79" s="958"/>
      <c r="DR79" s="959"/>
      <c r="DS79" s="959"/>
      <c r="DT79" s="959"/>
      <c r="DU79" s="960"/>
      <c r="DV79" s="947"/>
      <c r="DW79" s="948"/>
      <c r="DX79" s="948"/>
      <c r="DY79" s="948"/>
      <c r="DZ79" s="949"/>
      <c r="EA79" s="229"/>
    </row>
    <row r="80" spans="1:131" ht="26.25" customHeight="1" x14ac:dyDescent="0.2">
      <c r="A80" s="237">
        <v>13</v>
      </c>
      <c r="B80" s="976"/>
      <c r="C80" s="977"/>
      <c r="D80" s="977"/>
      <c r="E80" s="977"/>
      <c r="F80" s="977"/>
      <c r="G80" s="977"/>
      <c r="H80" s="977"/>
      <c r="I80" s="977"/>
      <c r="J80" s="977"/>
      <c r="K80" s="977"/>
      <c r="L80" s="977"/>
      <c r="M80" s="977"/>
      <c r="N80" s="977"/>
      <c r="O80" s="977"/>
      <c r="P80" s="978"/>
      <c r="Q80" s="979"/>
      <c r="R80" s="973"/>
      <c r="S80" s="973"/>
      <c r="T80" s="973"/>
      <c r="U80" s="973"/>
      <c r="V80" s="973"/>
      <c r="W80" s="973"/>
      <c r="X80" s="973"/>
      <c r="Y80" s="973"/>
      <c r="Z80" s="973"/>
      <c r="AA80" s="973"/>
      <c r="AB80" s="973"/>
      <c r="AC80" s="973"/>
      <c r="AD80" s="973"/>
      <c r="AE80" s="973"/>
      <c r="AF80" s="973"/>
      <c r="AG80" s="973"/>
      <c r="AH80" s="973"/>
      <c r="AI80" s="973"/>
      <c r="AJ80" s="973"/>
      <c r="AK80" s="973"/>
      <c r="AL80" s="973"/>
      <c r="AM80" s="973"/>
      <c r="AN80" s="973"/>
      <c r="AO80" s="973"/>
      <c r="AP80" s="973"/>
      <c r="AQ80" s="973"/>
      <c r="AR80" s="973"/>
      <c r="AS80" s="973"/>
      <c r="AT80" s="973"/>
      <c r="AU80" s="973"/>
      <c r="AV80" s="973"/>
      <c r="AW80" s="973"/>
      <c r="AX80" s="973"/>
      <c r="AY80" s="973"/>
      <c r="AZ80" s="974"/>
      <c r="BA80" s="974"/>
      <c r="BB80" s="974"/>
      <c r="BC80" s="974"/>
      <c r="BD80" s="975"/>
      <c r="BE80" s="240"/>
      <c r="BF80" s="240"/>
      <c r="BG80" s="240"/>
      <c r="BH80" s="240"/>
      <c r="BI80" s="240"/>
      <c r="BJ80" s="240"/>
      <c r="BK80" s="240"/>
      <c r="BL80" s="240"/>
      <c r="BM80" s="240"/>
      <c r="BN80" s="240"/>
      <c r="BO80" s="240"/>
      <c r="BP80" s="240"/>
      <c r="BQ80" s="237">
        <v>74</v>
      </c>
      <c r="BR80" s="242"/>
      <c r="BS80" s="947"/>
      <c r="BT80" s="948"/>
      <c r="BU80" s="948"/>
      <c r="BV80" s="948"/>
      <c r="BW80" s="948"/>
      <c r="BX80" s="948"/>
      <c r="BY80" s="948"/>
      <c r="BZ80" s="948"/>
      <c r="CA80" s="948"/>
      <c r="CB80" s="948"/>
      <c r="CC80" s="948"/>
      <c r="CD80" s="948"/>
      <c r="CE80" s="948"/>
      <c r="CF80" s="948"/>
      <c r="CG80" s="957"/>
      <c r="CH80" s="958"/>
      <c r="CI80" s="959"/>
      <c r="CJ80" s="959"/>
      <c r="CK80" s="959"/>
      <c r="CL80" s="960"/>
      <c r="CM80" s="958"/>
      <c r="CN80" s="959"/>
      <c r="CO80" s="959"/>
      <c r="CP80" s="959"/>
      <c r="CQ80" s="960"/>
      <c r="CR80" s="958"/>
      <c r="CS80" s="959"/>
      <c r="CT80" s="959"/>
      <c r="CU80" s="959"/>
      <c r="CV80" s="960"/>
      <c r="CW80" s="958"/>
      <c r="CX80" s="959"/>
      <c r="CY80" s="959"/>
      <c r="CZ80" s="959"/>
      <c r="DA80" s="960"/>
      <c r="DB80" s="958"/>
      <c r="DC80" s="959"/>
      <c r="DD80" s="959"/>
      <c r="DE80" s="959"/>
      <c r="DF80" s="960"/>
      <c r="DG80" s="958"/>
      <c r="DH80" s="959"/>
      <c r="DI80" s="959"/>
      <c r="DJ80" s="959"/>
      <c r="DK80" s="960"/>
      <c r="DL80" s="958"/>
      <c r="DM80" s="959"/>
      <c r="DN80" s="959"/>
      <c r="DO80" s="959"/>
      <c r="DP80" s="960"/>
      <c r="DQ80" s="958"/>
      <c r="DR80" s="959"/>
      <c r="DS80" s="959"/>
      <c r="DT80" s="959"/>
      <c r="DU80" s="960"/>
      <c r="DV80" s="947"/>
      <c r="DW80" s="948"/>
      <c r="DX80" s="948"/>
      <c r="DY80" s="948"/>
      <c r="DZ80" s="949"/>
      <c r="EA80" s="229"/>
    </row>
    <row r="81" spans="1:131" ht="26.25" customHeight="1" x14ac:dyDescent="0.2">
      <c r="A81" s="237">
        <v>14</v>
      </c>
      <c r="B81" s="976"/>
      <c r="C81" s="977"/>
      <c r="D81" s="977"/>
      <c r="E81" s="977"/>
      <c r="F81" s="977"/>
      <c r="G81" s="977"/>
      <c r="H81" s="977"/>
      <c r="I81" s="977"/>
      <c r="J81" s="977"/>
      <c r="K81" s="977"/>
      <c r="L81" s="977"/>
      <c r="M81" s="977"/>
      <c r="N81" s="977"/>
      <c r="O81" s="977"/>
      <c r="P81" s="978"/>
      <c r="Q81" s="979"/>
      <c r="R81" s="973"/>
      <c r="S81" s="973"/>
      <c r="T81" s="973"/>
      <c r="U81" s="973"/>
      <c r="V81" s="973"/>
      <c r="W81" s="973"/>
      <c r="X81" s="973"/>
      <c r="Y81" s="973"/>
      <c r="Z81" s="973"/>
      <c r="AA81" s="973"/>
      <c r="AB81" s="973"/>
      <c r="AC81" s="973"/>
      <c r="AD81" s="973"/>
      <c r="AE81" s="973"/>
      <c r="AF81" s="973"/>
      <c r="AG81" s="973"/>
      <c r="AH81" s="973"/>
      <c r="AI81" s="973"/>
      <c r="AJ81" s="973"/>
      <c r="AK81" s="973"/>
      <c r="AL81" s="973"/>
      <c r="AM81" s="973"/>
      <c r="AN81" s="973"/>
      <c r="AO81" s="973"/>
      <c r="AP81" s="973"/>
      <c r="AQ81" s="973"/>
      <c r="AR81" s="973"/>
      <c r="AS81" s="973"/>
      <c r="AT81" s="973"/>
      <c r="AU81" s="973"/>
      <c r="AV81" s="973"/>
      <c r="AW81" s="973"/>
      <c r="AX81" s="973"/>
      <c r="AY81" s="973"/>
      <c r="AZ81" s="974"/>
      <c r="BA81" s="974"/>
      <c r="BB81" s="974"/>
      <c r="BC81" s="974"/>
      <c r="BD81" s="975"/>
      <c r="BE81" s="240"/>
      <c r="BF81" s="240"/>
      <c r="BG81" s="240"/>
      <c r="BH81" s="240"/>
      <c r="BI81" s="240"/>
      <c r="BJ81" s="240"/>
      <c r="BK81" s="240"/>
      <c r="BL81" s="240"/>
      <c r="BM81" s="240"/>
      <c r="BN81" s="240"/>
      <c r="BO81" s="240"/>
      <c r="BP81" s="240"/>
      <c r="BQ81" s="237">
        <v>75</v>
      </c>
      <c r="BR81" s="242"/>
      <c r="BS81" s="947"/>
      <c r="BT81" s="948"/>
      <c r="BU81" s="948"/>
      <c r="BV81" s="948"/>
      <c r="BW81" s="948"/>
      <c r="BX81" s="948"/>
      <c r="BY81" s="948"/>
      <c r="BZ81" s="948"/>
      <c r="CA81" s="948"/>
      <c r="CB81" s="948"/>
      <c r="CC81" s="948"/>
      <c r="CD81" s="948"/>
      <c r="CE81" s="948"/>
      <c r="CF81" s="948"/>
      <c r="CG81" s="957"/>
      <c r="CH81" s="958"/>
      <c r="CI81" s="959"/>
      <c r="CJ81" s="959"/>
      <c r="CK81" s="959"/>
      <c r="CL81" s="960"/>
      <c r="CM81" s="958"/>
      <c r="CN81" s="959"/>
      <c r="CO81" s="959"/>
      <c r="CP81" s="959"/>
      <c r="CQ81" s="960"/>
      <c r="CR81" s="958"/>
      <c r="CS81" s="959"/>
      <c r="CT81" s="959"/>
      <c r="CU81" s="959"/>
      <c r="CV81" s="960"/>
      <c r="CW81" s="958"/>
      <c r="CX81" s="959"/>
      <c r="CY81" s="959"/>
      <c r="CZ81" s="959"/>
      <c r="DA81" s="960"/>
      <c r="DB81" s="958"/>
      <c r="DC81" s="959"/>
      <c r="DD81" s="959"/>
      <c r="DE81" s="959"/>
      <c r="DF81" s="960"/>
      <c r="DG81" s="958"/>
      <c r="DH81" s="959"/>
      <c r="DI81" s="959"/>
      <c r="DJ81" s="959"/>
      <c r="DK81" s="960"/>
      <c r="DL81" s="958"/>
      <c r="DM81" s="959"/>
      <c r="DN81" s="959"/>
      <c r="DO81" s="959"/>
      <c r="DP81" s="960"/>
      <c r="DQ81" s="958"/>
      <c r="DR81" s="959"/>
      <c r="DS81" s="959"/>
      <c r="DT81" s="959"/>
      <c r="DU81" s="960"/>
      <c r="DV81" s="947"/>
      <c r="DW81" s="948"/>
      <c r="DX81" s="948"/>
      <c r="DY81" s="948"/>
      <c r="DZ81" s="949"/>
      <c r="EA81" s="229"/>
    </row>
    <row r="82" spans="1:131" ht="26.25" customHeight="1" x14ac:dyDescent="0.2">
      <c r="A82" s="237">
        <v>15</v>
      </c>
      <c r="B82" s="976"/>
      <c r="C82" s="977"/>
      <c r="D82" s="977"/>
      <c r="E82" s="977"/>
      <c r="F82" s="977"/>
      <c r="G82" s="977"/>
      <c r="H82" s="977"/>
      <c r="I82" s="977"/>
      <c r="J82" s="977"/>
      <c r="K82" s="977"/>
      <c r="L82" s="977"/>
      <c r="M82" s="977"/>
      <c r="N82" s="977"/>
      <c r="O82" s="977"/>
      <c r="P82" s="978"/>
      <c r="Q82" s="979"/>
      <c r="R82" s="973"/>
      <c r="S82" s="973"/>
      <c r="T82" s="973"/>
      <c r="U82" s="973"/>
      <c r="V82" s="973"/>
      <c r="W82" s="973"/>
      <c r="X82" s="973"/>
      <c r="Y82" s="973"/>
      <c r="Z82" s="973"/>
      <c r="AA82" s="973"/>
      <c r="AB82" s="973"/>
      <c r="AC82" s="973"/>
      <c r="AD82" s="973"/>
      <c r="AE82" s="973"/>
      <c r="AF82" s="973"/>
      <c r="AG82" s="973"/>
      <c r="AH82" s="973"/>
      <c r="AI82" s="973"/>
      <c r="AJ82" s="973"/>
      <c r="AK82" s="973"/>
      <c r="AL82" s="973"/>
      <c r="AM82" s="973"/>
      <c r="AN82" s="973"/>
      <c r="AO82" s="973"/>
      <c r="AP82" s="973"/>
      <c r="AQ82" s="973"/>
      <c r="AR82" s="973"/>
      <c r="AS82" s="973"/>
      <c r="AT82" s="973"/>
      <c r="AU82" s="973"/>
      <c r="AV82" s="973"/>
      <c r="AW82" s="973"/>
      <c r="AX82" s="973"/>
      <c r="AY82" s="973"/>
      <c r="AZ82" s="974"/>
      <c r="BA82" s="974"/>
      <c r="BB82" s="974"/>
      <c r="BC82" s="974"/>
      <c r="BD82" s="975"/>
      <c r="BE82" s="240"/>
      <c r="BF82" s="240"/>
      <c r="BG82" s="240"/>
      <c r="BH82" s="240"/>
      <c r="BI82" s="240"/>
      <c r="BJ82" s="240"/>
      <c r="BK82" s="240"/>
      <c r="BL82" s="240"/>
      <c r="BM82" s="240"/>
      <c r="BN82" s="240"/>
      <c r="BO82" s="240"/>
      <c r="BP82" s="240"/>
      <c r="BQ82" s="237">
        <v>76</v>
      </c>
      <c r="BR82" s="242"/>
      <c r="BS82" s="947"/>
      <c r="BT82" s="948"/>
      <c r="BU82" s="948"/>
      <c r="BV82" s="948"/>
      <c r="BW82" s="948"/>
      <c r="BX82" s="948"/>
      <c r="BY82" s="948"/>
      <c r="BZ82" s="948"/>
      <c r="CA82" s="948"/>
      <c r="CB82" s="948"/>
      <c r="CC82" s="948"/>
      <c r="CD82" s="948"/>
      <c r="CE82" s="948"/>
      <c r="CF82" s="948"/>
      <c r="CG82" s="957"/>
      <c r="CH82" s="958"/>
      <c r="CI82" s="959"/>
      <c r="CJ82" s="959"/>
      <c r="CK82" s="959"/>
      <c r="CL82" s="960"/>
      <c r="CM82" s="958"/>
      <c r="CN82" s="959"/>
      <c r="CO82" s="959"/>
      <c r="CP82" s="959"/>
      <c r="CQ82" s="960"/>
      <c r="CR82" s="958"/>
      <c r="CS82" s="959"/>
      <c r="CT82" s="959"/>
      <c r="CU82" s="959"/>
      <c r="CV82" s="960"/>
      <c r="CW82" s="958"/>
      <c r="CX82" s="959"/>
      <c r="CY82" s="959"/>
      <c r="CZ82" s="959"/>
      <c r="DA82" s="960"/>
      <c r="DB82" s="958"/>
      <c r="DC82" s="959"/>
      <c r="DD82" s="959"/>
      <c r="DE82" s="959"/>
      <c r="DF82" s="960"/>
      <c r="DG82" s="958"/>
      <c r="DH82" s="959"/>
      <c r="DI82" s="959"/>
      <c r="DJ82" s="959"/>
      <c r="DK82" s="960"/>
      <c r="DL82" s="958"/>
      <c r="DM82" s="959"/>
      <c r="DN82" s="959"/>
      <c r="DO82" s="959"/>
      <c r="DP82" s="960"/>
      <c r="DQ82" s="958"/>
      <c r="DR82" s="959"/>
      <c r="DS82" s="959"/>
      <c r="DT82" s="959"/>
      <c r="DU82" s="960"/>
      <c r="DV82" s="947"/>
      <c r="DW82" s="948"/>
      <c r="DX82" s="948"/>
      <c r="DY82" s="948"/>
      <c r="DZ82" s="949"/>
      <c r="EA82" s="229"/>
    </row>
    <row r="83" spans="1:131" ht="26.25" customHeight="1" x14ac:dyDescent="0.2">
      <c r="A83" s="237">
        <v>16</v>
      </c>
      <c r="B83" s="976"/>
      <c r="C83" s="977"/>
      <c r="D83" s="977"/>
      <c r="E83" s="977"/>
      <c r="F83" s="977"/>
      <c r="G83" s="977"/>
      <c r="H83" s="977"/>
      <c r="I83" s="977"/>
      <c r="J83" s="977"/>
      <c r="K83" s="977"/>
      <c r="L83" s="977"/>
      <c r="M83" s="977"/>
      <c r="N83" s="977"/>
      <c r="O83" s="977"/>
      <c r="P83" s="978"/>
      <c r="Q83" s="979"/>
      <c r="R83" s="973"/>
      <c r="S83" s="973"/>
      <c r="T83" s="973"/>
      <c r="U83" s="973"/>
      <c r="V83" s="973"/>
      <c r="W83" s="973"/>
      <c r="X83" s="973"/>
      <c r="Y83" s="973"/>
      <c r="Z83" s="973"/>
      <c r="AA83" s="973"/>
      <c r="AB83" s="973"/>
      <c r="AC83" s="973"/>
      <c r="AD83" s="973"/>
      <c r="AE83" s="973"/>
      <c r="AF83" s="973"/>
      <c r="AG83" s="973"/>
      <c r="AH83" s="973"/>
      <c r="AI83" s="973"/>
      <c r="AJ83" s="973"/>
      <c r="AK83" s="973"/>
      <c r="AL83" s="973"/>
      <c r="AM83" s="973"/>
      <c r="AN83" s="973"/>
      <c r="AO83" s="973"/>
      <c r="AP83" s="973"/>
      <c r="AQ83" s="973"/>
      <c r="AR83" s="973"/>
      <c r="AS83" s="973"/>
      <c r="AT83" s="973"/>
      <c r="AU83" s="973"/>
      <c r="AV83" s="973"/>
      <c r="AW83" s="973"/>
      <c r="AX83" s="973"/>
      <c r="AY83" s="973"/>
      <c r="AZ83" s="974"/>
      <c r="BA83" s="974"/>
      <c r="BB83" s="974"/>
      <c r="BC83" s="974"/>
      <c r="BD83" s="975"/>
      <c r="BE83" s="240"/>
      <c r="BF83" s="240"/>
      <c r="BG83" s="240"/>
      <c r="BH83" s="240"/>
      <c r="BI83" s="240"/>
      <c r="BJ83" s="240"/>
      <c r="BK83" s="240"/>
      <c r="BL83" s="240"/>
      <c r="BM83" s="240"/>
      <c r="BN83" s="240"/>
      <c r="BO83" s="240"/>
      <c r="BP83" s="240"/>
      <c r="BQ83" s="237">
        <v>77</v>
      </c>
      <c r="BR83" s="242"/>
      <c r="BS83" s="947"/>
      <c r="BT83" s="948"/>
      <c r="BU83" s="948"/>
      <c r="BV83" s="948"/>
      <c r="BW83" s="948"/>
      <c r="BX83" s="948"/>
      <c r="BY83" s="948"/>
      <c r="BZ83" s="948"/>
      <c r="CA83" s="948"/>
      <c r="CB83" s="948"/>
      <c r="CC83" s="948"/>
      <c r="CD83" s="948"/>
      <c r="CE83" s="948"/>
      <c r="CF83" s="948"/>
      <c r="CG83" s="957"/>
      <c r="CH83" s="958"/>
      <c r="CI83" s="959"/>
      <c r="CJ83" s="959"/>
      <c r="CK83" s="959"/>
      <c r="CL83" s="960"/>
      <c r="CM83" s="958"/>
      <c r="CN83" s="959"/>
      <c r="CO83" s="959"/>
      <c r="CP83" s="959"/>
      <c r="CQ83" s="960"/>
      <c r="CR83" s="958"/>
      <c r="CS83" s="959"/>
      <c r="CT83" s="959"/>
      <c r="CU83" s="959"/>
      <c r="CV83" s="960"/>
      <c r="CW83" s="958"/>
      <c r="CX83" s="959"/>
      <c r="CY83" s="959"/>
      <c r="CZ83" s="959"/>
      <c r="DA83" s="960"/>
      <c r="DB83" s="958"/>
      <c r="DC83" s="959"/>
      <c r="DD83" s="959"/>
      <c r="DE83" s="959"/>
      <c r="DF83" s="960"/>
      <c r="DG83" s="958"/>
      <c r="DH83" s="959"/>
      <c r="DI83" s="959"/>
      <c r="DJ83" s="959"/>
      <c r="DK83" s="960"/>
      <c r="DL83" s="958"/>
      <c r="DM83" s="959"/>
      <c r="DN83" s="959"/>
      <c r="DO83" s="959"/>
      <c r="DP83" s="960"/>
      <c r="DQ83" s="958"/>
      <c r="DR83" s="959"/>
      <c r="DS83" s="959"/>
      <c r="DT83" s="959"/>
      <c r="DU83" s="960"/>
      <c r="DV83" s="947"/>
      <c r="DW83" s="948"/>
      <c r="DX83" s="948"/>
      <c r="DY83" s="948"/>
      <c r="DZ83" s="949"/>
      <c r="EA83" s="229"/>
    </row>
    <row r="84" spans="1:131" ht="26.25" customHeight="1" x14ac:dyDescent="0.2">
      <c r="A84" s="237">
        <v>17</v>
      </c>
      <c r="B84" s="976"/>
      <c r="C84" s="977"/>
      <c r="D84" s="977"/>
      <c r="E84" s="977"/>
      <c r="F84" s="977"/>
      <c r="G84" s="977"/>
      <c r="H84" s="977"/>
      <c r="I84" s="977"/>
      <c r="J84" s="977"/>
      <c r="K84" s="977"/>
      <c r="L84" s="977"/>
      <c r="M84" s="977"/>
      <c r="N84" s="977"/>
      <c r="O84" s="977"/>
      <c r="P84" s="978"/>
      <c r="Q84" s="979"/>
      <c r="R84" s="973"/>
      <c r="S84" s="973"/>
      <c r="T84" s="973"/>
      <c r="U84" s="973"/>
      <c r="V84" s="973"/>
      <c r="W84" s="973"/>
      <c r="X84" s="973"/>
      <c r="Y84" s="973"/>
      <c r="Z84" s="973"/>
      <c r="AA84" s="973"/>
      <c r="AB84" s="973"/>
      <c r="AC84" s="973"/>
      <c r="AD84" s="973"/>
      <c r="AE84" s="973"/>
      <c r="AF84" s="973"/>
      <c r="AG84" s="973"/>
      <c r="AH84" s="973"/>
      <c r="AI84" s="973"/>
      <c r="AJ84" s="973"/>
      <c r="AK84" s="973"/>
      <c r="AL84" s="973"/>
      <c r="AM84" s="973"/>
      <c r="AN84" s="973"/>
      <c r="AO84" s="973"/>
      <c r="AP84" s="973"/>
      <c r="AQ84" s="973"/>
      <c r="AR84" s="973"/>
      <c r="AS84" s="973"/>
      <c r="AT84" s="973"/>
      <c r="AU84" s="973"/>
      <c r="AV84" s="973"/>
      <c r="AW84" s="973"/>
      <c r="AX84" s="973"/>
      <c r="AY84" s="973"/>
      <c r="AZ84" s="974"/>
      <c r="BA84" s="974"/>
      <c r="BB84" s="974"/>
      <c r="BC84" s="974"/>
      <c r="BD84" s="975"/>
      <c r="BE84" s="240"/>
      <c r="BF84" s="240"/>
      <c r="BG84" s="240"/>
      <c r="BH84" s="240"/>
      <c r="BI84" s="240"/>
      <c r="BJ84" s="240"/>
      <c r="BK84" s="240"/>
      <c r="BL84" s="240"/>
      <c r="BM84" s="240"/>
      <c r="BN84" s="240"/>
      <c r="BO84" s="240"/>
      <c r="BP84" s="240"/>
      <c r="BQ84" s="237">
        <v>78</v>
      </c>
      <c r="BR84" s="242"/>
      <c r="BS84" s="947"/>
      <c r="BT84" s="948"/>
      <c r="BU84" s="948"/>
      <c r="BV84" s="948"/>
      <c r="BW84" s="948"/>
      <c r="BX84" s="948"/>
      <c r="BY84" s="948"/>
      <c r="BZ84" s="948"/>
      <c r="CA84" s="948"/>
      <c r="CB84" s="948"/>
      <c r="CC84" s="948"/>
      <c r="CD84" s="948"/>
      <c r="CE84" s="948"/>
      <c r="CF84" s="948"/>
      <c r="CG84" s="957"/>
      <c r="CH84" s="958"/>
      <c r="CI84" s="959"/>
      <c r="CJ84" s="959"/>
      <c r="CK84" s="959"/>
      <c r="CL84" s="960"/>
      <c r="CM84" s="958"/>
      <c r="CN84" s="959"/>
      <c r="CO84" s="959"/>
      <c r="CP84" s="959"/>
      <c r="CQ84" s="960"/>
      <c r="CR84" s="958"/>
      <c r="CS84" s="959"/>
      <c r="CT84" s="959"/>
      <c r="CU84" s="959"/>
      <c r="CV84" s="960"/>
      <c r="CW84" s="958"/>
      <c r="CX84" s="959"/>
      <c r="CY84" s="959"/>
      <c r="CZ84" s="959"/>
      <c r="DA84" s="960"/>
      <c r="DB84" s="958"/>
      <c r="DC84" s="959"/>
      <c r="DD84" s="959"/>
      <c r="DE84" s="959"/>
      <c r="DF84" s="960"/>
      <c r="DG84" s="958"/>
      <c r="DH84" s="959"/>
      <c r="DI84" s="959"/>
      <c r="DJ84" s="959"/>
      <c r="DK84" s="960"/>
      <c r="DL84" s="958"/>
      <c r="DM84" s="959"/>
      <c r="DN84" s="959"/>
      <c r="DO84" s="959"/>
      <c r="DP84" s="960"/>
      <c r="DQ84" s="958"/>
      <c r="DR84" s="959"/>
      <c r="DS84" s="959"/>
      <c r="DT84" s="959"/>
      <c r="DU84" s="960"/>
      <c r="DV84" s="947"/>
      <c r="DW84" s="948"/>
      <c r="DX84" s="948"/>
      <c r="DY84" s="948"/>
      <c r="DZ84" s="949"/>
      <c r="EA84" s="229"/>
    </row>
    <row r="85" spans="1:131" ht="26.25" customHeight="1" x14ac:dyDescent="0.2">
      <c r="A85" s="237">
        <v>18</v>
      </c>
      <c r="B85" s="976"/>
      <c r="C85" s="977"/>
      <c r="D85" s="977"/>
      <c r="E85" s="977"/>
      <c r="F85" s="977"/>
      <c r="G85" s="977"/>
      <c r="H85" s="977"/>
      <c r="I85" s="977"/>
      <c r="J85" s="977"/>
      <c r="K85" s="977"/>
      <c r="L85" s="977"/>
      <c r="M85" s="977"/>
      <c r="N85" s="977"/>
      <c r="O85" s="977"/>
      <c r="P85" s="978"/>
      <c r="Q85" s="979"/>
      <c r="R85" s="973"/>
      <c r="S85" s="973"/>
      <c r="T85" s="973"/>
      <c r="U85" s="973"/>
      <c r="V85" s="973"/>
      <c r="W85" s="973"/>
      <c r="X85" s="973"/>
      <c r="Y85" s="973"/>
      <c r="Z85" s="973"/>
      <c r="AA85" s="973"/>
      <c r="AB85" s="973"/>
      <c r="AC85" s="973"/>
      <c r="AD85" s="973"/>
      <c r="AE85" s="973"/>
      <c r="AF85" s="973"/>
      <c r="AG85" s="973"/>
      <c r="AH85" s="973"/>
      <c r="AI85" s="973"/>
      <c r="AJ85" s="973"/>
      <c r="AK85" s="973"/>
      <c r="AL85" s="973"/>
      <c r="AM85" s="973"/>
      <c r="AN85" s="973"/>
      <c r="AO85" s="973"/>
      <c r="AP85" s="973"/>
      <c r="AQ85" s="973"/>
      <c r="AR85" s="973"/>
      <c r="AS85" s="973"/>
      <c r="AT85" s="973"/>
      <c r="AU85" s="973"/>
      <c r="AV85" s="973"/>
      <c r="AW85" s="973"/>
      <c r="AX85" s="973"/>
      <c r="AY85" s="973"/>
      <c r="AZ85" s="974"/>
      <c r="BA85" s="974"/>
      <c r="BB85" s="974"/>
      <c r="BC85" s="974"/>
      <c r="BD85" s="975"/>
      <c r="BE85" s="240"/>
      <c r="BF85" s="240"/>
      <c r="BG85" s="240"/>
      <c r="BH85" s="240"/>
      <c r="BI85" s="240"/>
      <c r="BJ85" s="240"/>
      <c r="BK85" s="240"/>
      <c r="BL85" s="240"/>
      <c r="BM85" s="240"/>
      <c r="BN85" s="240"/>
      <c r="BO85" s="240"/>
      <c r="BP85" s="240"/>
      <c r="BQ85" s="237">
        <v>79</v>
      </c>
      <c r="BR85" s="242"/>
      <c r="BS85" s="947"/>
      <c r="BT85" s="948"/>
      <c r="BU85" s="948"/>
      <c r="BV85" s="948"/>
      <c r="BW85" s="948"/>
      <c r="BX85" s="948"/>
      <c r="BY85" s="948"/>
      <c r="BZ85" s="948"/>
      <c r="CA85" s="948"/>
      <c r="CB85" s="948"/>
      <c r="CC85" s="948"/>
      <c r="CD85" s="948"/>
      <c r="CE85" s="948"/>
      <c r="CF85" s="948"/>
      <c r="CG85" s="957"/>
      <c r="CH85" s="958"/>
      <c r="CI85" s="959"/>
      <c r="CJ85" s="959"/>
      <c r="CK85" s="959"/>
      <c r="CL85" s="960"/>
      <c r="CM85" s="958"/>
      <c r="CN85" s="959"/>
      <c r="CO85" s="959"/>
      <c r="CP85" s="959"/>
      <c r="CQ85" s="960"/>
      <c r="CR85" s="958"/>
      <c r="CS85" s="959"/>
      <c r="CT85" s="959"/>
      <c r="CU85" s="959"/>
      <c r="CV85" s="960"/>
      <c r="CW85" s="958"/>
      <c r="CX85" s="959"/>
      <c r="CY85" s="959"/>
      <c r="CZ85" s="959"/>
      <c r="DA85" s="960"/>
      <c r="DB85" s="958"/>
      <c r="DC85" s="959"/>
      <c r="DD85" s="959"/>
      <c r="DE85" s="959"/>
      <c r="DF85" s="960"/>
      <c r="DG85" s="958"/>
      <c r="DH85" s="959"/>
      <c r="DI85" s="959"/>
      <c r="DJ85" s="959"/>
      <c r="DK85" s="960"/>
      <c r="DL85" s="958"/>
      <c r="DM85" s="959"/>
      <c r="DN85" s="959"/>
      <c r="DO85" s="959"/>
      <c r="DP85" s="960"/>
      <c r="DQ85" s="958"/>
      <c r="DR85" s="959"/>
      <c r="DS85" s="959"/>
      <c r="DT85" s="959"/>
      <c r="DU85" s="960"/>
      <c r="DV85" s="947"/>
      <c r="DW85" s="948"/>
      <c r="DX85" s="948"/>
      <c r="DY85" s="948"/>
      <c r="DZ85" s="949"/>
      <c r="EA85" s="229"/>
    </row>
    <row r="86" spans="1:131" ht="26.25" customHeight="1" x14ac:dyDescent="0.2">
      <c r="A86" s="237">
        <v>19</v>
      </c>
      <c r="B86" s="976"/>
      <c r="C86" s="977"/>
      <c r="D86" s="977"/>
      <c r="E86" s="977"/>
      <c r="F86" s="977"/>
      <c r="G86" s="977"/>
      <c r="H86" s="977"/>
      <c r="I86" s="977"/>
      <c r="J86" s="977"/>
      <c r="K86" s="977"/>
      <c r="L86" s="977"/>
      <c r="M86" s="977"/>
      <c r="N86" s="977"/>
      <c r="O86" s="977"/>
      <c r="P86" s="978"/>
      <c r="Q86" s="979"/>
      <c r="R86" s="973"/>
      <c r="S86" s="973"/>
      <c r="T86" s="973"/>
      <c r="U86" s="973"/>
      <c r="V86" s="973"/>
      <c r="W86" s="973"/>
      <c r="X86" s="973"/>
      <c r="Y86" s="973"/>
      <c r="Z86" s="973"/>
      <c r="AA86" s="973"/>
      <c r="AB86" s="973"/>
      <c r="AC86" s="973"/>
      <c r="AD86" s="973"/>
      <c r="AE86" s="973"/>
      <c r="AF86" s="973"/>
      <c r="AG86" s="973"/>
      <c r="AH86" s="973"/>
      <c r="AI86" s="973"/>
      <c r="AJ86" s="973"/>
      <c r="AK86" s="973"/>
      <c r="AL86" s="973"/>
      <c r="AM86" s="973"/>
      <c r="AN86" s="973"/>
      <c r="AO86" s="973"/>
      <c r="AP86" s="973"/>
      <c r="AQ86" s="973"/>
      <c r="AR86" s="973"/>
      <c r="AS86" s="973"/>
      <c r="AT86" s="973"/>
      <c r="AU86" s="973"/>
      <c r="AV86" s="973"/>
      <c r="AW86" s="973"/>
      <c r="AX86" s="973"/>
      <c r="AY86" s="973"/>
      <c r="AZ86" s="974"/>
      <c r="BA86" s="974"/>
      <c r="BB86" s="974"/>
      <c r="BC86" s="974"/>
      <c r="BD86" s="975"/>
      <c r="BE86" s="240"/>
      <c r="BF86" s="240"/>
      <c r="BG86" s="240"/>
      <c r="BH86" s="240"/>
      <c r="BI86" s="240"/>
      <c r="BJ86" s="240"/>
      <c r="BK86" s="240"/>
      <c r="BL86" s="240"/>
      <c r="BM86" s="240"/>
      <c r="BN86" s="240"/>
      <c r="BO86" s="240"/>
      <c r="BP86" s="240"/>
      <c r="BQ86" s="237">
        <v>80</v>
      </c>
      <c r="BR86" s="242"/>
      <c r="BS86" s="947"/>
      <c r="BT86" s="948"/>
      <c r="BU86" s="948"/>
      <c r="BV86" s="948"/>
      <c r="BW86" s="948"/>
      <c r="BX86" s="948"/>
      <c r="BY86" s="948"/>
      <c r="BZ86" s="948"/>
      <c r="CA86" s="948"/>
      <c r="CB86" s="948"/>
      <c r="CC86" s="948"/>
      <c r="CD86" s="948"/>
      <c r="CE86" s="948"/>
      <c r="CF86" s="948"/>
      <c r="CG86" s="957"/>
      <c r="CH86" s="958"/>
      <c r="CI86" s="959"/>
      <c r="CJ86" s="959"/>
      <c r="CK86" s="959"/>
      <c r="CL86" s="960"/>
      <c r="CM86" s="958"/>
      <c r="CN86" s="959"/>
      <c r="CO86" s="959"/>
      <c r="CP86" s="959"/>
      <c r="CQ86" s="960"/>
      <c r="CR86" s="958"/>
      <c r="CS86" s="959"/>
      <c r="CT86" s="959"/>
      <c r="CU86" s="959"/>
      <c r="CV86" s="960"/>
      <c r="CW86" s="958"/>
      <c r="CX86" s="959"/>
      <c r="CY86" s="959"/>
      <c r="CZ86" s="959"/>
      <c r="DA86" s="960"/>
      <c r="DB86" s="958"/>
      <c r="DC86" s="959"/>
      <c r="DD86" s="959"/>
      <c r="DE86" s="959"/>
      <c r="DF86" s="960"/>
      <c r="DG86" s="958"/>
      <c r="DH86" s="959"/>
      <c r="DI86" s="959"/>
      <c r="DJ86" s="959"/>
      <c r="DK86" s="960"/>
      <c r="DL86" s="958"/>
      <c r="DM86" s="959"/>
      <c r="DN86" s="959"/>
      <c r="DO86" s="959"/>
      <c r="DP86" s="960"/>
      <c r="DQ86" s="958"/>
      <c r="DR86" s="959"/>
      <c r="DS86" s="959"/>
      <c r="DT86" s="959"/>
      <c r="DU86" s="960"/>
      <c r="DV86" s="947"/>
      <c r="DW86" s="948"/>
      <c r="DX86" s="948"/>
      <c r="DY86" s="948"/>
      <c r="DZ86" s="949"/>
      <c r="EA86" s="229"/>
    </row>
    <row r="87" spans="1:131" ht="26.25" customHeight="1" x14ac:dyDescent="0.2">
      <c r="A87" s="243">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40"/>
      <c r="BF87" s="240"/>
      <c r="BG87" s="240"/>
      <c r="BH87" s="240"/>
      <c r="BI87" s="240"/>
      <c r="BJ87" s="240"/>
      <c r="BK87" s="240"/>
      <c r="BL87" s="240"/>
      <c r="BM87" s="240"/>
      <c r="BN87" s="240"/>
      <c r="BO87" s="240"/>
      <c r="BP87" s="240"/>
      <c r="BQ87" s="237">
        <v>81</v>
      </c>
      <c r="BR87" s="242"/>
      <c r="BS87" s="947"/>
      <c r="BT87" s="948"/>
      <c r="BU87" s="948"/>
      <c r="BV87" s="948"/>
      <c r="BW87" s="948"/>
      <c r="BX87" s="948"/>
      <c r="BY87" s="948"/>
      <c r="BZ87" s="948"/>
      <c r="CA87" s="948"/>
      <c r="CB87" s="948"/>
      <c r="CC87" s="948"/>
      <c r="CD87" s="948"/>
      <c r="CE87" s="948"/>
      <c r="CF87" s="948"/>
      <c r="CG87" s="957"/>
      <c r="CH87" s="958"/>
      <c r="CI87" s="959"/>
      <c r="CJ87" s="959"/>
      <c r="CK87" s="959"/>
      <c r="CL87" s="960"/>
      <c r="CM87" s="958"/>
      <c r="CN87" s="959"/>
      <c r="CO87" s="959"/>
      <c r="CP87" s="959"/>
      <c r="CQ87" s="960"/>
      <c r="CR87" s="958"/>
      <c r="CS87" s="959"/>
      <c r="CT87" s="959"/>
      <c r="CU87" s="959"/>
      <c r="CV87" s="960"/>
      <c r="CW87" s="958"/>
      <c r="CX87" s="959"/>
      <c r="CY87" s="959"/>
      <c r="CZ87" s="959"/>
      <c r="DA87" s="960"/>
      <c r="DB87" s="958"/>
      <c r="DC87" s="959"/>
      <c r="DD87" s="959"/>
      <c r="DE87" s="959"/>
      <c r="DF87" s="960"/>
      <c r="DG87" s="958"/>
      <c r="DH87" s="959"/>
      <c r="DI87" s="959"/>
      <c r="DJ87" s="959"/>
      <c r="DK87" s="960"/>
      <c r="DL87" s="958"/>
      <c r="DM87" s="959"/>
      <c r="DN87" s="959"/>
      <c r="DO87" s="959"/>
      <c r="DP87" s="960"/>
      <c r="DQ87" s="958"/>
      <c r="DR87" s="959"/>
      <c r="DS87" s="959"/>
      <c r="DT87" s="959"/>
      <c r="DU87" s="960"/>
      <c r="DV87" s="947"/>
      <c r="DW87" s="948"/>
      <c r="DX87" s="948"/>
      <c r="DY87" s="948"/>
      <c r="DZ87" s="949"/>
      <c r="EA87" s="229"/>
    </row>
    <row r="88" spans="1:131" ht="26.25" customHeight="1" thickBot="1" x14ac:dyDescent="0.25">
      <c r="A88" s="239" t="s">
        <v>390</v>
      </c>
      <c r="B88" s="939" t="s">
        <v>419</v>
      </c>
      <c r="C88" s="940"/>
      <c r="D88" s="940"/>
      <c r="E88" s="940"/>
      <c r="F88" s="940"/>
      <c r="G88" s="940"/>
      <c r="H88" s="940"/>
      <c r="I88" s="940"/>
      <c r="J88" s="940"/>
      <c r="K88" s="940"/>
      <c r="L88" s="940"/>
      <c r="M88" s="940"/>
      <c r="N88" s="940"/>
      <c r="O88" s="940"/>
      <c r="P88" s="950"/>
      <c r="Q88" s="964"/>
      <c r="R88" s="965"/>
      <c r="S88" s="965"/>
      <c r="T88" s="965"/>
      <c r="U88" s="965"/>
      <c r="V88" s="965"/>
      <c r="W88" s="965"/>
      <c r="X88" s="965"/>
      <c r="Y88" s="965"/>
      <c r="Z88" s="965"/>
      <c r="AA88" s="965"/>
      <c r="AB88" s="965"/>
      <c r="AC88" s="965"/>
      <c r="AD88" s="965"/>
      <c r="AE88" s="965"/>
      <c r="AF88" s="961"/>
      <c r="AG88" s="961"/>
      <c r="AH88" s="961"/>
      <c r="AI88" s="961"/>
      <c r="AJ88" s="961"/>
      <c r="AK88" s="965"/>
      <c r="AL88" s="965"/>
      <c r="AM88" s="965"/>
      <c r="AN88" s="965"/>
      <c r="AO88" s="965"/>
      <c r="AP88" s="961"/>
      <c r="AQ88" s="961"/>
      <c r="AR88" s="961"/>
      <c r="AS88" s="961"/>
      <c r="AT88" s="961"/>
      <c r="AU88" s="961"/>
      <c r="AV88" s="961"/>
      <c r="AW88" s="961"/>
      <c r="AX88" s="961"/>
      <c r="AY88" s="961"/>
      <c r="AZ88" s="962"/>
      <c r="BA88" s="962"/>
      <c r="BB88" s="962"/>
      <c r="BC88" s="962"/>
      <c r="BD88" s="963"/>
      <c r="BE88" s="240"/>
      <c r="BF88" s="240"/>
      <c r="BG88" s="240"/>
      <c r="BH88" s="240"/>
      <c r="BI88" s="240"/>
      <c r="BJ88" s="240"/>
      <c r="BK88" s="240"/>
      <c r="BL88" s="240"/>
      <c r="BM88" s="240"/>
      <c r="BN88" s="240"/>
      <c r="BO88" s="240"/>
      <c r="BP88" s="240"/>
      <c r="BQ88" s="237">
        <v>82</v>
      </c>
      <c r="BR88" s="242"/>
      <c r="BS88" s="947"/>
      <c r="BT88" s="948"/>
      <c r="BU88" s="948"/>
      <c r="BV88" s="948"/>
      <c r="BW88" s="948"/>
      <c r="BX88" s="948"/>
      <c r="BY88" s="948"/>
      <c r="BZ88" s="948"/>
      <c r="CA88" s="948"/>
      <c r="CB88" s="948"/>
      <c r="CC88" s="948"/>
      <c r="CD88" s="948"/>
      <c r="CE88" s="948"/>
      <c r="CF88" s="948"/>
      <c r="CG88" s="957"/>
      <c r="CH88" s="958"/>
      <c r="CI88" s="959"/>
      <c r="CJ88" s="959"/>
      <c r="CK88" s="959"/>
      <c r="CL88" s="960"/>
      <c r="CM88" s="958"/>
      <c r="CN88" s="959"/>
      <c r="CO88" s="959"/>
      <c r="CP88" s="959"/>
      <c r="CQ88" s="960"/>
      <c r="CR88" s="958"/>
      <c r="CS88" s="959"/>
      <c r="CT88" s="959"/>
      <c r="CU88" s="959"/>
      <c r="CV88" s="960"/>
      <c r="CW88" s="958"/>
      <c r="CX88" s="959"/>
      <c r="CY88" s="959"/>
      <c r="CZ88" s="959"/>
      <c r="DA88" s="960"/>
      <c r="DB88" s="958"/>
      <c r="DC88" s="959"/>
      <c r="DD88" s="959"/>
      <c r="DE88" s="959"/>
      <c r="DF88" s="960"/>
      <c r="DG88" s="958"/>
      <c r="DH88" s="959"/>
      <c r="DI88" s="959"/>
      <c r="DJ88" s="959"/>
      <c r="DK88" s="960"/>
      <c r="DL88" s="958"/>
      <c r="DM88" s="959"/>
      <c r="DN88" s="959"/>
      <c r="DO88" s="959"/>
      <c r="DP88" s="960"/>
      <c r="DQ88" s="958"/>
      <c r="DR88" s="959"/>
      <c r="DS88" s="959"/>
      <c r="DT88" s="959"/>
      <c r="DU88" s="960"/>
      <c r="DV88" s="947"/>
      <c r="DW88" s="948"/>
      <c r="DX88" s="948"/>
      <c r="DY88" s="948"/>
      <c r="DZ88" s="949"/>
      <c r="EA88" s="229"/>
    </row>
    <row r="89" spans="1:131" ht="26.25" hidden="1" customHeight="1" x14ac:dyDescent="0.2">
      <c r="A89" s="244"/>
      <c r="B89" s="245"/>
      <c r="C89" s="245"/>
      <c r="D89" s="245"/>
      <c r="E89" s="245"/>
      <c r="F89" s="245"/>
      <c r="G89" s="245"/>
      <c r="H89" s="245"/>
      <c r="I89" s="245"/>
      <c r="J89" s="245"/>
      <c r="K89" s="245"/>
      <c r="L89" s="245"/>
      <c r="M89" s="245"/>
      <c r="N89" s="245"/>
      <c r="O89" s="245"/>
      <c r="P89" s="245"/>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7"/>
      <c r="BA89" s="247"/>
      <c r="BB89" s="247"/>
      <c r="BC89" s="247"/>
      <c r="BD89" s="247"/>
      <c r="BE89" s="240"/>
      <c r="BF89" s="240"/>
      <c r="BG89" s="240"/>
      <c r="BH89" s="240"/>
      <c r="BI89" s="240"/>
      <c r="BJ89" s="240"/>
      <c r="BK89" s="240"/>
      <c r="BL89" s="240"/>
      <c r="BM89" s="240"/>
      <c r="BN89" s="240"/>
      <c r="BO89" s="240"/>
      <c r="BP89" s="240"/>
      <c r="BQ89" s="237">
        <v>83</v>
      </c>
      <c r="BR89" s="242"/>
      <c r="BS89" s="947"/>
      <c r="BT89" s="948"/>
      <c r="BU89" s="948"/>
      <c r="BV89" s="948"/>
      <c r="BW89" s="948"/>
      <c r="BX89" s="948"/>
      <c r="BY89" s="948"/>
      <c r="BZ89" s="948"/>
      <c r="CA89" s="948"/>
      <c r="CB89" s="948"/>
      <c r="CC89" s="948"/>
      <c r="CD89" s="948"/>
      <c r="CE89" s="948"/>
      <c r="CF89" s="948"/>
      <c r="CG89" s="957"/>
      <c r="CH89" s="958"/>
      <c r="CI89" s="959"/>
      <c r="CJ89" s="959"/>
      <c r="CK89" s="959"/>
      <c r="CL89" s="960"/>
      <c r="CM89" s="958"/>
      <c r="CN89" s="959"/>
      <c r="CO89" s="959"/>
      <c r="CP89" s="959"/>
      <c r="CQ89" s="960"/>
      <c r="CR89" s="958"/>
      <c r="CS89" s="959"/>
      <c r="CT89" s="959"/>
      <c r="CU89" s="959"/>
      <c r="CV89" s="960"/>
      <c r="CW89" s="958"/>
      <c r="CX89" s="959"/>
      <c r="CY89" s="959"/>
      <c r="CZ89" s="959"/>
      <c r="DA89" s="960"/>
      <c r="DB89" s="958"/>
      <c r="DC89" s="959"/>
      <c r="DD89" s="959"/>
      <c r="DE89" s="959"/>
      <c r="DF89" s="960"/>
      <c r="DG89" s="958"/>
      <c r="DH89" s="959"/>
      <c r="DI89" s="959"/>
      <c r="DJ89" s="959"/>
      <c r="DK89" s="960"/>
      <c r="DL89" s="958"/>
      <c r="DM89" s="959"/>
      <c r="DN89" s="959"/>
      <c r="DO89" s="959"/>
      <c r="DP89" s="960"/>
      <c r="DQ89" s="958"/>
      <c r="DR89" s="959"/>
      <c r="DS89" s="959"/>
      <c r="DT89" s="959"/>
      <c r="DU89" s="960"/>
      <c r="DV89" s="947"/>
      <c r="DW89" s="948"/>
      <c r="DX89" s="948"/>
      <c r="DY89" s="948"/>
      <c r="DZ89" s="949"/>
      <c r="EA89" s="229"/>
    </row>
    <row r="90" spans="1:131" ht="26.25" hidden="1" customHeight="1" x14ac:dyDescent="0.2">
      <c r="A90" s="244"/>
      <c r="B90" s="245"/>
      <c r="C90" s="245"/>
      <c r="D90" s="245"/>
      <c r="E90" s="245"/>
      <c r="F90" s="245"/>
      <c r="G90" s="245"/>
      <c r="H90" s="245"/>
      <c r="I90" s="245"/>
      <c r="J90" s="245"/>
      <c r="K90" s="245"/>
      <c r="L90" s="245"/>
      <c r="M90" s="245"/>
      <c r="N90" s="245"/>
      <c r="O90" s="245"/>
      <c r="P90" s="245"/>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7"/>
      <c r="BA90" s="247"/>
      <c r="BB90" s="247"/>
      <c r="BC90" s="247"/>
      <c r="BD90" s="247"/>
      <c r="BE90" s="240"/>
      <c r="BF90" s="240"/>
      <c r="BG90" s="240"/>
      <c r="BH90" s="240"/>
      <c r="BI90" s="240"/>
      <c r="BJ90" s="240"/>
      <c r="BK90" s="240"/>
      <c r="BL90" s="240"/>
      <c r="BM90" s="240"/>
      <c r="BN90" s="240"/>
      <c r="BO90" s="240"/>
      <c r="BP90" s="240"/>
      <c r="BQ90" s="237">
        <v>84</v>
      </c>
      <c r="BR90" s="242"/>
      <c r="BS90" s="947"/>
      <c r="BT90" s="948"/>
      <c r="BU90" s="948"/>
      <c r="BV90" s="948"/>
      <c r="BW90" s="948"/>
      <c r="BX90" s="948"/>
      <c r="BY90" s="948"/>
      <c r="BZ90" s="948"/>
      <c r="CA90" s="948"/>
      <c r="CB90" s="948"/>
      <c r="CC90" s="948"/>
      <c r="CD90" s="948"/>
      <c r="CE90" s="948"/>
      <c r="CF90" s="948"/>
      <c r="CG90" s="957"/>
      <c r="CH90" s="958"/>
      <c r="CI90" s="959"/>
      <c r="CJ90" s="959"/>
      <c r="CK90" s="959"/>
      <c r="CL90" s="960"/>
      <c r="CM90" s="958"/>
      <c r="CN90" s="959"/>
      <c r="CO90" s="959"/>
      <c r="CP90" s="959"/>
      <c r="CQ90" s="960"/>
      <c r="CR90" s="958"/>
      <c r="CS90" s="959"/>
      <c r="CT90" s="959"/>
      <c r="CU90" s="959"/>
      <c r="CV90" s="960"/>
      <c r="CW90" s="958"/>
      <c r="CX90" s="959"/>
      <c r="CY90" s="959"/>
      <c r="CZ90" s="959"/>
      <c r="DA90" s="960"/>
      <c r="DB90" s="958"/>
      <c r="DC90" s="959"/>
      <c r="DD90" s="959"/>
      <c r="DE90" s="959"/>
      <c r="DF90" s="960"/>
      <c r="DG90" s="958"/>
      <c r="DH90" s="959"/>
      <c r="DI90" s="959"/>
      <c r="DJ90" s="959"/>
      <c r="DK90" s="960"/>
      <c r="DL90" s="958"/>
      <c r="DM90" s="959"/>
      <c r="DN90" s="959"/>
      <c r="DO90" s="959"/>
      <c r="DP90" s="960"/>
      <c r="DQ90" s="958"/>
      <c r="DR90" s="959"/>
      <c r="DS90" s="959"/>
      <c r="DT90" s="959"/>
      <c r="DU90" s="960"/>
      <c r="DV90" s="947"/>
      <c r="DW90" s="948"/>
      <c r="DX90" s="948"/>
      <c r="DY90" s="948"/>
      <c r="DZ90" s="949"/>
      <c r="EA90" s="229"/>
    </row>
    <row r="91" spans="1:131" ht="26.25" hidden="1" customHeight="1" x14ac:dyDescent="0.2">
      <c r="A91" s="244"/>
      <c r="B91" s="245"/>
      <c r="C91" s="245"/>
      <c r="D91" s="245"/>
      <c r="E91" s="245"/>
      <c r="F91" s="245"/>
      <c r="G91" s="245"/>
      <c r="H91" s="245"/>
      <c r="I91" s="245"/>
      <c r="J91" s="245"/>
      <c r="K91" s="245"/>
      <c r="L91" s="245"/>
      <c r="M91" s="245"/>
      <c r="N91" s="245"/>
      <c r="O91" s="245"/>
      <c r="P91" s="245"/>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7"/>
      <c r="BA91" s="247"/>
      <c r="BB91" s="247"/>
      <c r="BC91" s="247"/>
      <c r="BD91" s="247"/>
      <c r="BE91" s="240"/>
      <c r="BF91" s="240"/>
      <c r="BG91" s="240"/>
      <c r="BH91" s="240"/>
      <c r="BI91" s="240"/>
      <c r="BJ91" s="240"/>
      <c r="BK91" s="240"/>
      <c r="BL91" s="240"/>
      <c r="BM91" s="240"/>
      <c r="BN91" s="240"/>
      <c r="BO91" s="240"/>
      <c r="BP91" s="240"/>
      <c r="BQ91" s="237">
        <v>85</v>
      </c>
      <c r="BR91" s="242"/>
      <c r="BS91" s="947"/>
      <c r="BT91" s="948"/>
      <c r="BU91" s="948"/>
      <c r="BV91" s="948"/>
      <c r="BW91" s="948"/>
      <c r="BX91" s="948"/>
      <c r="BY91" s="948"/>
      <c r="BZ91" s="948"/>
      <c r="CA91" s="948"/>
      <c r="CB91" s="948"/>
      <c r="CC91" s="948"/>
      <c r="CD91" s="948"/>
      <c r="CE91" s="948"/>
      <c r="CF91" s="948"/>
      <c r="CG91" s="957"/>
      <c r="CH91" s="958"/>
      <c r="CI91" s="959"/>
      <c r="CJ91" s="959"/>
      <c r="CK91" s="959"/>
      <c r="CL91" s="960"/>
      <c r="CM91" s="958"/>
      <c r="CN91" s="959"/>
      <c r="CO91" s="959"/>
      <c r="CP91" s="959"/>
      <c r="CQ91" s="960"/>
      <c r="CR91" s="958"/>
      <c r="CS91" s="959"/>
      <c r="CT91" s="959"/>
      <c r="CU91" s="959"/>
      <c r="CV91" s="960"/>
      <c r="CW91" s="958"/>
      <c r="CX91" s="959"/>
      <c r="CY91" s="959"/>
      <c r="CZ91" s="959"/>
      <c r="DA91" s="960"/>
      <c r="DB91" s="958"/>
      <c r="DC91" s="959"/>
      <c r="DD91" s="959"/>
      <c r="DE91" s="959"/>
      <c r="DF91" s="960"/>
      <c r="DG91" s="958"/>
      <c r="DH91" s="959"/>
      <c r="DI91" s="959"/>
      <c r="DJ91" s="959"/>
      <c r="DK91" s="960"/>
      <c r="DL91" s="958"/>
      <c r="DM91" s="959"/>
      <c r="DN91" s="959"/>
      <c r="DO91" s="959"/>
      <c r="DP91" s="960"/>
      <c r="DQ91" s="958"/>
      <c r="DR91" s="959"/>
      <c r="DS91" s="959"/>
      <c r="DT91" s="959"/>
      <c r="DU91" s="960"/>
      <c r="DV91" s="947"/>
      <c r="DW91" s="948"/>
      <c r="DX91" s="948"/>
      <c r="DY91" s="948"/>
      <c r="DZ91" s="949"/>
      <c r="EA91" s="229"/>
    </row>
    <row r="92" spans="1:131" ht="26.25" hidden="1" customHeight="1" x14ac:dyDescent="0.2">
      <c r="A92" s="244"/>
      <c r="B92" s="245"/>
      <c r="C92" s="245"/>
      <c r="D92" s="245"/>
      <c r="E92" s="245"/>
      <c r="F92" s="245"/>
      <c r="G92" s="245"/>
      <c r="H92" s="245"/>
      <c r="I92" s="245"/>
      <c r="J92" s="245"/>
      <c r="K92" s="245"/>
      <c r="L92" s="245"/>
      <c r="M92" s="245"/>
      <c r="N92" s="245"/>
      <c r="O92" s="245"/>
      <c r="P92" s="245"/>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7"/>
      <c r="BA92" s="247"/>
      <c r="BB92" s="247"/>
      <c r="BC92" s="247"/>
      <c r="BD92" s="247"/>
      <c r="BE92" s="240"/>
      <c r="BF92" s="240"/>
      <c r="BG92" s="240"/>
      <c r="BH92" s="240"/>
      <c r="BI92" s="240"/>
      <c r="BJ92" s="240"/>
      <c r="BK92" s="240"/>
      <c r="BL92" s="240"/>
      <c r="BM92" s="240"/>
      <c r="BN92" s="240"/>
      <c r="BO92" s="240"/>
      <c r="BP92" s="240"/>
      <c r="BQ92" s="237">
        <v>86</v>
      </c>
      <c r="BR92" s="242"/>
      <c r="BS92" s="947"/>
      <c r="BT92" s="948"/>
      <c r="BU92" s="948"/>
      <c r="BV92" s="948"/>
      <c r="BW92" s="948"/>
      <c r="BX92" s="948"/>
      <c r="BY92" s="948"/>
      <c r="BZ92" s="948"/>
      <c r="CA92" s="948"/>
      <c r="CB92" s="948"/>
      <c r="CC92" s="948"/>
      <c r="CD92" s="948"/>
      <c r="CE92" s="948"/>
      <c r="CF92" s="948"/>
      <c r="CG92" s="957"/>
      <c r="CH92" s="958"/>
      <c r="CI92" s="959"/>
      <c r="CJ92" s="959"/>
      <c r="CK92" s="959"/>
      <c r="CL92" s="960"/>
      <c r="CM92" s="958"/>
      <c r="CN92" s="959"/>
      <c r="CO92" s="959"/>
      <c r="CP92" s="959"/>
      <c r="CQ92" s="960"/>
      <c r="CR92" s="958"/>
      <c r="CS92" s="959"/>
      <c r="CT92" s="959"/>
      <c r="CU92" s="959"/>
      <c r="CV92" s="960"/>
      <c r="CW92" s="958"/>
      <c r="CX92" s="959"/>
      <c r="CY92" s="959"/>
      <c r="CZ92" s="959"/>
      <c r="DA92" s="960"/>
      <c r="DB92" s="958"/>
      <c r="DC92" s="959"/>
      <c r="DD92" s="959"/>
      <c r="DE92" s="959"/>
      <c r="DF92" s="960"/>
      <c r="DG92" s="958"/>
      <c r="DH92" s="959"/>
      <c r="DI92" s="959"/>
      <c r="DJ92" s="959"/>
      <c r="DK92" s="960"/>
      <c r="DL92" s="958"/>
      <c r="DM92" s="959"/>
      <c r="DN92" s="959"/>
      <c r="DO92" s="959"/>
      <c r="DP92" s="960"/>
      <c r="DQ92" s="958"/>
      <c r="DR92" s="959"/>
      <c r="DS92" s="959"/>
      <c r="DT92" s="959"/>
      <c r="DU92" s="960"/>
      <c r="DV92" s="947"/>
      <c r="DW92" s="948"/>
      <c r="DX92" s="948"/>
      <c r="DY92" s="948"/>
      <c r="DZ92" s="949"/>
      <c r="EA92" s="229"/>
    </row>
    <row r="93" spans="1:131" ht="26.25" hidden="1" customHeight="1" x14ac:dyDescent="0.2">
      <c r="A93" s="244"/>
      <c r="B93" s="245"/>
      <c r="C93" s="245"/>
      <c r="D93" s="245"/>
      <c r="E93" s="245"/>
      <c r="F93" s="245"/>
      <c r="G93" s="245"/>
      <c r="H93" s="245"/>
      <c r="I93" s="245"/>
      <c r="J93" s="245"/>
      <c r="K93" s="245"/>
      <c r="L93" s="245"/>
      <c r="M93" s="245"/>
      <c r="N93" s="245"/>
      <c r="O93" s="245"/>
      <c r="P93" s="245"/>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7"/>
      <c r="BA93" s="247"/>
      <c r="BB93" s="247"/>
      <c r="BC93" s="247"/>
      <c r="BD93" s="247"/>
      <c r="BE93" s="240"/>
      <c r="BF93" s="240"/>
      <c r="BG93" s="240"/>
      <c r="BH93" s="240"/>
      <c r="BI93" s="240"/>
      <c r="BJ93" s="240"/>
      <c r="BK93" s="240"/>
      <c r="BL93" s="240"/>
      <c r="BM93" s="240"/>
      <c r="BN93" s="240"/>
      <c r="BO93" s="240"/>
      <c r="BP93" s="240"/>
      <c r="BQ93" s="237">
        <v>87</v>
      </c>
      <c r="BR93" s="242"/>
      <c r="BS93" s="947"/>
      <c r="BT93" s="948"/>
      <c r="BU93" s="948"/>
      <c r="BV93" s="948"/>
      <c r="BW93" s="948"/>
      <c r="BX93" s="948"/>
      <c r="BY93" s="948"/>
      <c r="BZ93" s="948"/>
      <c r="CA93" s="948"/>
      <c r="CB93" s="948"/>
      <c r="CC93" s="948"/>
      <c r="CD93" s="948"/>
      <c r="CE93" s="948"/>
      <c r="CF93" s="948"/>
      <c r="CG93" s="957"/>
      <c r="CH93" s="958"/>
      <c r="CI93" s="959"/>
      <c r="CJ93" s="959"/>
      <c r="CK93" s="959"/>
      <c r="CL93" s="960"/>
      <c r="CM93" s="958"/>
      <c r="CN93" s="959"/>
      <c r="CO93" s="959"/>
      <c r="CP93" s="959"/>
      <c r="CQ93" s="960"/>
      <c r="CR93" s="958"/>
      <c r="CS93" s="959"/>
      <c r="CT93" s="959"/>
      <c r="CU93" s="959"/>
      <c r="CV93" s="960"/>
      <c r="CW93" s="958"/>
      <c r="CX93" s="959"/>
      <c r="CY93" s="959"/>
      <c r="CZ93" s="959"/>
      <c r="DA93" s="960"/>
      <c r="DB93" s="958"/>
      <c r="DC93" s="959"/>
      <c r="DD93" s="959"/>
      <c r="DE93" s="959"/>
      <c r="DF93" s="960"/>
      <c r="DG93" s="958"/>
      <c r="DH93" s="959"/>
      <c r="DI93" s="959"/>
      <c r="DJ93" s="959"/>
      <c r="DK93" s="960"/>
      <c r="DL93" s="958"/>
      <c r="DM93" s="959"/>
      <c r="DN93" s="959"/>
      <c r="DO93" s="959"/>
      <c r="DP93" s="960"/>
      <c r="DQ93" s="958"/>
      <c r="DR93" s="959"/>
      <c r="DS93" s="959"/>
      <c r="DT93" s="959"/>
      <c r="DU93" s="960"/>
      <c r="DV93" s="947"/>
      <c r="DW93" s="948"/>
      <c r="DX93" s="948"/>
      <c r="DY93" s="948"/>
      <c r="DZ93" s="949"/>
      <c r="EA93" s="229"/>
    </row>
    <row r="94" spans="1:131" ht="26.25" hidden="1" customHeight="1" x14ac:dyDescent="0.2">
      <c r="A94" s="244"/>
      <c r="B94" s="245"/>
      <c r="C94" s="245"/>
      <c r="D94" s="245"/>
      <c r="E94" s="245"/>
      <c r="F94" s="245"/>
      <c r="G94" s="245"/>
      <c r="H94" s="245"/>
      <c r="I94" s="245"/>
      <c r="J94" s="245"/>
      <c r="K94" s="245"/>
      <c r="L94" s="245"/>
      <c r="M94" s="245"/>
      <c r="N94" s="245"/>
      <c r="O94" s="245"/>
      <c r="P94" s="245"/>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7"/>
      <c r="BA94" s="247"/>
      <c r="BB94" s="247"/>
      <c r="BC94" s="247"/>
      <c r="BD94" s="247"/>
      <c r="BE94" s="240"/>
      <c r="BF94" s="240"/>
      <c r="BG94" s="240"/>
      <c r="BH94" s="240"/>
      <c r="BI94" s="240"/>
      <c r="BJ94" s="240"/>
      <c r="BK94" s="240"/>
      <c r="BL94" s="240"/>
      <c r="BM94" s="240"/>
      <c r="BN94" s="240"/>
      <c r="BO94" s="240"/>
      <c r="BP94" s="240"/>
      <c r="BQ94" s="237">
        <v>88</v>
      </c>
      <c r="BR94" s="242"/>
      <c r="BS94" s="947"/>
      <c r="BT94" s="948"/>
      <c r="BU94" s="948"/>
      <c r="BV94" s="948"/>
      <c r="BW94" s="948"/>
      <c r="BX94" s="948"/>
      <c r="BY94" s="948"/>
      <c r="BZ94" s="948"/>
      <c r="CA94" s="948"/>
      <c r="CB94" s="948"/>
      <c r="CC94" s="948"/>
      <c r="CD94" s="948"/>
      <c r="CE94" s="948"/>
      <c r="CF94" s="948"/>
      <c r="CG94" s="957"/>
      <c r="CH94" s="958"/>
      <c r="CI94" s="959"/>
      <c r="CJ94" s="959"/>
      <c r="CK94" s="959"/>
      <c r="CL94" s="960"/>
      <c r="CM94" s="958"/>
      <c r="CN94" s="959"/>
      <c r="CO94" s="959"/>
      <c r="CP94" s="959"/>
      <c r="CQ94" s="960"/>
      <c r="CR94" s="958"/>
      <c r="CS94" s="959"/>
      <c r="CT94" s="959"/>
      <c r="CU94" s="959"/>
      <c r="CV94" s="960"/>
      <c r="CW94" s="958"/>
      <c r="CX94" s="959"/>
      <c r="CY94" s="959"/>
      <c r="CZ94" s="959"/>
      <c r="DA94" s="960"/>
      <c r="DB94" s="958"/>
      <c r="DC94" s="959"/>
      <c r="DD94" s="959"/>
      <c r="DE94" s="959"/>
      <c r="DF94" s="960"/>
      <c r="DG94" s="958"/>
      <c r="DH94" s="959"/>
      <c r="DI94" s="959"/>
      <c r="DJ94" s="959"/>
      <c r="DK94" s="960"/>
      <c r="DL94" s="958"/>
      <c r="DM94" s="959"/>
      <c r="DN94" s="959"/>
      <c r="DO94" s="959"/>
      <c r="DP94" s="960"/>
      <c r="DQ94" s="958"/>
      <c r="DR94" s="959"/>
      <c r="DS94" s="959"/>
      <c r="DT94" s="959"/>
      <c r="DU94" s="960"/>
      <c r="DV94" s="947"/>
      <c r="DW94" s="948"/>
      <c r="DX94" s="948"/>
      <c r="DY94" s="948"/>
      <c r="DZ94" s="949"/>
      <c r="EA94" s="229"/>
    </row>
    <row r="95" spans="1:131" ht="26.25" hidden="1" customHeight="1" x14ac:dyDescent="0.2">
      <c r="A95" s="244"/>
      <c r="B95" s="245"/>
      <c r="C95" s="245"/>
      <c r="D95" s="245"/>
      <c r="E95" s="245"/>
      <c r="F95" s="245"/>
      <c r="G95" s="245"/>
      <c r="H95" s="245"/>
      <c r="I95" s="245"/>
      <c r="J95" s="245"/>
      <c r="K95" s="245"/>
      <c r="L95" s="245"/>
      <c r="M95" s="245"/>
      <c r="N95" s="245"/>
      <c r="O95" s="245"/>
      <c r="P95" s="245"/>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7"/>
      <c r="BA95" s="247"/>
      <c r="BB95" s="247"/>
      <c r="BC95" s="247"/>
      <c r="BD95" s="247"/>
      <c r="BE95" s="240"/>
      <c r="BF95" s="240"/>
      <c r="BG95" s="240"/>
      <c r="BH95" s="240"/>
      <c r="BI95" s="240"/>
      <c r="BJ95" s="240"/>
      <c r="BK95" s="240"/>
      <c r="BL95" s="240"/>
      <c r="BM95" s="240"/>
      <c r="BN95" s="240"/>
      <c r="BO95" s="240"/>
      <c r="BP95" s="240"/>
      <c r="BQ95" s="237">
        <v>89</v>
      </c>
      <c r="BR95" s="242"/>
      <c r="BS95" s="947"/>
      <c r="BT95" s="948"/>
      <c r="BU95" s="948"/>
      <c r="BV95" s="948"/>
      <c r="BW95" s="948"/>
      <c r="BX95" s="948"/>
      <c r="BY95" s="948"/>
      <c r="BZ95" s="948"/>
      <c r="CA95" s="948"/>
      <c r="CB95" s="948"/>
      <c r="CC95" s="948"/>
      <c r="CD95" s="948"/>
      <c r="CE95" s="948"/>
      <c r="CF95" s="948"/>
      <c r="CG95" s="957"/>
      <c r="CH95" s="958"/>
      <c r="CI95" s="959"/>
      <c r="CJ95" s="959"/>
      <c r="CK95" s="959"/>
      <c r="CL95" s="960"/>
      <c r="CM95" s="958"/>
      <c r="CN95" s="959"/>
      <c r="CO95" s="959"/>
      <c r="CP95" s="959"/>
      <c r="CQ95" s="960"/>
      <c r="CR95" s="958"/>
      <c r="CS95" s="959"/>
      <c r="CT95" s="959"/>
      <c r="CU95" s="959"/>
      <c r="CV95" s="960"/>
      <c r="CW95" s="958"/>
      <c r="CX95" s="959"/>
      <c r="CY95" s="959"/>
      <c r="CZ95" s="959"/>
      <c r="DA95" s="960"/>
      <c r="DB95" s="958"/>
      <c r="DC95" s="959"/>
      <c r="DD95" s="959"/>
      <c r="DE95" s="959"/>
      <c r="DF95" s="960"/>
      <c r="DG95" s="958"/>
      <c r="DH95" s="959"/>
      <c r="DI95" s="959"/>
      <c r="DJ95" s="959"/>
      <c r="DK95" s="960"/>
      <c r="DL95" s="958"/>
      <c r="DM95" s="959"/>
      <c r="DN95" s="959"/>
      <c r="DO95" s="959"/>
      <c r="DP95" s="960"/>
      <c r="DQ95" s="958"/>
      <c r="DR95" s="959"/>
      <c r="DS95" s="959"/>
      <c r="DT95" s="959"/>
      <c r="DU95" s="960"/>
      <c r="DV95" s="947"/>
      <c r="DW95" s="948"/>
      <c r="DX95" s="948"/>
      <c r="DY95" s="948"/>
      <c r="DZ95" s="949"/>
      <c r="EA95" s="229"/>
    </row>
    <row r="96" spans="1:131" ht="26.25" hidden="1" customHeight="1" x14ac:dyDescent="0.2">
      <c r="A96" s="244"/>
      <c r="B96" s="245"/>
      <c r="C96" s="245"/>
      <c r="D96" s="245"/>
      <c r="E96" s="245"/>
      <c r="F96" s="245"/>
      <c r="G96" s="245"/>
      <c r="H96" s="245"/>
      <c r="I96" s="245"/>
      <c r="J96" s="245"/>
      <c r="K96" s="245"/>
      <c r="L96" s="245"/>
      <c r="M96" s="245"/>
      <c r="N96" s="245"/>
      <c r="O96" s="245"/>
      <c r="P96" s="245"/>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7"/>
      <c r="BA96" s="247"/>
      <c r="BB96" s="247"/>
      <c r="BC96" s="247"/>
      <c r="BD96" s="247"/>
      <c r="BE96" s="240"/>
      <c r="BF96" s="240"/>
      <c r="BG96" s="240"/>
      <c r="BH96" s="240"/>
      <c r="BI96" s="240"/>
      <c r="BJ96" s="240"/>
      <c r="BK96" s="240"/>
      <c r="BL96" s="240"/>
      <c r="BM96" s="240"/>
      <c r="BN96" s="240"/>
      <c r="BO96" s="240"/>
      <c r="BP96" s="240"/>
      <c r="BQ96" s="237">
        <v>90</v>
      </c>
      <c r="BR96" s="242"/>
      <c r="BS96" s="947"/>
      <c r="BT96" s="948"/>
      <c r="BU96" s="948"/>
      <c r="BV96" s="948"/>
      <c r="BW96" s="948"/>
      <c r="BX96" s="948"/>
      <c r="BY96" s="948"/>
      <c r="BZ96" s="948"/>
      <c r="CA96" s="948"/>
      <c r="CB96" s="948"/>
      <c r="CC96" s="948"/>
      <c r="CD96" s="948"/>
      <c r="CE96" s="948"/>
      <c r="CF96" s="948"/>
      <c r="CG96" s="957"/>
      <c r="CH96" s="958"/>
      <c r="CI96" s="959"/>
      <c r="CJ96" s="959"/>
      <c r="CK96" s="959"/>
      <c r="CL96" s="960"/>
      <c r="CM96" s="958"/>
      <c r="CN96" s="959"/>
      <c r="CO96" s="959"/>
      <c r="CP96" s="959"/>
      <c r="CQ96" s="960"/>
      <c r="CR96" s="958"/>
      <c r="CS96" s="959"/>
      <c r="CT96" s="959"/>
      <c r="CU96" s="959"/>
      <c r="CV96" s="960"/>
      <c r="CW96" s="958"/>
      <c r="CX96" s="959"/>
      <c r="CY96" s="959"/>
      <c r="CZ96" s="959"/>
      <c r="DA96" s="960"/>
      <c r="DB96" s="958"/>
      <c r="DC96" s="959"/>
      <c r="DD96" s="959"/>
      <c r="DE96" s="959"/>
      <c r="DF96" s="960"/>
      <c r="DG96" s="958"/>
      <c r="DH96" s="959"/>
      <c r="DI96" s="959"/>
      <c r="DJ96" s="959"/>
      <c r="DK96" s="960"/>
      <c r="DL96" s="958"/>
      <c r="DM96" s="959"/>
      <c r="DN96" s="959"/>
      <c r="DO96" s="959"/>
      <c r="DP96" s="960"/>
      <c r="DQ96" s="958"/>
      <c r="DR96" s="959"/>
      <c r="DS96" s="959"/>
      <c r="DT96" s="959"/>
      <c r="DU96" s="960"/>
      <c r="DV96" s="947"/>
      <c r="DW96" s="948"/>
      <c r="DX96" s="948"/>
      <c r="DY96" s="948"/>
      <c r="DZ96" s="949"/>
      <c r="EA96" s="229"/>
    </row>
    <row r="97" spans="1:131" ht="26.25" hidden="1" customHeight="1" x14ac:dyDescent="0.2">
      <c r="A97" s="244"/>
      <c r="B97" s="245"/>
      <c r="C97" s="245"/>
      <c r="D97" s="245"/>
      <c r="E97" s="245"/>
      <c r="F97" s="245"/>
      <c r="G97" s="245"/>
      <c r="H97" s="245"/>
      <c r="I97" s="245"/>
      <c r="J97" s="245"/>
      <c r="K97" s="245"/>
      <c r="L97" s="245"/>
      <c r="M97" s="245"/>
      <c r="N97" s="245"/>
      <c r="O97" s="245"/>
      <c r="P97" s="245"/>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7"/>
      <c r="BA97" s="247"/>
      <c r="BB97" s="247"/>
      <c r="BC97" s="247"/>
      <c r="BD97" s="247"/>
      <c r="BE97" s="240"/>
      <c r="BF97" s="240"/>
      <c r="BG97" s="240"/>
      <c r="BH97" s="240"/>
      <c r="BI97" s="240"/>
      <c r="BJ97" s="240"/>
      <c r="BK97" s="240"/>
      <c r="BL97" s="240"/>
      <c r="BM97" s="240"/>
      <c r="BN97" s="240"/>
      <c r="BO97" s="240"/>
      <c r="BP97" s="240"/>
      <c r="BQ97" s="237">
        <v>91</v>
      </c>
      <c r="BR97" s="242"/>
      <c r="BS97" s="947"/>
      <c r="BT97" s="948"/>
      <c r="BU97" s="948"/>
      <c r="BV97" s="948"/>
      <c r="BW97" s="948"/>
      <c r="BX97" s="948"/>
      <c r="BY97" s="948"/>
      <c r="BZ97" s="948"/>
      <c r="CA97" s="948"/>
      <c r="CB97" s="948"/>
      <c r="CC97" s="948"/>
      <c r="CD97" s="948"/>
      <c r="CE97" s="948"/>
      <c r="CF97" s="948"/>
      <c r="CG97" s="957"/>
      <c r="CH97" s="958"/>
      <c r="CI97" s="959"/>
      <c r="CJ97" s="959"/>
      <c r="CK97" s="959"/>
      <c r="CL97" s="960"/>
      <c r="CM97" s="958"/>
      <c r="CN97" s="959"/>
      <c r="CO97" s="959"/>
      <c r="CP97" s="959"/>
      <c r="CQ97" s="960"/>
      <c r="CR97" s="958"/>
      <c r="CS97" s="959"/>
      <c r="CT97" s="959"/>
      <c r="CU97" s="959"/>
      <c r="CV97" s="960"/>
      <c r="CW97" s="958"/>
      <c r="CX97" s="959"/>
      <c r="CY97" s="959"/>
      <c r="CZ97" s="959"/>
      <c r="DA97" s="960"/>
      <c r="DB97" s="958"/>
      <c r="DC97" s="959"/>
      <c r="DD97" s="959"/>
      <c r="DE97" s="959"/>
      <c r="DF97" s="960"/>
      <c r="DG97" s="958"/>
      <c r="DH97" s="959"/>
      <c r="DI97" s="959"/>
      <c r="DJ97" s="959"/>
      <c r="DK97" s="960"/>
      <c r="DL97" s="958"/>
      <c r="DM97" s="959"/>
      <c r="DN97" s="959"/>
      <c r="DO97" s="959"/>
      <c r="DP97" s="960"/>
      <c r="DQ97" s="958"/>
      <c r="DR97" s="959"/>
      <c r="DS97" s="959"/>
      <c r="DT97" s="959"/>
      <c r="DU97" s="960"/>
      <c r="DV97" s="947"/>
      <c r="DW97" s="948"/>
      <c r="DX97" s="948"/>
      <c r="DY97" s="948"/>
      <c r="DZ97" s="949"/>
      <c r="EA97" s="229"/>
    </row>
    <row r="98" spans="1:131" ht="26.25" hidden="1" customHeight="1" x14ac:dyDescent="0.2">
      <c r="A98" s="244"/>
      <c r="B98" s="245"/>
      <c r="C98" s="245"/>
      <c r="D98" s="245"/>
      <c r="E98" s="245"/>
      <c r="F98" s="245"/>
      <c r="G98" s="245"/>
      <c r="H98" s="245"/>
      <c r="I98" s="245"/>
      <c r="J98" s="245"/>
      <c r="K98" s="245"/>
      <c r="L98" s="245"/>
      <c r="M98" s="245"/>
      <c r="N98" s="245"/>
      <c r="O98" s="245"/>
      <c r="P98" s="245"/>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7"/>
      <c r="BA98" s="247"/>
      <c r="BB98" s="247"/>
      <c r="BC98" s="247"/>
      <c r="BD98" s="247"/>
      <c r="BE98" s="240"/>
      <c r="BF98" s="240"/>
      <c r="BG98" s="240"/>
      <c r="BH98" s="240"/>
      <c r="BI98" s="240"/>
      <c r="BJ98" s="240"/>
      <c r="BK98" s="240"/>
      <c r="BL98" s="240"/>
      <c r="BM98" s="240"/>
      <c r="BN98" s="240"/>
      <c r="BO98" s="240"/>
      <c r="BP98" s="240"/>
      <c r="BQ98" s="237">
        <v>92</v>
      </c>
      <c r="BR98" s="242"/>
      <c r="BS98" s="947"/>
      <c r="BT98" s="948"/>
      <c r="BU98" s="948"/>
      <c r="BV98" s="948"/>
      <c r="BW98" s="948"/>
      <c r="BX98" s="948"/>
      <c r="BY98" s="948"/>
      <c r="BZ98" s="948"/>
      <c r="CA98" s="948"/>
      <c r="CB98" s="948"/>
      <c r="CC98" s="948"/>
      <c r="CD98" s="948"/>
      <c r="CE98" s="948"/>
      <c r="CF98" s="948"/>
      <c r="CG98" s="957"/>
      <c r="CH98" s="958"/>
      <c r="CI98" s="959"/>
      <c r="CJ98" s="959"/>
      <c r="CK98" s="959"/>
      <c r="CL98" s="960"/>
      <c r="CM98" s="958"/>
      <c r="CN98" s="959"/>
      <c r="CO98" s="959"/>
      <c r="CP98" s="959"/>
      <c r="CQ98" s="960"/>
      <c r="CR98" s="958"/>
      <c r="CS98" s="959"/>
      <c r="CT98" s="959"/>
      <c r="CU98" s="959"/>
      <c r="CV98" s="960"/>
      <c r="CW98" s="958"/>
      <c r="CX98" s="959"/>
      <c r="CY98" s="959"/>
      <c r="CZ98" s="959"/>
      <c r="DA98" s="960"/>
      <c r="DB98" s="958"/>
      <c r="DC98" s="959"/>
      <c r="DD98" s="959"/>
      <c r="DE98" s="959"/>
      <c r="DF98" s="960"/>
      <c r="DG98" s="958"/>
      <c r="DH98" s="959"/>
      <c r="DI98" s="959"/>
      <c r="DJ98" s="959"/>
      <c r="DK98" s="960"/>
      <c r="DL98" s="958"/>
      <c r="DM98" s="959"/>
      <c r="DN98" s="959"/>
      <c r="DO98" s="959"/>
      <c r="DP98" s="960"/>
      <c r="DQ98" s="958"/>
      <c r="DR98" s="959"/>
      <c r="DS98" s="959"/>
      <c r="DT98" s="959"/>
      <c r="DU98" s="960"/>
      <c r="DV98" s="947"/>
      <c r="DW98" s="948"/>
      <c r="DX98" s="948"/>
      <c r="DY98" s="948"/>
      <c r="DZ98" s="949"/>
      <c r="EA98" s="229"/>
    </row>
    <row r="99" spans="1:131" ht="26.25" hidden="1" customHeight="1" x14ac:dyDescent="0.2">
      <c r="A99" s="244"/>
      <c r="B99" s="245"/>
      <c r="C99" s="245"/>
      <c r="D99" s="245"/>
      <c r="E99" s="245"/>
      <c r="F99" s="245"/>
      <c r="G99" s="245"/>
      <c r="H99" s="245"/>
      <c r="I99" s="245"/>
      <c r="J99" s="245"/>
      <c r="K99" s="245"/>
      <c r="L99" s="245"/>
      <c r="M99" s="245"/>
      <c r="N99" s="245"/>
      <c r="O99" s="245"/>
      <c r="P99" s="245"/>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7"/>
      <c r="BA99" s="247"/>
      <c r="BB99" s="247"/>
      <c r="BC99" s="247"/>
      <c r="BD99" s="247"/>
      <c r="BE99" s="240"/>
      <c r="BF99" s="240"/>
      <c r="BG99" s="240"/>
      <c r="BH99" s="240"/>
      <c r="BI99" s="240"/>
      <c r="BJ99" s="240"/>
      <c r="BK99" s="240"/>
      <c r="BL99" s="240"/>
      <c r="BM99" s="240"/>
      <c r="BN99" s="240"/>
      <c r="BO99" s="240"/>
      <c r="BP99" s="240"/>
      <c r="BQ99" s="237">
        <v>93</v>
      </c>
      <c r="BR99" s="242"/>
      <c r="BS99" s="947"/>
      <c r="BT99" s="948"/>
      <c r="BU99" s="948"/>
      <c r="BV99" s="948"/>
      <c r="BW99" s="948"/>
      <c r="BX99" s="948"/>
      <c r="BY99" s="948"/>
      <c r="BZ99" s="948"/>
      <c r="CA99" s="948"/>
      <c r="CB99" s="948"/>
      <c r="CC99" s="948"/>
      <c r="CD99" s="948"/>
      <c r="CE99" s="948"/>
      <c r="CF99" s="948"/>
      <c r="CG99" s="957"/>
      <c r="CH99" s="958"/>
      <c r="CI99" s="959"/>
      <c r="CJ99" s="959"/>
      <c r="CK99" s="959"/>
      <c r="CL99" s="960"/>
      <c r="CM99" s="958"/>
      <c r="CN99" s="959"/>
      <c r="CO99" s="959"/>
      <c r="CP99" s="959"/>
      <c r="CQ99" s="960"/>
      <c r="CR99" s="958"/>
      <c r="CS99" s="959"/>
      <c r="CT99" s="959"/>
      <c r="CU99" s="959"/>
      <c r="CV99" s="960"/>
      <c r="CW99" s="958"/>
      <c r="CX99" s="959"/>
      <c r="CY99" s="959"/>
      <c r="CZ99" s="959"/>
      <c r="DA99" s="960"/>
      <c r="DB99" s="958"/>
      <c r="DC99" s="959"/>
      <c r="DD99" s="959"/>
      <c r="DE99" s="959"/>
      <c r="DF99" s="960"/>
      <c r="DG99" s="958"/>
      <c r="DH99" s="959"/>
      <c r="DI99" s="959"/>
      <c r="DJ99" s="959"/>
      <c r="DK99" s="960"/>
      <c r="DL99" s="958"/>
      <c r="DM99" s="959"/>
      <c r="DN99" s="959"/>
      <c r="DO99" s="959"/>
      <c r="DP99" s="960"/>
      <c r="DQ99" s="958"/>
      <c r="DR99" s="959"/>
      <c r="DS99" s="959"/>
      <c r="DT99" s="959"/>
      <c r="DU99" s="960"/>
      <c r="DV99" s="947"/>
      <c r="DW99" s="948"/>
      <c r="DX99" s="948"/>
      <c r="DY99" s="948"/>
      <c r="DZ99" s="949"/>
      <c r="EA99" s="229"/>
    </row>
    <row r="100" spans="1:131" ht="26.25" hidden="1" customHeight="1" x14ac:dyDescent="0.2">
      <c r="A100" s="244"/>
      <c r="B100" s="245"/>
      <c r="C100" s="245"/>
      <c r="D100" s="245"/>
      <c r="E100" s="245"/>
      <c r="F100" s="245"/>
      <c r="G100" s="245"/>
      <c r="H100" s="245"/>
      <c r="I100" s="245"/>
      <c r="J100" s="245"/>
      <c r="K100" s="245"/>
      <c r="L100" s="245"/>
      <c r="M100" s="245"/>
      <c r="N100" s="245"/>
      <c r="O100" s="245"/>
      <c r="P100" s="245"/>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7"/>
      <c r="BA100" s="247"/>
      <c r="BB100" s="247"/>
      <c r="BC100" s="247"/>
      <c r="BD100" s="247"/>
      <c r="BE100" s="240"/>
      <c r="BF100" s="240"/>
      <c r="BG100" s="240"/>
      <c r="BH100" s="240"/>
      <c r="BI100" s="240"/>
      <c r="BJ100" s="240"/>
      <c r="BK100" s="240"/>
      <c r="BL100" s="240"/>
      <c r="BM100" s="240"/>
      <c r="BN100" s="240"/>
      <c r="BO100" s="240"/>
      <c r="BP100" s="240"/>
      <c r="BQ100" s="237">
        <v>94</v>
      </c>
      <c r="BR100" s="242"/>
      <c r="BS100" s="947"/>
      <c r="BT100" s="948"/>
      <c r="BU100" s="948"/>
      <c r="BV100" s="948"/>
      <c r="BW100" s="948"/>
      <c r="BX100" s="948"/>
      <c r="BY100" s="948"/>
      <c r="BZ100" s="948"/>
      <c r="CA100" s="948"/>
      <c r="CB100" s="948"/>
      <c r="CC100" s="948"/>
      <c r="CD100" s="948"/>
      <c r="CE100" s="948"/>
      <c r="CF100" s="948"/>
      <c r="CG100" s="957"/>
      <c r="CH100" s="958"/>
      <c r="CI100" s="959"/>
      <c r="CJ100" s="959"/>
      <c r="CK100" s="959"/>
      <c r="CL100" s="960"/>
      <c r="CM100" s="958"/>
      <c r="CN100" s="959"/>
      <c r="CO100" s="959"/>
      <c r="CP100" s="959"/>
      <c r="CQ100" s="960"/>
      <c r="CR100" s="958"/>
      <c r="CS100" s="959"/>
      <c r="CT100" s="959"/>
      <c r="CU100" s="959"/>
      <c r="CV100" s="960"/>
      <c r="CW100" s="958"/>
      <c r="CX100" s="959"/>
      <c r="CY100" s="959"/>
      <c r="CZ100" s="959"/>
      <c r="DA100" s="960"/>
      <c r="DB100" s="958"/>
      <c r="DC100" s="959"/>
      <c r="DD100" s="959"/>
      <c r="DE100" s="959"/>
      <c r="DF100" s="960"/>
      <c r="DG100" s="958"/>
      <c r="DH100" s="959"/>
      <c r="DI100" s="959"/>
      <c r="DJ100" s="959"/>
      <c r="DK100" s="960"/>
      <c r="DL100" s="958"/>
      <c r="DM100" s="959"/>
      <c r="DN100" s="959"/>
      <c r="DO100" s="959"/>
      <c r="DP100" s="960"/>
      <c r="DQ100" s="958"/>
      <c r="DR100" s="959"/>
      <c r="DS100" s="959"/>
      <c r="DT100" s="959"/>
      <c r="DU100" s="960"/>
      <c r="DV100" s="947"/>
      <c r="DW100" s="948"/>
      <c r="DX100" s="948"/>
      <c r="DY100" s="948"/>
      <c r="DZ100" s="949"/>
      <c r="EA100" s="229"/>
    </row>
    <row r="101" spans="1:131" ht="26.25" hidden="1" customHeight="1" x14ac:dyDescent="0.2">
      <c r="A101" s="244"/>
      <c r="B101" s="245"/>
      <c r="C101" s="245"/>
      <c r="D101" s="245"/>
      <c r="E101" s="245"/>
      <c r="F101" s="245"/>
      <c r="G101" s="245"/>
      <c r="H101" s="245"/>
      <c r="I101" s="245"/>
      <c r="J101" s="245"/>
      <c r="K101" s="245"/>
      <c r="L101" s="245"/>
      <c r="M101" s="245"/>
      <c r="N101" s="245"/>
      <c r="O101" s="245"/>
      <c r="P101" s="245"/>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7"/>
      <c r="BA101" s="247"/>
      <c r="BB101" s="247"/>
      <c r="BC101" s="247"/>
      <c r="BD101" s="247"/>
      <c r="BE101" s="240"/>
      <c r="BF101" s="240"/>
      <c r="BG101" s="240"/>
      <c r="BH101" s="240"/>
      <c r="BI101" s="240"/>
      <c r="BJ101" s="240"/>
      <c r="BK101" s="240"/>
      <c r="BL101" s="240"/>
      <c r="BM101" s="240"/>
      <c r="BN101" s="240"/>
      <c r="BO101" s="240"/>
      <c r="BP101" s="240"/>
      <c r="BQ101" s="237">
        <v>95</v>
      </c>
      <c r="BR101" s="242"/>
      <c r="BS101" s="947"/>
      <c r="BT101" s="948"/>
      <c r="BU101" s="948"/>
      <c r="BV101" s="948"/>
      <c r="BW101" s="948"/>
      <c r="BX101" s="948"/>
      <c r="BY101" s="948"/>
      <c r="BZ101" s="948"/>
      <c r="CA101" s="948"/>
      <c r="CB101" s="948"/>
      <c r="CC101" s="948"/>
      <c r="CD101" s="948"/>
      <c r="CE101" s="948"/>
      <c r="CF101" s="948"/>
      <c r="CG101" s="957"/>
      <c r="CH101" s="958"/>
      <c r="CI101" s="959"/>
      <c r="CJ101" s="959"/>
      <c r="CK101" s="959"/>
      <c r="CL101" s="960"/>
      <c r="CM101" s="958"/>
      <c r="CN101" s="959"/>
      <c r="CO101" s="959"/>
      <c r="CP101" s="959"/>
      <c r="CQ101" s="960"/>
      <c r="CR101" s="958"/>
      <c r="CS101" s="959"/>
      <c r="CT101" s="959"/>
      <c r="CU101" s="959"/>
      <c r="CV101" s="960"/>
      <c r="CW101" s="958"/>
      <c r="CX101" s="959"/>
      <c r="CY101" s="959"/>
      <c r="CZ101" s="959"/>
      <c r="DA101" s="960"/>
      <c r="DB101" s="958"/>
      <c r="DC101" s="959"/>
      <c r="DD101" s="959"/>
      <c r="DE101" s="959"/>
      <c r="DF101" s="960"/>
      <c r="DG101" s="958"/>
      <c r="DH101" s="959"/>
      <c r="DI101" s="959"/>
      <c r="DJ101" s="959"/>
      <c r="DK101" s="960"/>
      <c r="DL101" s="958"/>
      <c r="DM101" s="959"/>
      <c r="DN101" s="959"/>
      <c r="DO101" s="959"/>
      <c r="DP101" s="960"/>
      <c r="DQ101" s="958"/>
      <c r="DR101" s="959"/>
      <c r="DS101" s="959"/>
      <c r="DT101" s="959"/>
      <c r="DU101" s="960"/>
      <c r="DV101" s="947"/>
      <c r="DW101" s="948"/>
      <c r="DX101" s="948"/>
      <c r="DY101" s="948"/>
      <c r="DZ101" s="949"/>
      <c r="EA101" s="229"/>
    </row>
    <row r="102" spans="1:131" ht="26.25" customHeight="1" thickBot="1" x14ac:dyDescent="0.25">
      <c r="A102" s="244"/>
      <c r="B102" s="245"/>
      <c r="C102" s="245"/>
      <c r="D102" s="245"/>
      <c r="E102" s="245"/>
      <c r="F102" s="245"/>
      <c r="G102" s="245"/>
      <c r="H102" s="245"/>
      <c r="I102" s="245"/>
      <c r="J102" s="245"/>
      <c r="K102" s="245"/>
      <c r="L102" s="245"/>
      <c r="M102" s="245"/>
      <c r="N102" s="245"/>
      <c r="O102" s="245"/>
      <c r="P102" s="245"/>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7"/>
      <c r="BA102" s="247"/>
      <c r="BB102" s="247"/>
      <c r="BC102" s="247"/>
      <c r="BD102" s="247"/>
      <c r="BE102" s="240"/>
      <c r="BF102" s="240"/>
      <c r="BG102" s="240"/>
      <c r="BH102" s="240"/>
      <c r="BI102" s="240"/>
      <c r="BJ102" s="240"/>
      <c r="BK102" s="240"/>
      <c r="BL102" s="240"/>
      <c r="BM102" s="240"/>
      <c r="BN102" s="240"/>
      <c r="BO102" s="240"/>
      <c r="BP102" s="240"/>
      <c r="BQ102" s="239" t="s">
        <v>390</v>
      </c>
      <c r="BR102" s="939" t="s">
        <v>420</v>
      </c>
      <c r="BS102" s="940"/>
      <c r="BT102" s="940"/>
      <c r="BU102" s="940"/>
      <c r="BV102" s="940"/>
      <c r="BW102" s="940"/>
      <c r="BX102" s="940"/>
      <c r="BY102" s="940"/>
      <c r="BZ102" s="940"/>
      <c r="CA102" s="940"/>
      <c r="CB102" s="940"/>
      <c r="CC102" s="940"/>
      <c r="CD102" s="940"/>
      <c r="CE102" s="940"/>
      <c r="CF102" s="940"/>
      <c r="CG102" s="950"/>
      <c r="CH102" s="951"/>
      <c r="CI102" s="952"/>
      <c r="CJ102" s="952"/>
      <c r="CK102" s="952"/>
      <c r="CL102" s="953"/>
      <c r="CM102" s="951"/>
      <c r="CN102" s="952"/>
      <c r="CO102" s="952"/>
      <c r="CP102" s="952"/>
      <c r="CQ102" s="953"/>
      <c r="CR102" s="954"/>
      <c r="CS102" s="955"/>
      <c r="CT102" s="955"/>
      <c r="CU102" s="955"/>
      <c r="CV102" s="956"/>
      <c r="CW102" s="954"/>
      <c r="CX102" s="955"/>
      <c r="CY102" s="955"/>
      <c r="CZ102" s="955"/>
      <c r="DA102" s="956"/>
      <c r="DB102" s="954"/>
      <c r="DC102" s="955"/>
      <c r="DD102" s="955"/>
      <c r="DE102" s="955"/>
      <c r="DF102" s="956"/>
      <c r="DG102" s="954"/>
      <c r="DH102" s="955"/>
      <c r="DI102" s="955"/>
      <c r="DJ102" s="955"/>
      <c r="DK102" s="956"/>
      <c r="DL102" s="954"/>
      <c r="DM102" s="955"/>
      <c r="DN102" s="955"/>
      <c r="DO102" s="955"/>
      <c r="DP102" s="956"/>
      <c r="DQ102" s="954"/>
      <c r="DR102" s="955"/>
      <c r="DS102" s="955"/>
      <c r="DT102" s="955"/>
      <c r="DU102" s="956"/>
      <c r="DV102" s="939"/>
      <c r="DW102" s="940"/>
      <c r="DX102" s="940"/>
      <c r="DY102" s="940"/>
      <c r="DZ102" s="941"/>
      <c r="EA102" s="229"/>
    </row>
    <row r="103" spans="1:131" ht="26.25" customHeight="1" x14ac:dyDescent="0.2">
      <c r="A103" s="244"/>
      <c r="B103" s="245"/>
      <c r="C103" s="245"/>
      <c r="D103" s="245"/>
      <c r="E103" s="245"/>
      <c r="F103" s="245"/>
      <c r="G103" s="245"/>
      <c r="H103" s="245"/>
      <c r="I103" s="245"/>
      <c r="J103" s="245"/>
      <c r="K103" s="245"/>
      <c r="L103" s="245"/>
      <c r="M103" s="245"/>
      <c r="N103" s="245"/>
      <c r="O103" s="245"/>
      <c r="P103" s="245"/>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7"/>
      <c r="BA103" s="247"/>
      <c r="BB103" s="247"/>
      <c r="BC103" s="247"/>
      <c r="BD103" s="247"/>
      <c r="BE103" s="240"/>
      <c r="BF103" s="240"/>
      <c r="BG103" s="240"/>
      <c r="BH103" s="240"/>
      <c r="BI103" s="240"/>
      <c r="BJ103" s="240"/>
      <c r="BK103" s="240"/>
      <c r="BL103" s="240"/>
      <c r="BM103" s="240"/>
      <c r="BN103" s="240"/>
      <c r="BO103" s="240"/>
      <c r="BP103" s="240"/>
      <c r="BQ103" s="942" t="s">
        <v>421</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29"/>
    </row>
    <row r="104" spans="1:131" ht="26.25" customHeight="1" x14ac:dyDescent="0.2">
      <c r="A104" s="244"/>
      <c r="B104" s="245"/>
      <c r="C104" s="245"/>
      <c r="D104" s="245"/>
      <c r="E104" s="245"/>
      <c r="F104" s="245"/>
      <c r="G104" s="245"/>
      <c r="H104" s="245"/>
      <c r="I104" s="245"/>
      <c r="J104" s="245"/>
      <c r="K104" s="245"/>
      <c r="L104" s="245"/>
      <c r="M104" s="245"/>
      <c r="N104" s="245"/>
      <c r="O104" s="245"/>
      <c r="P104" s="245"/>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7"/>
      <c r="BA104" s="247"/>
      <c r="BB104" s="247"/>
      <c r="BC104" s="247"/>
      <c r="BD104" s="247"/>
      <c r="BE104" s="240"/>
      <c r="BF104" s="240"/>
      <c r="BG104" s="240"/>
      <c r="BH104" s="240"/>
      <c r="BI104" s="240"/>
      <c r="BJ104" s="240"/>
      <c r="BK104" s="240"/>
      <c r="BL104" s="240"/>
      <c r="BM104" s="240"/>
      <c r="BN104" s="240"/>
      <c r="BO104" s="240"/>
      <c r="BP104" s="240"/>
      <c r="BQ104" s="943" t="s">
        <v>422</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29"/>
    </row>
    <row r="105" spans="1:131" ht="11.25" customHeight="1" x14ac:dyDescent="0.2">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c r="DQ105" s="229"/>
      <c r="DR105" s="229"/>
      <c r="DS105" s="229"/>
      <c r="DT105" s="229"/>
      <c r="DU105" s="229"/>
      <c r="DV105" s="229"/>
      <c r="DW105" s="229"/>
      <c r="DX105" s="229"/>
      <c r="DY105" s="229"/>
      <c r="DZ105" s="229"/>
      <c r="EA105" s="229"/>
    </row>
    <row r="106" spans="1:131" ht="11.25" customHeight="1" x14ac:dyDescent="0.2">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row>
    <row r="107" spans="1:131" s="229" customFormat="1" ht="26.25" customHeight="1" thickBot="1" x14ac:dyDescent="0.25">
      <c r="A107" s="248" t="s">
        <v>423</v>
      </c>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8" t="s">
        <v>424</v>
      </c>
      <c r="AV107" s="249"/>
      <c r="AW107" s="249"/>
      <c r="AX107" s="249"/>
      <c r="AY107" s="249"/>
      <c r="AZ107" s="249"/>
      <c r="BA107" s="249"/>
      <c r="BB107" s="249"/>
      <c r="BC107" s="249"/>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49"/>
      <c r="DQ107" s="249"/>
      <c r="DR107" s="249"/>
      <c r="DS107" s="249"/>
      <c r="DT107" s="249"/>
      <c r="DU107" s="249"/>
      <c r="DV107" s="249"/>
      <c r="DW107" s="249"/>
      <c r="DX107" s="249"/>
      <c r="DY107" s="249"/>
      <c r="DZ107" s="249"/>
    </row>
    <row r="108" spans="1:131" s="229" customFormat="1" ht="26.25" customHeight="1" x14ac:dyDescent="0.2">
      <c r="A108" s="944" t="s">
        <v>425</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426</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29" customFormat="1" ht="26.25" customHeight="1" x14ac:dyDescent="0.2">
      <c r="A109" s="897" t="s">
        <v>427</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900" t="s">
        <v>428</v>
      </c>
      <c r="AB109" s="898"/>
      <c r="AC109" s="898"/>
      <c r="AD109" s="898"/>
      <c r="AE109" s="899"/>
      <c r="AF109" s="900" t="s">
        <v>429</v>
      </c>
      <c r="AG109" s="898"/>
      <c r="AH109" s="898"/>
      <c r="AI109" s="898"/>
      <c r="AJ109" s="899"/>
      <c r="AK109" s="900" t="s">
        <v>308</v>
      </c>
      <c r="AL109" s="898"/>
      <c r="AM109" s="898"/>
      <c r="AN109" s="898"/>
      <c r="AO109" s="899"/>
      <c r="AP109" s="900" t="s">
        <v>430</v>
      </c>
      <c r="AQ109" s="898"/>
      <c r="AR109" s="898"/>
      <c r="AS109" s="898"/>
      <c r="AT109" s="931"/>
      <c r="AU109" s="897" t="s">
        <v>427</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900" t="s">
        <v>428</v>
      </c>
      <c r="BR109" s="898"/>
      <c r="BS109" s="898"/>
      <c r="BT109" s="898"/>
      <c r="BU109" s="899"/>
      <c r="BV109" s="900" t="s">
        <v>429</v>
      </c>
      <c r="BW109" s="898"/>
      <c r="BX109" s="898"/>
      <c r="BY109" s="898"/>
      <c r="BZ109" s="899"/>
      <c r="CA109" s="900" t="s">
        <v>308</v>
      </c>
      <c r="CB109" s="898"/>
      <c r="CC109" s="898"/>
      <c r="CD109" s="898"/>
      <c r="CE109" s="899"/>
      <c r="CF109" s="938" t="s">
        <v>430</v>
      </c>
      <c r="CG109" s="938"/>
      <c r="CH109" s="938"/>
      <c r="CI109" s="938"/>
      <c r="CJ109" s="938"/>
      <c r="CK109" s="900" t="s">
        <v>431</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900" t="s">
        <v>428</v>
      </c>
      <c r="DH109" s="898"/>
      <c r="DI109" s="898"/>
      <c r="DJ109" s="898"/>
      <c r="DK109" s="899"/>
      <c r="DL109" s="900" t="s">
        <v>429</v>
      </c>
      <c r="DM109" s="898"/>
      <c r="DN109" s="898"/>
      <c r="DO109" s="898"/>
      <c r="DP109" s="899"/>
      <c r="DQ109" s="900" t="s">
        <v>308</v>
      </c>
      <c r="DR109" s="898"/>
      <c r="DS109" s="898"/>
      <c r="DT109" s="898"/>
      <c r="DU109" s="899"/>
      <c r="DV109" s="900" t="s">
        <v>430</v>
      </c>
      <c r="DW109" s="898"/>
      <c r="DX109" s="898"/>
      <c r="DY109" s="898"/>
      <c r="DZ109" s="931"/>
    </row>
    <row r="110" spans="1:131" s="229" customFormat="1" ht="26.25" customHeight="1" x14ac:dyDescent="0.2">
      <c r="A110" s="809" t="s">
        <v>432</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90">
        <v>873879</v>
      </c>
      <c r="AB110" s="891"/>
      <c r="AC110" s="891"/>
      <c r="AD110" s="891"/>
      <c r="AE110" s="892"/>
      <c r="AF110" s="893">
        <v>897062</v>
      </c>
      <c r="AG110" s="891"/>
      <c r="AH110" s="891"/>
      <c r="AI110" s="891"/>
      <c r="AJ110" s="892"/>
      <c r="AK110" s="893">
        <v>734194</v>
      </c>
      <c r="AL110" s="891"/>
      <c r="AM110" s="891"/>
      <c r="AN110" s="891"/>
      <c r="AO110" s="892"/>
      <c r="AP110" s="894">
        <v>10.199999999999999</v>
      </c>
      <c r="AQ110" s="895"/>
      <c r="AR110" s="895"/>
      <c r="AS110" s="895"/>
      <c r="AT110" s="896"/>
      <c r="AU110" s="932" t="s">
        <v>75</v>
      </c>
      <c r="AV110" s="933"/>
      <c r="AW110" s="933"/>
      <c r="AX110" s="933"/>
      <c r="AY110" s="933"/>
      <c r="AZ110" s="862" t="s">
        <v>433</v>
      </c>
      <c r="BA110" s="810"/>
      <c r="BB110" s="810"/>
      <c r="BC110" s="810"/>
      <c r="BD110" s="810"/>
      <c r="BE110" s="810"/>
      <c r="BF110" s="810"/>
      <c r="BG110" s="810"/>
      <c r="BH110" s="810"/>
      <c r="BI110" s="810"/>
      <c r="BJ110" s="810"/>
      <c r="BK110" s="810"/>
      <c r="BL110" s="810"/>
      <c r="BM110" s="810"/>
      <c r="BN110" s="810"/>
      <c r="BO110" s="810"/>
      <c r="BP110" s="811"/>
      <c r="BQ110" s="863">
        <v>6327084</v>
      </c>
      <c r="BR110" s="844"/>
      <c r="BS110" s="844"/>
      <c r="BT110" s="844"/>
      <c r="BU110" s="844"/>
      <c r="BV110" s="844">
        <v>6199625</v>
      </c>
      <c r="BW110" s="844"/>
      <c r="BX110" s="844"/>
      <c r="BY110" s="844"/>
      <c r="BZ110" s="844"/>
      <c r="CA110" s="844">
        <v>6011121</v>
      </c>
      <c r="CB110" s="844"/>
      <c r="CC110" s="844"/>
      <c r="CD110" s="844"/>
      <c r="CE110" s="844"/>
      <c r="CF110" s="868">
        <v>83.7</v>
      </c>
      <c r="CG110" s="869"/>
      <c r="CH110" s="869"/>
      <c r="CI110" s="869"/>
      <c r="CJ110" s="869"/>
      <c r="CK110" s="928" t="s">
        <v>434</v>
      </c>
      <c r="CL110" s="821"/>
      <c r="CM110" s="862" t="s">
        <v>435</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3" t="s">
        <v>436</v>
      </c>
      <c r="DH110" s="844"/>
      <c r="DI110" s="844"/>
      <c r="DJ110" s="844"/>
      <c r="DK110" s="844"/>
      <c r="DL110" s="844" t="s">
        <v>436</v>
      </c>
      <c r="DM110" s="844"/>
      <c r="DN110" s="844"/>
      <c r="DO110" s="844"/>
      <c r="DP110" s="844"/>
      <c r="DQ110" s="844" t="s">
        <v>437</v>
      </c>
      <c r="DR110" s="844"/>
      <c r="DS110" s="844"/>
      <c r="DT110" s="844"/>
      <c r="DU110" s="844"/>
      <c r="DV110" s="845" t="s">
        <v>139</v>
      </c>
      <c r="DW110" s="845"/>
      <c r="DX110" s="845"/>
      <c r="DY110" s="845"/>
      <c r="DZ110" s="846"/>
    </row>
    <row r="111" spans="1:131" s="229" customFormat="1" ht="26.25" customHeight="1" x14ac:dyDescent="0.2">
      <c r="A111" s="776" t="s">
        <v>438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27"/>
      <c r="AA111" s="920" t="s">
        <v>439</v>
      </c>
      <c r="AB111" s="921"/>
      <c r="AC111" s="921"/>
      <c r="AD111" s="921"/>
      <c r="AE111" s="922"/>
      <c r="AF111" s="923" t="s">
        <v>439</v>
      </c>
      <c r="AG111" s="921"/>
      <c r="AH111" s="921"/>
      <c r="AI111" s="921"/>
      <c r="AJ111" s="922"/>
      <c r="AK111" s="923" t="s">
        <v>437</v>
      </c>
      <c r="AL111" s="921"/>
      <c r="AM111" s="921"/>
      <c r="AN111" s="921"/>
      <c r="AO111" s="922"/>
      <c r="AP111" s="924" t="s">
        <v>440</v>
      </c>
      <c r="AQ111" s="925"/>
      <c r="AR111" s="925"/>
      <c r="AS111" s="925"/>
      <c r="AT111" s="926"/>
      <c r="AU111" s="934"/>
      <c r="AV111" s="935"/>
      <c r="AW111" s="935"/>
      <c r="AX111" s="935"/>
      <c r="AY111" s="935"/>
      <c r="AZ111" s="817" t="s">
        <v>441</v>
      </c>
      <c r="BA111" s="754"/>
      <c r="BB111" s="754"/>
      <c r="BC111" s="754"/>
      <c r="BD111" s="754"/>
      <c r="BE111" s="754"/>
      <c r="BF111" s="754"/>
      <c r="BG111" s="754"/>
      <c r="BH111" s="754"/>
      <c r="BI111" s="754"/>
      <c r="BJ111" s="754"/>
      <c r="BK111" s="754"/>
      <c r="BL111" s="754"/>
      <c r="BM111" s="754"/>
      <c r="BN111" s="754"/>
      <c r="BO111" s="754"/>
      <c r="BP111" s="755"/>
      <c r="BQ111" s="818">
        <v>462328</v>
      </c>
      <c r="BR111" s="819"/>
      <c r="BS111" s="819"/>
      <c r="BT111" s="819"/>
      <c r="BU111" s="819"/>
      <c r="BV111" s="819">
        <v>295681</v>
      </c>
      <c r="BW111" s="819"/>
      <c r="BX111" s="819"/>
      <c r="BY111" s="819"/>
      <c r="BZ111" s="819"/>
      <c r="CA111" s="819">
        <v>130601</v>
      </c>
      <c r="CB111" s="819"/>
      <c r="CC111" s="819"/>
      <c r="CD111" s="819"/>
      <c r="CE111" s="819"/>
      <c r="CF111" s="877">
        <v>1.8</v>
      </c>
      <c r="CG111" s="878"/>
      <c r="CH111" s="878"/>
      <c r="CI111" s="878"/>
      <c r="CJ111" s="878"/>
      <c r="CK111" s="929"/>
      <c r="CL111" s="823"/>
      <c r="CM111" s="817" t="s">
        <v>442</v>
      </c>
      <c r="CN111" s="754"/>
      <c r="CO111" s="754"/>
      <c r="CP111" s="754"/>
      <c r="CQ111" s="754"/>
      <c r="CR111" s="754"/>
      <c r="CS111" s="754"/>
      <c r="CT111" s="754"/>
      <c r="CU111" s="754"/>
      <c r="CV111" s="754"/>
      <c r="CW111" s="754"/>
      <c r="CX111" s="754"/>
      <c r="CY111" s="754"/>
      <c r="CZ111" s="754"/>
      <c r="DA111" s="754"/>
      <c r="DB111" s="754"/>
      <c r="DC111" s="754"/>
      <c r="DD111" s="754"/>
      <c r="DE111" s="754"/>
      <c r="DF111" s="755"/>
      <c r="DG111" s="818" t="s">
        <v>440</v>
      </c>
      <c r="DH111" s="819"/>
      <c r="DI111" s="819"/>
      <c r="DJ111" s="819"/>
      <c r="DK111" s="819"/>
      <c r="DL111" s="819" t="s">
        <v>439</v>
      </c>
      <c r="DM111" s="819"/>
      <c r="DN111" s="819"/>
      <c r="DO111" s="819"/>
      <c r="DP111" s="819"/>
      <c r="DQ111" s="819" t="s">
        <v>436</v>
      </c>
      <c r="DR111" s="819"/>
      <c r="DS111" s="819"/>
      <c r="DT111" s="819"/>
      <c r="DU111" s="819"/>
      <c r="DV111" s="796" t="s">
        <v>440</v>
      </c>
      <c r="DW111" s="796"/>
      <c r="DX111" s="796"/>
      <c r="DY111" s="796"/>
      <c r="DZ111" s="797"/>
    </row>
    <row r="112" spans="1:131" s="229" customFormat="1" ht="26.25" customHeight="1" x14ac:dyDescent="0.2">
      <c r="A112" s="914" t="s">
        <v>443</v>
      </c>
      <c r="B112" s="915"/>
      <c r="C112" s="754" t="s">
        <v>444</v>
      </c>
      <c r="D112" s="754"/>
      <c r="E112" s="754"/>
      <c r="F112" s="754"/>
      <c r="G112" s="754"/>
      <c r="H112" s="754"/>
      <c r="I112" s="754"/>
      <c r="J112" s="754"/>
      <c r="K112" s="754"/>
      <c r="L112" s="754"/>
      <c r="M112" s="754"/>
      <c r="N112" s="754"/>
      <c r="O112" s="754"/>
      <c r="P112" s="754"/>
      <c r="Q112" s="754"/>
      <c r="R112" s="754"/>
      <c r="S112" s="754"/>
      <c r="T112" s="754"/>
      <c r="U112" s="754"/>
      <c r="V112" s="754"/>
      <c r="W112" s="754"/>
      <c r="X112" s="754"/>
      <c r="Y112" s="754"/>
      <c r="Z112" s="755"/>
      <c r="AA112" s="781" t="s">
        <v>436</v>
      </c>
      <c r="AB112" s="782"/>
      <c r="AC112" s="782"/>
      <c r="AD112" s="782"/>
      <c r="AE112" s="783"/>
      <c r="AF112" s="784" t="s">
        <v>440</v>
      </c>
      <c r="AG112" s="782"/>
      <c r="AH112" s="782"/>
      <c r="AI112" s="782"/>
      <c r="AJ112" s="783"/>
      <c r="AK112" s="784" t="s">
        <v>439</v>
      </c>
      <c r="AL112" s="782"/>
      <c r="AM112" s="782"/>
      <c r="AN112" s="782"/>
      <c r="AO112" s="783"/>
      <c r="AP112" s="826" t="s">
        <v>439</v>
      </c>
      <c r="AQ112" s="827"/>
      <c r="AR112" s="827"/>
      <c r="AS112" s="827"/>
      <c r="AT112" s="828"/>
      <c r="AU112" s="934"/>
      <c r="AV112" s="935"/>
      <c r="AW112" s="935"/>
      <c r="AX112" s="935"/>
      <c r="AY112" s="935"/>
      <c r="AZ112" s="817" t="s">
        <v>445</v>
      </c>
      <c r="BA112" s="754"/>
      <c r="BB112" s="754"/>
      <c r="BC112" s="754"/>
      <c r="BD112" s="754"/>
      <c r="BE112" s="754"/>
      <c r="BF112" s="754"/>
      <c r="BG112" s="754"/>
      <c r="BH112" s="754"/>
      <c r="BI112" s="754"/>
      <c r="BJ112" s="754"/>
      <c r="BK112" s="754"/>
      <c r="BL112" s="754"/>
      <c r="BM112" s="754"/>
      <c r="BN112" s="754"/>
      <c r="BO112" s="754"/>
      <c r="BP112" s="755"/>
      <c r="BQ112" s="818">
        <v>586541</v>
      </c>
      <c r="BR112" s="819"/>
      <c r="BS112" s="819"/>
      <c r="BT112" s="819"/>
      <c r="BU112" s="819"/>
      <c r="BV112" s="819">
        <v>824818</v>
      </c>
      <c r="BW112" s="819"/>
      <c r="BX112" s="819"/>
      <c r="BY112" s="819"/>
      <c r="BZ112" s="819"/>
      <c r="CA112" s="819">
        <v>998754</v>
      </c>
      <c r="CB112" s="819"/>
      <c r="CC112" s="819"/>
      <c r="CD112" s="819"/>
      <c r="CE112" s="819"/>
      <c r="CF112" s="877">
        <v>13.9</v>
      </c>
      <c r="CG112" s="878"/>
      <c r="CH112" s="878"/>
      <c r="CI112" s="878"/>
      <c r="CJ112" s="878"/>
      <c r="CK112" s="929"/>
      <c r="CL112" s="823"/>
      <c r="CM112" s="817" t="s">
        <v>446</v>
      </c>
      <c r="CN112" s="754"/>
      <c r="CO112" s="754"/>
      <c r="CP112" s="754"/>
      <c r="CQ112" s="754"/>
      <c r="CR112" s="754"/>
      <c r="CS112" s="754"/>
      <c r="CT112" s="754"/>
      <c r="CU112" s="754"/>
      <c r="CV112" s="754"/>
      <c r="CW112" s="754"/>
      <c r="CX112" s="754"/>
      <c r="CY112" s="754"/>
      <c r="CZ112" s="754"/>
      <c r="DA112" s="754"/>
      <c r="DB112" s="754"/>
      <c r="DC112" s="754"/>
      <c r="DD112" s="754"/>
      <c r="DE112" s="754"/>
      <c r="DF112" s="755"/>
      <c r="DG112" s="818" t="s">
        <v>439</v>
      </c>
      <c r="DH112" s="819"/>
      <c r="DI112" s="819"/>
      <c r="DJ112" s="819"/>
      <c r="DK112" s="819"/>
      <c r="DL112" s="819" t="s">
        <v>439</v>
      </c>
      <c r="DM112" s="819"/>
      <c r="DN112" s="819"/>
      <c r="DO112" s="819"/>
      <c r="DP112" s="819"/>
      <c r="DQ112" s="819" t="s">
        <v>436</v>
      </c>
      <c r="DR112" s="819"/>
      <c r="DS112" s="819"/>
      <c r="DT112" s="819"/>
      <c r="DU112" s="819"/>
      <c r="DV112" s="796" t="s">
        <v>440</v>
      </c>
      <c r="DW112" s="796"/>
      <c r="DX112" s="796"/>
      <c r="DY112" s="796"/>
      <c r="DZ112" s="797"/>
    </row>
    <row r="113" spans="1:130" s="229" customFormat="1" ht="26.25" customHeight="1" x14ac:dyDescent="0.2">
      <c r="A113" s="916"/>
      <c r="B113" s="917"/>
      <c r="C113" s="754" t="s">
        <v>447</v>
      </c>
      <c r="D113" s="754"/>
      <c r="E113" s="754"/>
      <c r="F113" s="754"/>
      <c r="G113" s="754"/>
      <c r="H113" s="754"/>
      <c r="I113" s="754"/>
      <c r="J113" s="754"/>
      <c r="K113" s="754"/>
      <c r="L113" s="754"/>
      <c r="M113" s="754"/>
      <c r="N113" s="754"/>
      <c r="O113" s="754"/>
      <c r="P113" s="754"/>
      <c r="Q113" s="754"/>
      <c r="R113" s="754"/>
      <c r="S113" s="754"/>
      <c r="T113" s="754"/>
      <c r="U113" s="754"/>
      <c r="V113" s="754"/>
      <c r="W113" s="754"/>
      <c r="X113" s="754"/>
      <c r="Y113" s="754"/>
      <c r="Z113" s="755"/>
      <c r="AA113" s="920">
        <v>43776</v>
      </c>
      <c r="AB113" s="921"/>
      <c r="AC113" s="921"/>
      <c r="AD113" s="921"/>
      <c r="AE113" s="922"/>
      <c r="AF113" s="923">
        <v>86021</v>
      </c>
      <c r="AG113" s="921"/>
      <c r="AH113" s="921"/>
      <c r="AI113" s="921"/>
      <c r="AJ113" s="922"/>
      <c r="AK113" s="923">
        <v>87337</v>
      </c>
      <c r="AL113" s="921"/>
      <c r="AM113" s="921"/>
      <c r="AN113" s="921"/>
      <c r="AO113" s="922"/>
      <c r="AP113" s="924">
        <v>1.2</v>
      </c>
      <c r="AQ113" s="925"/>
      <c r="AR113" s="925"/>
      <c r="AS113" s="925"/>
      <c r="AT113" s="926"/>
      <c r="AU113" s="934"/>
      <c r="AV113" s="935"/>
      <c r="AW113" s="935"/>
      <c r="AX113" s="935"/>
      <c r="AY113" s="935"/>
      <c r="AZ113" s="817" t="s">
        <v>448</v>
      </c>
      <c r="BA113" s="754"/>
      <c r="BB113" s="754"/>
      <c r="BC113" s="754"/>
      <c r="BD113" s="754"/>
      <c r="BE113" s="754"/>
      <c r="BF113" s="754"/>
      <c r="BG113" s="754"/>
      <c r="BH113" s="754"/>
      <c r="BI113" s="754"/>
      <c r="BJ113" s="754"/>
      <c r="BK113" s="754"/>
      <c r="BL113" s="754"/>
      <c r="BM113" s="754"/>
      <c r="BN113" s="754"/>
      <c r="BO113" s="754"/>
      <c r="BP113" s="755"/>
      <c r="BQ113" s="818">
        <v>491644</v>
      </c>
      <c r="BR113" s="819"/>
      <c r="BS113" s="819"/>
      <c r="BT113" s="819"/>
      <c r="BU113" s="819"/>
      <c r="BV113" s="819">
        <v>485827</v>
      </c>
      <c r="BW113" s="819"/>
      <c r="BX113" s="819"/>
      <c r="BY113" s="819"/>
      <c r="BZ113" s="819"/>
      <c r="CA113" s="819">
        <v>449951</v>
      </c>
      <c r="CB113" s="819"/>
      <c r="CC113" s="819"/>
      <c r="CD113" s="819"/>
      <c r="CE113" s="819"/>
      <c r="CF113" s="877">
        <v>6.3</v>
      </c>
      <c r="CG113" s="878"/>
      <c r="CH113" s="878"/>
      <c r="CI113" s="878"/>
      <c r="CJ113" s="878"/>
      <c r="CK113" s="929"/>
      <c r="CL113" s="823"/>
      <c r="CM113" s="817" t="s">
        <v>449</v>
      </c>
      <c r="CN113" s="754"/>
      <c r="CO113" s="754"/>
      <c r="CP113" s="754"/>
      <c r="CQ113" s="754"/>
      <c r="CR113" s="754"/>
      <c r="CS113" s="754"/>
      <c r="CT113" s="754"/>
      <c r="CU113" s="754"/>
      <c r="CV113" s="754"/>
      <c r="CW113" s="754"/>
      <c r="CX113" s="754"/>
      <c r="CY113" s="754"/>
      <c r="CZ113" s="754"/>
      <c r="DA113" s="754"/>
      <c r="DB113" s="754"/>
      <c r="DC113" s="754"/>
      <c r="DD113" s="754"/>
      <c r="DE113" s="754"/>
      <c r="DF113" s="755"/>
      <c r="DG113" s="781" t="s">
        <v>439</v>
      </c>
      <c r="DH113" s="782"/>
      <c r="DI113" s="782"/>
      <c r="DJ113" s="782"/>
      <c r="DK113" s="783"/>
      <c r="DL113" s="784" t="s">
        <v>439</v>
      </c>
      <c r="DM113" s="782"/>
      <c r="DN113" s="782"/>
      <c r="DO113" s="782"/>
      <c r="DP113" s="783"/>
      <c r="DQ113" s="784" t="s">
        <v>450</v>
      </c>
      <c r="DR113" s="782"/>
      <c r="DS113" s="782"/>
      <c r="DT113" s="782"/>
      <c r="DU113" s="783"/>
      <c r="DV113" s="826" t="s">
        <v>439</v>
      </c>
      <c r="DW113" s="827"/>
      <c r="DX113" s="827"/>
      <c r="DY113" s="827"/>
      <c r="DZ113" s="828"/>
    </row>
    <row r="114" spans="1:130" s="229" customFormat="1" ht="26.25" customHeight="1" x14ac:dyDescent="0.2">
      <c r="A114" s="916"/>
      <c r="B114" s="917"/>
      <c r="C114" s="754" t="s">
        <v>451</v>
      </c>
      <c r="D114" s="754"/>
      <c r="E114" s="754"/>
      <c r="F114" s="754"/>
      <c r="G114" s="754"/>
      <c r="H114" s="754"/>
      <c r="I114" s="754"/>
      <c r="J114" s="754"/>
      <c r="K114" s="754"/>
      <c r="L114" s="754"/>
      <c r="M114" s="754"/>
      <c r="N114" s="754"/>
      <c r="O114" s="754"/>
      <c r="P114" s="754"/>
      <c r="Q114" s="754"/>
      <c r="R114" s="754"/>
      <c r="S114" s="754"/>
      <c r="T114" s="754"/>
      <c r="U114" s="754"/>
      <c r="V114" s="754"/>
      <c r="W114" s="754"/>
      <c r="X114" s="754"/>
      <c r="Y114" s="754"/>
      <c r="Z114" s="755"/>
      <c r="AA114" s="781">
        <v>134994</v>
      </c>
      <c r="AB114" s="782"/>
      <c r="AC114" s="782"/>
      <c r="AD114" s="782"/>
      <c r="AE114" s="783"/>
      <c r="AF114" s="784">
        <v>106899</v>
      </c>
      <c r="AG114" s="782"/>
      <c r="AH114" s="782"/>
      <c r="AI114" s="782"/>
      <c r="AJ114" s="783"/>
      <c r="AK114" s="784">
        <v>121771</v>
      </c>
      <c r="AL114" s="782"/>
      <c r="AM114" s="782"/>
      <c r="AN114" s="782"/>
      <c r="AO114" s="783"/>
      <c r="AP114" s="826">
        <v>1.7</v>
      </c>
      <c r="AQ114" s="827"/>
      <c r="AR114" s="827"/>
      <c r="AS114" s="827"/>
      <c r="AT114" s="828"/>
      <c r="AU114" s="934"/>
      <c r="AV114" s="935"/>
      <c r="AW114" s="935"/>
      <c r="AX114" s="935"/>
      <c r="AY114" s="935"/>
      <c r="AZ114" s="817" t="s">
        <v>452</v>
      </c>
      <c r="BA114" s="754"/>
      <c r="BB114" s="754"/>
      <c r="BC114" s="754"/>
      <c r="BD114" s="754"/>
      <c r="BE114" s="754"/>
      <c r="BF114" s="754"/>
      <c r="BG114" s="754"/>
      <c r="BH114" s="754"/>
      <c r="BI114" s="754"/>
      <c r="BJ114" s="754"/>
      <c r="BK114" s="754"/>
      <c r="BL114" s="754"/>
      <c r="BM114" s="754"/>
      <c r="BN114" s="754"/>
      <c r="BO114" s="754"/>
      <c r="BP114" s="755"/>
      <c r="BQ114" s="818">
        <v>161792</v>
      </c>
      <c r="BR114" s="819"/>
      <c r="BS114" s="819"/>
      <c r="BT114" s="819"/>
      <c r="BU114" s="819"/>
      <c r="BV114" s="819">
        <v>10440</v>
      </c>
      <c r="BW114" s="819"/>
      <c r="BX114" s="819"/>
      <c r="BY114" s="819"/>
      <c r="BZ114" s="819"/>
      <c r="CA114" s="819">
        <v>233004</v>
      </c>
      <c r="CB114" s="819"/>
      <c r="CC114" s="819"/>
      <c r="CD114" s="819"/>
      <c r="CE114" s="819"/>
      <c r="CF114" s="877">
        <v>3.2</v>
      </c>
      <c r="CG114" s="878"/>
      <c r="CH114" s="878"/>
      <c r="CI114" s="878"/>
      <c r="CJ114" s="878"/>
      <c r="CK114" s="929"/>
      <c r="CL114" s="823"/>
      <c r="CM114" s="817" t="s">
        <v>453</v>
      </c>
      <c r="CN114" s="754"/>
      <c r="CO114" s="754"/>
      <c r="CP114" s="754"/>
      <c r="CQ114" s="754"/>
      <c r="CR114" s="754"/>
      <c r="CS114" s="754"/>
      <c r="CT114" s="754"/>
      <c r="CU114" s="754"/>
      <c r="CV114" s="754"/>
      <c r="CW114" s="754"/>
      <c r="CX114" s="754"/>
      <c r="CY114" s="754"/>
      <c r="CZ114" s="754"/>
      <c r="DA114" s="754"/>
      <c r="DB114" s="754"/>
      <c r="DC114" s="754"/>
      <c r="DD114" s="754"/>
      <c r="DE114" s="754"/>
      <c r="DF114" s="755"/>
      <c r="DG114" s="781" t="s">
        <v>440</v>
      </c>
      <c r="DH114" s="782"/>
      <c r="DI114" s="782"/>
      <c r="DJ114" s="782"/>
      <c r="DK114" s="783"/>
      <c r="DL114" s="784" t="s">
        <v>454</v>
      </c>
      <c r="DM114" s="782"/>
      <c r="DN114" s="782"/>
      <c r="DO114" s="782"/>
      <c r="DP114" s="783"/>
      <c r="DQ114" s="784" t="s">
        <v>439</v>
      </c>
      <c r="DR114" s="782"/>
      <c r="DS114" s="782"/>
      <c r="DT114" s="782"/>
      <c r="DU114" s="783"/>
      <c r="DV114" s="826" t="s">
        <v>439</v>
      </c>
      <c r="DW114" s="827"/>
      <c r="DX114" s="827"/>
      <c r="DY114" s="827"/>
      <c r="DZ114" s="828"/>
    </row>
    <row r="115" spans="1:130" s="229" customFormat="1" ht="26.25" customHeight="1" x14ac:dyDescent="0.2">
      <c r="A115" s="916"/>
      <c r="B115" s="917"/>
      <c r="C115" s="754" t="s">
        <v>455</v>
      </c>
      <c r="D115" s="754"/>
      <c r="E115" s="754"/>
      <c r="F115" s="754"/>
      <c r="G115" s="754"/>
      <c r="H115" s="754"/>
      <c r="I115" s="754"/>
      <c r="J115" s="754"/>
      <c r="K115" s="754"/>
      <c r="L115" s="754"/>
      <c r="M115" s="754"/>
      <c r="N115" s="754"/>
      <c r="O115" s="754"/>
      <c r="P115" s="754"/>
      <c r="Q115" s="754"/>
      <c r="R115" s="754"/>
      <c r="S115" s="754"/>
      <c r="T115" s="754"/>
      <c r="U115" s="754"/>
      <c r="V115" s="754"/>
      <c r="W115" s="754"/>
      <c r="X115" s="754"/>
      <c r="Y115" s="754"/>
      <c r="Z115" s="755"/>
      <c r="AA115" s="920" t="s">
        <v>440</v>
      </c>
      <c r="AB115" s="921"/>
      <c r="AC115" s="921"/>
      <c r="AD115" s="921"/>
      <c r="AE115" s="922"/>
      <c r="AF115" s="923" t="s">
        <v>440</v>
      </c>
      <c r="AG115" s="921"/>
      <c r="AH115" s="921"/>
      <c r="AI115" s="921"/>
      <c r="AJ115" s="922"/>
      <c r="AK115" s="923" t="s">
        <v>440</v>
      </c>
      <c r="AL115" s="921"/>
      <c r="AM115" s="921"/>
      <c r="AN115" s="921"/>
      <c r="AO115" s="922"/>
      <c r="AP115" s="924" t="s">
        <v>436</v>
      </c>
      <c r="AQ115" s="925"/>
      <c r="AR115" s="925"/>
      <c r="AS115" s="925"/>
      <c r="AT115" s="926"/>
      <c r="AU115" s="934"/>
      <c r="AV115" s="935"/>
      <c r="AW115" s="935"/>
      <c r="AX115" s="935"/>
      <c r="AY115" s="935"/>
      <c r="AZ115" s="817" t="s">
        <v>456</v>
      </c>
      <c r="BA115" s="754"/>
      <c r="BB115" s="754"/>
      <c r="BC115" s="754"/>
      <c r="BD115" s="754"/>
      <c r="BE115" s="754"/>
      <c r="BF115" s="754"/>
      <c r="BG115" s="754"/>
      <c r="BH115" s="754"/>
      <c r="BI115" s="754"/>
      <c r="BJ115" s="754"/>
      <c r="BK115" s="754"/>
      <c r="BL115" s="754"/>
      <c r="BM115" s="754"/>
      <c r="BN115" s="754"/>
      <c r="BO115" s="754"/>
      <c r="BP115" s="755"/>
      <c r="BQ115" s="818" t="s">
        <v>139</v>
      </c>
      <c r="BR115" s="819"/>
      <c r="BS115" s="819"/>
      <c r="BT115" s="819"/>
      <c r="BU115" s="819"/>
      <c r="BV115" s="819" t="s">
        <v>436</v>
      </c>
      <c r="BW115" s="819"/>
      <c r="BX115" s="819"/>
      <c r="BY115" s="819"/>
      <c r="BZ115" s="819"/>
      <c r="CA115" s="819" t="s">
        <v>440</v>
      </c>
      <c r="CB115" s="819"/>
      <c r="CC115" s="819"/>
      <c r="CD115" s="819"/>
      <c r="CE115" s="819"/>
      <c r="CF115" s="877" t="s">
        <v>439</v>
      </c>
      <c r="CG115" s="878"/>
      <c r="CH115" s="878"/>
      <c r="CI115" s="878"/>
      <c r="CJ115" s="878"/>
      <c r="CK115" s="929"/>
      <c r="CL115" s="823"/>
      <c r="CM115" s="817" t="s">
        <v>457</v>
      </c>
      <c r="CN115" s="754"/>
      <c r="CO115" s="754"/>
      <c r="CP115" s="754"/>
      <c r="CQ115" s="754"/>
      <c r="CR115" s="754"/>
      <c r="CS115" s="754"/>
      <c r="CT115" s="754"/>
      <c r="CU115" s="754"/>
      <c r="CV115" s="754"/>
      <c r="CW115" s="754"/>
      <c r="CX115" s="754"/>
      <c r="CY115" s="754"/>
      <c r="CZ115" s="754"/>
      <c r="DA115" s="754"/>
      <c r="DB115" s="754"/>
      <c r="DC115" s="754"/>
      <c r="DD115" s="754"/>
      <c r="DE115" s="754"/>
      <c r="DF115" s="755"/>
      <c r="DG115" s="781" t="s">
        <v>436</v>
      </c>
      <c r="DH115" s="782"/>
      <c r="DI115" s="782"/>
      <c r="DJ115" s="782"/>
      <c r="DK115" s="783"/>
      <c r="DL115" s="784" t="s">
        <v>436</v>
      </c>
      <c r="DM115" s="782"/>
      <c r="DN115" s="782"/>
      <c r="DO115" s="782"/>
      <c r="DP115" s="783"/>
      <c r="DQ115" s="784" t="s">
        <v>439</v>
      </c>
      <c r="DR115" s="782"/>
      <c r="DS115" s="782"/>
      <c r="DT115" s="782"/>
      <c r="DU115" s="783"/>
      <c r="DV115" s="826" t="s">
        <v>439</v>
      </c>
      <c r="DW115" s="827"/>
      <c r="DX115" s="827"/>
      <c r="DY115" s="827"/>
      <c r="DZ115" s="828"/>
    </row>
    <row r="116" spans="1:130" s="229" customFormat="1" ht="26.25" customHeight="1" x14ac:dyDescent="0.2">
      <c r="A116" s="918"/>
      <c r="B116" s="919"/>
      <c r="C116" s="841" t="s">
        <v>458</v>
      </c>
      <c r="D116" s="841"/>
      <c r="E116" s="841"/>
      <c r="F116" s="841"/>
      <c r="G116" s="841"/>
      <c r="H116" s="841"/>
      <c r="I116" s="841"/>
      <c r="J116" s="841"/>
      <c r="K116" s="841"/>
      <c r="L116" s="841"/>
      <c r="M116" s="841"/>
      <c r="N116" s="841"/>
      <c r="O116" s="841"/>
      <c r="P116" s="841"/>
      <c r="Q116" s="841"/>
      <c r="R116" s="841"/>
      <c r="S116" s="841"/>
      <c r="T116" s="841"/>
      <c r="U116" s="841"/>
      <c r="V116" s="841"/>
      <c r="W116" s="841"/>
      <c r="X116" s="841"/>
      <c r="Y116" s="841"/>
      <c r="Z116" s="842"/>
      <c r="AA116" s="781">
        <v>29</v>
      </c>
      <c r="AB116" s="782"/>
      <c r="AC116" s="782"/>
      <c r="AD116" s="782"/>
      <c r="AE116" s="783"/>
      <c r="AF116" s="784">
        <v>29</v>
      </c>
      <c r="AG116" s="782"/>
      <c r="AH116" s="782"/>
      <c r="AI116" s="782"/>
      <c r="AJ116" s="783"/>
      <c r="AK116" s="784">
        <v>57</v>
      </c>
      <c r="AL116" s="782"/>
      <c r="AM116" s="782"/>
      <c r="AN116" s="782"/>
      <c r="AO116" s="783"/>
      <c r="AP116" s="826">
        <v>0</v>
      </c>
      <c r="AQ116" s="827"/>
      <c r="AR116" s="827"/>
      <c r="AS116" s="827"/>
      <c r="AT116" s="828"/>
      <c r="AU116" s="934"/>
      <c r="AV116" s="935"/>
      <c r="AW116" s="935"/>
      <c r="AX116" s="935"/>
      <c r="AY116" s="935"/>
      <c r="AZ116" s="911" t="s">
        <v>459</v>
      </c>
      <c r="BA116" s="912"/>
      <c r="BB116" s="912"/>
      <c r="BC116" s="912"/>
      <c r="BD116" s="912"/>
      <c r="BE116" s="912"/>
      <c r="BF116" s="912"/>
      <c r="BG116" s="912"/>
      <c r="BH116" s="912"/>
      <c r="BI116" s="912"/>
      <c r="BJ116" s="912"/>
      <c r="BK116" s="912"/>
      <c r="BL116" s="912"/>
      <c r="BM116" s="912"/>
      <c r="BN116" s="912"/>
      <c r="BO116" s="912"/>
      <c r="BP116" s="913"/>
      <c r="BQ116" s="818" t="s">
        <v>439</v>
      </c>
      <c r="BR116" s="819"/>
      <c r="BS116" s="819"/>
      <c r="BT116" s="819"/>
      <c r="BU116" s="819"/>
      <c r="BV116" s="819" t="s">
        <v>440</v>
      </c>
      <c r="BW116" s="819"/>
      <c r="BX116" s="819"/>
      <c r="BY116" s="819"/>
      <c r="BZ116" s="819"/>
      <c r="CA116" s="819" t="s">
        <v>439</v>
      </c>
      <c r="CB116" s="819"/>
      <c r="CC116" s="819"/>
      <c r="CD116" s="819"/>
      <c r="CE116" s="819"/>
      <c r="CF116" s="877" t="s">
        <v>436</v>
      </c>
      <c r="CG116" s="878"/>
      <c r="CH116" s="878"/>
      <c r="CI116" s="878"/>
      <c r="CJ116" s="878"/>
      <c r="CK116" s="929"/>
      <c r="CL116" s="823"/>
      <c r="CM116" s="817" t="s">
        <v>460</v>
      </c>
      <c r="CN116" s="754"/>
      <c r="CO116" s="754"/>
      <c r="CP116" s="754"/>
      <c r="CQ116" s="754"/>
      <c r="CR116" s="754"/>
      <c r="CS116" s="754"/>
      <c r="CT116" s="754"/>
      <c r="CU116" s="754"/>
      <c r="CV116" s="754"/>
      <c r="CW116" s="754"/>
      <c r="CX116" s="754"/>
      <c r="CY116" s="754"/>
      <c r="CZ116" s="754"/>
      <c r="DA116" s="754"/>
      <c r="DB116" s="754"/>
      <c r="DC116" s="754"/>
      <c r="DD116" s="754"/>
      <c r="DE116" s="754"/>
      <c r="DF116" s="755"/>
      <c r="DG116" s="781" t="s">
        <v>439</v>
      </c>
      <c r="DH116" s="782"/>
      <c r="DI116" s="782"/>
      <c r="DJ116" s="782"/>
      <c r="DK116" s="783"/>
      <c r="DL116" s="784" t="s">
        <v>454</v>
      </c>
      <c r="DM116" s="782"/>
      <c r="DN116" s="782"/>
      <c r="DO116" s="782"/>
      <c r="DP116" s="783"/>
      <c r="DQ116" s="784" t="s">
        <v>439</v>
      </c>
      <c r="DR116" s="782"/>
      <c r="DS116" s="782"/>
      <c r="DT116" s="782"/>
      <c r="DU116" s="783"/>
      <c r="DV116" s="826" t="s">
        <v>440</v>
      </c>
      <c r="DW116" s="827"/>
      <c r="DX116" s="827"/>
      <c r="DY116" s="827"/>
      <c r="DZ116" s="828"/>
    </row>
    <row r="117" spans="1:130" s="229" customFormat="1" ht="26.25" customHeight="1" x14ac:dyDescent="0.2">
      <c r="A117" s="897" t="s">
        <v>189</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879" t="s">
        <v>461</v>
      </c>
      <c r="Z117" s="899"/>
      <c r="AA117" s="904">
        <v>1052678</v>
      </c>
      <c r="AB117" s="905"/>
      <c r="AC117" s="905"/>
      <c r="AD117" s="905"/>
      <c r="AE117" s="906"/>
      <c r="AF117" s="907">
        <v>1090011</v>
      </c>
      <c r="AG117" s="905"/>
      <c r="AH117" s="905"/>
      <c r="AI117" s="905"/>
      <c r="AJ117" s="906"/>
      <c r="AK117" s="907">
        <v>943359</v>
      </c>
      <c r="AL117" s="905"/>
      <c r="AM117" s="905"/>
      <c r="AN117" s="905"/>
      <c r="AO117" s="906"/>
      <c r="AP117" s="908"/>
      <c r="AQ117" s="909"/>
      <c r="AR117" s="909"/>
      <c r="AS117" s="909"/>
      <c r="AT117" s="910"/>
      <c r="AU117" s="934"/>
      <c r="AV117" s="935"/>
      <c r="AW117" s="935"/>
      <c r="AX117" s="935"/>
      <c r="AY117" s="935"/>
      <c r="AZ117" s="865" t="s">
        <v>462</v>
      </c>
      <c r="BA117" s="866"/>
      <c r="BB117" s="866"/>
      <c r="BC117" s="866"/>
      <c r="BD117" s="866"/>
      <c r="BE117" s="866"/>
      <c r="BF117" s="866"/>
      <c r="BG117" s="866"/>
      <c r="BH117" s="866"/>
      <c r="BI117" s="866"/>
      <c r="BJ117" s="866"/>
      <c r="BK117" s="866"/>
      <c r="BL117" s="866"/>
      <c r="BM117" s="866"/>
      <c r="BN117" s="866"/>
      <c r="BO117" s="866"/>
      <c r="BP117" s="867"/>
      <c r="BQ117" s="818" t="s">
        <v>440</v>
      </c>
      <c r="BR117" s="819"/>
      <c r="BS117" s="819"/>
      <c r="BT117" s="819"/>
      <c r="BU117" s="819"/>
      <c r="BV117" s="819" t="s">
        <v>440</v>
      </c>
      <c r="BW117" s="819"/>
      <c r="BX117" s="819"/>
      <c r="BY117" s="819"/>
      <c r="BZ117" s="819"/>
      <c r="CA117" s="819" t="s">
        <v>440</v>
      </c>
      <c r="CB117" s="819"/>
      <c r="CC117" s="819"/>
      <c r="CD117" s="819"/>
      <c r="CE117" s="819"/>
      <c r="CF117" s="877" t="s">
        <v>437</v>
      </c>
      <c r="CG117" s="878"/>
      <c r="CH117" s="878"/>
      <c r="CI117" s="878"/>
      <c r="CJ117" s="878"/>
      <c r="CK117" s="929"/>
      <c r="CL117" s="823"/>
      <c r="CM117" s="817" t="s">
        <v>463</v>
      </c>
      <c r="CN117" s="754"/>
      <c r="CO117" s="754"/>
      <c r="CP117" s="754"/>
      <c r="CQ117" s="754"/>
      <c r="CR117" s="754"/>
      <c r="CS117" s="754"/>
      <c r="CT117" s="754"/>
      <c r="CU117" s="754"/>
      <c r="CV117" s="754"/>
      <c r="CW117" s="754"/>
      <c r="CX117" s="754"/>
      <c r="CY117" s="754"/>
      <c r="CZ117" s="754"/>
      <c r="DA117" s="754"/>
      <c r="DB117" s="754"/>
      <c r="DC117" s="754"/>
      <c r="DD117" s="754"/>
      <c r="DE117" s="754"/>
      <c r="DF117" s="755"/>
      <c r="DG117" s="781" t="s">
        <v>436</v>
      </c>
      <c r="DH117" s="782"/>
      <c r="DI117" s="782"/>
      <c r="DJ117" s="782"/>
      <c r="DK117" s="783"/>
      <c r="DL117" s="784" t="s">
        <v>437</v>
      </c>
      <c r="DM117" s="782"/>
      <c r="DN117" s="782"/>
      <c r="DO117" s="782"/>
      <c r="DP117" s="783"/>
      <c r="DQ117" s="784" t="s">
        <v>440</v>
      </c>
      <c r="DR117" s="782"/>
      <c r="DS117" s="782"/>
      <c r="DT117" s="782"/>
      <c r="DU117" s="783"/>
      <c r="DV117" s="826" t="s">
        <v>440</v>
      </c>
      <c r="DW117" s="827"/>
      <c r="DX117" s="827"/>
      <c r="DY117" s="827"/>
      <c r="DZ117" s="828"/>
    </row>
    <row r="118" spans="1:130" s="229" customFormat="1" ht="26.25" customHeight="1" x14ac:dyDescent="0.2">
      <c r="A118" s="897" t="s">
        <v>431</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900" t="s">
        <v>428</v>
      </c>
      <c r="AB118" s="898"/>
      <c r="AC118" s="898"/>
      <c r="AD118" s="898"/>
      <c r="AE118" s="899"/>
      <c r="AF118" s="900" t="s">
        <v>429</v>
      </c>
      <c r="AG118" s="898"/>
      <c r="AH118" s="898"/>
      <c r="AI118" s="898"/>
      <c r="AJ118" s="899"/>
      <c r="AK118" s="900" t="s">
        <v>308</v>
      </c>
      <c r="AL118" s="898"/>
      <c r="AM118" s="898"/>
      <c r="AN118" s="898"/>
      <c r="AO118" s="899"/>
      <c r="AP118" s="901" t="s">
        <v>430</v>
      </c>
      <c r="AQ118" s="902"/>
      <c r="AR118" s="902"/>
      <c r="AS118" s="902"/>
      <c r="AT118" s="903"/>
      <c r="AU118" s="934"/>
      <c r="AV118" s="935"/>
      <c r="AW118" s="935"/>
      <c r="AX118" s="935"/>
      <c r="AY118" s="935"/>
      <c r="AZ118" s="840" t="s">
        <v>464</v>
      </c>
      <c r="BA118" s="841"/>
      <c r="BB118" s="841"/>
      <c r="BC118" s="841"/>
      <c r="BD118" s="841"/>
      <c r="BE118" s="841"/>
      <c r="BF118" s="841"/>
      <c r="BG118" s="841"/>
      <c r="BH118" s="841"/>
      <c r="BI118" s="841"/>
      <c r="BJ118" s="841"/>
      <c r="BK118" s="841"/>
      <c r="BL118" s="841"/>
      <c r="BM118" s="841"/>
      <c r="BN118" s="841"/>
      <c r="BO118" s="841"/>
      <c r="BP118" s="842"/>
      <c r="BQ118" s="881" t="s">
        <v>436</v>
      </c>
      <c r="BR118" s="847"/>
      <c r="BS118" s="847"/>
      <c r="BT118" s="847"/>
      <c r="BU118" s="847"/>
      <c r="BV118" s="847" t="s">
        <v>439</v>
      </c>
      <c r="BW118" s="847"/>
      <c r="BX118" s="847"/>
      <c r="BY118" s="847"/>
      <c r="BZ118" s="847"/>
      <c r="CA118" s="847" t="s">
        <v>436</v>
      </c>
      <c r="CB118" s="847"/>
      <c r="CC118" s="847"/>
      <c r="CD118" s="847"/>
      <c r="CE118" s="847"/>
      <c r="CF118" s="877" t="s">
        <v>440</v>
      </c>
      <c r="CG118" s="878"/>
      <c r="CH118" s="878"/>
      <c r="CI118" s="878"/>
      <c r="CJ118" s="878"/>
      <c r="CK118" s="929"/>
      <c r="CL118" s="823"/>
      <c r="CM118" s="817" t="s">
        <v>465</v>
      </c>
      <c r="CN118" s="754"/>
      <c r="CO118" s="754"/>
      <c r="CP118" s="754"/>
      <c r="CQ118" s="754"/>
      <c r="CR118" s="754"/>
      <c r="CS118" s="754"/>
      <c r="CT118" s="754"/>
      <c r="CU118" s="754"/>
      <c r="CV118" s="754"/>
      <c r="CW118" s="754"/>
      <c r="CX118" s="754"/>
      <c r="CY118" s="754"/>
      <c r="CZ118" s="754"/>
      <c r="DA118" s="754"/>
      <c r="DB118" s="754"/>
      <c r="DC118" s="754"/>
      <c r="DD118" s="754"/>
      <c r="DE118" s="754"/>
      <c r="DF118" s="755"/>
      <c r="DG118" s="781" t="s">
        <v>439</v>
      </c>
      <c r="DH118" s="782"/>
      <c r="DI118" s="782"/>
      <c r="DJ118" s="782"/>
      <c r="DK118" s="783"/>
      <c r="DL118" s="784" t="s">
        <v>440</v>
      </c>
      <c r="DM118" s="782"/>
      <c r="DN118" s="782"/>
      <c r="DO118" s="782"/>
      <c r="DP118" s="783"/>
      <c r="DQ118" s="784" t="s">
        <v>436</v>
      </c>
      <c r="DR118" s="782"/>
      <c r="DS118" s="782"/>
      <c r="DT118" s="782"/>
      <c r="DU118" s="783"/>
      <c r="DV118" s="826" t="s">
        <v>436</v>
      </c>
      <c r="DW118" s="827"/>
      <c r="DX118" s="827"/>
      <c r="DY118" s="827"/>
      <c r="DZ118" s="828"/>
    </row>
    <row r="119" spans="1:130" s="229" customFormat="1" ht="26.25" customHeight="1" x14ac:dyDescent="0.2">
      <c r="A119" s="820" t="s">
        <v>434</v>
      </c>
      <c r="B119" s="821"/>
      <c r="C119" s="862" t="s">
        <v>435</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90" t="s">
        <v>440</v>
      </c>
      <c r="AB119" s="891"/>
      <c r="AC119" s="891"/>
      <c r="AD119" s="891"/>
      <c r="AE119" s="892"/>
      <c r="AF119" s="893" t="s">
        <v>440</v>
      </c>
      <c r="AG119" s="891"/>
      <c r="AH119" s="891"/>
      <c r="AI119" s="891"/>
      <c r="AJ119" s="892"/>
      <c r="AK119" s="893" t="s">
        <v>439</v>
      </c>
      <c r="AL119" s="891"/>
      <c r="AM119" s="891"/>
      <c r="AN119" s="891"/>
      <c r="AO119" s="892"/>
      <c r="AP119" s="894" t="s">
        <v>436</v>
      </c>
      <c r="AQ119" s="895"/>
      <c r="AR119" s="895"/>
      <c r="AS119" s="895"/>
      <c r="AT119" s="896"/>
      <c r="AU119" s="936"/>
      <c r="AV119" s="937"/>
      <c r="AW119" s="937"/>
      <c r="AX119" s="937"/>
      <c r="AY119" s="937"/>
      <c r="AZ119" s="250" t="s">
        <v>189</v>
      </c>
      <c r="BA119" s="250"/>
      <c r="BB119" s="250"/>
      <c r="BC119" s="250"/>
      <c r="BD119" s="250"/>
      <c r="BE119" s="250"/>
      <c r="BF119" s="250"/>
      <c r="BG119" s="250"/>
      <c r="BH119" s="250"/>
      <c r="BI119" s="250"/>
      <c r="BJ119" s="250"/>
      <c r="BK119" s="250"/>
      <c r="BL119" s="250"/>
      <c r="BM119" s="250"/>
      <c r="BN119" s="250"/>
      <c r="BO119" s="879" t="s">
        <v>466</v>
      </c>
      <c r="BP119" s="880"/>
      <c r="BQ119" s="881">
        <v>8029389</v>
      </c>
      <c r="BR119" s="847"/>
      <c r="BS119" s="847"/>
      <c r="BT119" s="847"/>
      <c r="BU119" s="847"/>
      <c r="BV119" s="847">
        <v>7816391</v>
      </c>
      <c r="BW119" s="847"/>
      <c r="BX119" s="847"/>
      <c r="BY119" s="847"/>
      <c r="BZ119" s="847"/>
      <c r="CA119" s="847">
        <v>7823431</v>
      </c>
      <c r="CB119" s="847"/>
      <c r="CC119" s="847"/>
      <c r="CD119" s="847"/>
      <c r="CE119" s="847"/>
      <c r="CF119" s="750"/>
      <c r="CG119" s="751"/>
      <c r="CH119" s="751"/>
      <c r="CI119" s="751"/>
      <c r="CJ119" s="836"/>
      <c r="CK119" s="930"/>
      <c r="CL119" s="825"/>
      <c r="CM119" s="840" t="s">
        <v>467</v>
      </c>
      <c r="CN119" s="841"/>
      <c r="CO119" s="841"/>
      <c r="CP119" s="841"/>
      <c r="CQ119" s="841"/>
      <c r="CR119" s="841"/>
      <c r="CS119" s="841"/>
      <c r="CT119" s="841"/>
      <c r="CU119" s="841"/>
      <c r="CV119" s="841"/>
      <c r="CW119" s="841"/>
      <c r="CX119" s="841"/>
      <c r="CY119" s="841"/>
      <c r="CZ119" s="841"/>
      <c r="DA119" s="841"/>
      <c r="DB119" s="841"/>
      <c r="DC119" s="841"/>
      <c r="DD119" s="841"/>
      <c r="DE119" s="841"/>
      <c r="DF119" s="842"/>
      <c r="DG119" s="765">
        <v>462328</v>
      </c>
      <c r="DH119" s="766"/>
      <c r="DI119" s="766"/>
      <c r="DJ119" s="766"/>
      <c r="DK119" s="767"/>
      <c r="DL119" s="768">
        <v>295681</v>
      </c>
      <c r="DM119" s="766"/>
      <c r="DN119" s="766"/>
      <c r="DO119" s="766"/>
      <c r="DP119" s="767"/>
      <c r="DQ119" s="768">
        <v>130601</v>
      </c>
      <c r="DR119" s="766"/>
      <c r="DS119" s="766"/>
      <c r="DT119" s="766"/>
      <c r="DU119" s="767"/>
      <c r="DV119" s="850">
        <v>1.8</v>
      </c>
      <c r="DW119" s="851"/>
      <c r="DX119" s="851"/>
      <c r="DY119" s="851"/>
      <c r="DZ119" s="852"/>
    </row>
    <row r="120" spans="1:130" s="229" customFormat="1" ht="26.25" customHeight="1" x14ac:dyDescent="0.2">
      <c r="A120" s="822"/>
      <c r="B120" s="823"/>
      <c r="C120" s="817" t="s">
        <v>442</v>
      </c>
      <c r="D120" s="754"/>
      <c r="E120" s="754"/>
      <c r="F120" s="754"/>
      <c r="G120" s="754"/>
      <c r="H120" s="754"/>
      <c r="I120" s="754"/>
      <c r="J120" s="754"/>
      <c r="K120" s="754"/>
      <c r="L120" s="754"/>
      <c r="M120" s="754"/>
      <c r="N120" s="754"/>
      <c r="O120" s="754"/>
      <c r="P120" s="754"/>
      <c r="Q120" s="754"/>
      <c r="R120" s="754"/>
      <c r="S120" s="754"/>
      <c r="T120" s="754"/>
      <c r="U120" s="754"/>
      <c r="V120" s="754"/>
      <c r="W120" s="754"/>
      <c r="X120" s="754"/>
      <c r="Y120" s="754"/>
      <c r="Z120" s="755"/>
      <c r="AA120" s="781" t="s">
        <v>437</v>
      </c>
      <c r="AB120" s="782"/>
      <c r="AC120" s="782"/>
      <c r="AD120" s="782"/>
      <c r="AE120" s="783"/>
      <c r="AF120" s="784" t="s">
        <v>436</v>
      </c>
      <c r="AG120" s="782"/>
      <c r="AH120" s="782"/>
      <c r="AI120" s="782"/>
      <c r="AJ120" s="783"/>
      <c r="AK120" s="784" t="s">
        <v>439</v>
      </c>
      <c r="AL120" s="782"/>
      <c r="AM120" s="782"/>
      <c r="AN120" s="782"/>
      <c r="AO120" s="783"/>
      <c r="AP120" s="826" t="s">
        <v>439</v>
      </c>
      <c r="AQ120" s="827"/>
      <c r="AR120" s="827"/>
      <c r="AS120" s="827"/>
      <c r="AT120" s="828"/>
      <c r="AU120" s="882" t="s">
        <v>468</v>
      </c>
      <c r="AV120" s="883"/>
      <c r="AW120" s="883"/>
      <c r="AX120" s="883"/>
      <c r="AY120" s="884"/>
      <c r="AZ120" s="862" t="s">
        <v>469</v>
      </c>
      <c r="BA120" s="810"/>
      <c r="BB120" s="810"/>
      <c r="BC120" s="810"/>
      <c r="BD120" s="810"/>
      <c r="BE120" s="810"/>
      <c r="BF120" s="810"/>
      <c r="BG120" s="810"/>
      <c r="BH120" s="810"/>
      <c r="BI120" s="810"/>
      <c r="BJ120" s="810"/>
      <c r="BK120" s="810"/>
      <c r="BL120" s="810"/>
      <c r="BM120" s="810"/>
      <c r="BN120" s="810"/>
      <c r="BO120" s="810"/>
      <c r="BP120" s="811"/>
      <c r="BQ120" s="863">
        <v>8191459</v>
      </c>
      <c r="BR120" s="844"/>
      <c r="BS120" s="844"/>
      <c r="BT120" s="844"/>
      <c r="BU120" s="844"/>
      <c r="BV120" s="844">
        <v>8048990</v>
      </c>
      <c r="BW120" s="844"/>
      <c r="BX120" s="844"/>
      <c r="BY120" s="844"/>
      <c r="BZ120" s="844"/>
      <c r="CA120" s="844">
        <v>8372886</v>
      </c>
      <c r="CB120" s="844"/>
      <c r="CC120" s="844"/>
      <c r="CD120" s="844"/>
      <c r="CE120" s="844"/>
      <c r="CF120" s="868">
        <v>116.6</v>
      </c>
      <c r="CG120" s="869"/>
      <c r="CH120" s="869"/>
      <c r="CI120" s="869"/>
      <c r="CJ120" s="869"/>
      <c r="CK120" s="870" t="s">
        <v>470</v>
      </c>
      <c r="CL120" s="854"/>
      <c r="CM120" s="854"/>
      <c r="CN120" s="854"/>
      <c r="CO120" s="855"/>
      <c r="CP120" s="874" t="s">
        <v>471</v>
      </c>
      <c r="CQ120" s="875"/>
      <c r="CR120" s="875"/>
      <c r="CS120" s="875"/>
      <c r="CT120" s="875"/>
      <c r="CU120" s="875"/>
      <c r="CV120" s="875"/>
      <c r="CW120" s="875"/>
      <c r="CX120" s="875"/>
      <c r="CY120" s="875"/>
      <c r="CZ120" s="875"/>
      <c r="DA120" s="875"/>
      <c r="DB120" s="875"/>
      <c r="DC120" s="875"/>
      <c r="DD120" s="875"/>
      <c r="DE120" s="875"/>
      <c r="DF120" s="876"/>
      <c r="DG120" s="863">
        <v>572441</v>
      </c>
      <c r="DH120" s="844"/>
      <c r="DI120" s="844"/>
      <c r="DJ120" s="844"/>
      <c r="DK120" s="844"/>
      <c r="DL120" s="844">
        <v>810718</v>
      </c>
      <c r="DM120" s="844"/>
      <c r="DN120" s="844"/>
      <c r="DO120" s="844"/>
      <c r="DP120" s="844"/>
      <c r="DQ120" s="844">
        <v>908654</v>
      </c>
      <c r="DR120" s="844"/>
      <c r="DS120" s="844"/>
      <c r="DT120" s="844"/>
      <c r="DU120" s="844"/>
      <c r="DV120" s="845">
        <v>12.7</v>
      </c>
      <c r="DW120" s="845"/>
      <c r="DX120" s="845"/>
      <c r="DY120" s="845"/>
      <c r="DZ120" s="846"/>
    </row>
    <row r="121" spans="1:130" s="229" customFormat="1" ht="26.25" customHeight="1" x14ac:dyDescent="0.2">
      <c r="A121" s="822"/>
      <c r="B121" s="823"/>
      <c r="C121" s="865" t="s">
        <v>472</v>
      </c>
      <c r="D121" s="866"/>
      <c r="E121" s="866"/>
      <c r="F121" s="866"/>
      <c r="G121" s="866"/>
      <c r="H121" s="866"/>
      <c r="I121" s="866"/>
      <c r="J121" s="866"/>
      <c r="K121" s="866"/>
      <c r="L121" s="866"/>
      <c r="M121" s="866"/>
      <c r="N121" s="866"/>
      <c r="O121" s="866"/>
      <c r="P121" s="866"/>
      <c r="Q121" s="866"/>
      <c r="R121" s="866"/>
      <c r="S121" s="866"/>
      <c r="T121" s="866"/>
      <c r="U121" s="866"/>
      <c r="V121" s="866"/>
      <c r="W121" s="866"/>
      <c r="X121" s="866"/>
      <c r="Y121" s="866"/>
      <c r="Z121" s="867"/>
      <c r="AA121" s="781" t="s">
        <v>436</v>
      </c>
      <c r="AB121" s="782"/>
      <c r="AC121" s="782"/>
      <c r="AD121" s="782"/>
      <c r="AE121" s="783"/>
      <c r="AF121" s="784" t="s">
        <v>437</v>
      </c>
      <c r="AG121" s="782"/>
      <c r="AH121" s="782"/>
      <c r="AI121" s="782"/>
      <c r="AJ121" s="783"/>
      <c r="AK121" s="784" t="s">
        <v>436</v>
      </c>
      <c r="AL121" s="782"/>
      <c r="AM121" s="782"/>
      <c r="AN121" s="782"/>
      <c r="AO121" s="783"/>
      <c r="AP121" s="826" t="s">
        <v>436</v>
      </c>
      <c r="AQ121" s="827"/>
      <c r="AR121" s="827"/>
      <c r="AS121" s="827"/>
      <c r="AT121" s="828"/>
      <c r="AU121" s="885"/>
      <c r="AV121" s="886"/>
      <c r="AW121" s="886"/>
      <c r="AX121" s="886"/>
      <c r="AY121" s="887"/>
      <c r="AZ121" s="817" t="s">
        <v>473</v>
      </c>
      <c r="BA121" s="754"/>
      <c r="BB121" s="754"/>
      <c r="BC121" s="754"/>
      <c r="BD121" s="754"/>
      <c r="BE121" s="754"/>
      <c r="BF121" s="754"/>
      <c r="BG121" s="754"/>
      <c r="BH121" s="754"/>
      <c r="BI121" s="754"/>
      <c r="BJ121" s="754"/>
      <c r="BK121" s="754"/>
      <c r="BL121" s="754"/>
      <c r="BM121" s="754"/>
      <c r="BN121" s="754"/>
      <c r="BO121" s="754"/>
      <c r="BP121" s="755"/>
      <c r="BQ121" s="818">
        <v>192878</v>
      </c>
      <c r="BR121" s="819"/>
      <c r="BS121" s="819"/>
      <c r="BT121" s="819"/>
      <c r="BU121" s="819"/>
      <c r="BV121" s="819">
        <v>37296</v>
      </c>
      <c r="BW121" s="819"/>
      <c r="BX121" s="819"/>
      <c r="BY121" s="819"/>
      <c r="BZ121" s="819"/>
      <c r="CA121" s="819">
        <v>20154</v>
      </c>
      <c r="CB121" s="819"/>
      <c r="CC121" s="819"/>
      <c r="CD121" s="819"/>
      <c r="CE121" s="819"/>
      <c r="CF121" s="877">
        <v>0.3</v>
      </c>
      <c r="CG121" s="878"/>
      <c r="CH121" s="878"/>
      <c r="CI121" s="878"/>
      <c r="CJ121" s="878"/>
      <c r="CK121" s="871"/>
      <c r="CL121" s="857"/>
      <c r="CM121" s="857"/>
      <c r="CN121" s="857"/>
      <c r="CO121" s="858"/>
      <c r="CP121" s="837" t="s">
        <v>474</v>
      </c>
      <c r="CQ121" s="838"/>
      <c r="CR121" s="838"/>
      <c r="CS121" s="838"/>
      <c r="CT121" s="838"/>
      <c r="CU121" s="838"/>
      <c r="CV121" s="838"/>
      <c r="CW121" s="838"/>
      <c r="CX121" s="838"/>
      <c r="CY121" s="838"/>
      <c r="CZ121" s="838"/>
      <c r="DA121" s="838"/>
      <c r="DB121" s="838"/>
      <c r="DC121" s="838"/>
      <c r="DD121" s="838"/>
      <c r="DE121" s="838"/>
      <c r="DF121" s="839"/>
      <c r="DG121" s="818">
        <v>14100</v>
      </c>
      <c r="DH121" s="819"/>
      <c r="DI121" s="819"/>
      <c r="DJ121" s="819"/>
      <c r="DK121" s="819"/>
      <c r="DL121" s="819">
        <v>14100</v>
      </c>
      <c r="DM121" s="819"/>
      <c r="DN121" s="819"/>
      <c r="DO121" s="819"/>
      <c r="DP121" s="819"/>
      <c r="DQ121" s="819">
        <v>90100</v>
      </c>
      <c r="DR121" s="819"/>
      <c r="DS121" s="819"/>
      <c r="DT121" s="819"/>
      <c r="DU121" s="819"/>
      <c r="DV121" s="796">
        <v>1.3</v>
      </c>
      <c r="DW121" s="796"/>
      <c r="DX121" s="796"/>
      <c r="DY121" s="796"/>
      <c r="DZ121" s="797"/>
    </row>
    <row r="122" spans="1:130" s="229" customFormat="1" ht="26.25" customHeight="1" x14ac:dyDescent="0.2">
      <c r="A122" s="822"/>
      <c r="B122" s="823"/>
      <c r="C122" s="817" t="s">
        <v>453</v>
      </c>
      <c r="D122" s="754"/>
      <c r="E122" s="754"/>
      <c r="F122" s="754"/>
      <c r="G122" s="754"/>
      <c r="H122" s="754"/>
      <c r="I122" s="754"/>
      <c r="J122" s="754"/>
      <c r="K122" s="754"/>
      <c r="L122" s="754"/>
      <c r="M122" s="754"/>
      <c r="N122" s="754"/>
      <c r="O122" s="754"/>
      <c r="P122" s="754"/>
      <c r="Q122" s="754"/>
      <c r="R122" s="754"/>
      <c r="S122" s="754"/>
      <c r="T122" s="754"/>
      <c r="U122" s="754"/>
      <c r="V122" s="754"/>
      <c r="W122" s="754"/>
      <c r="X122" s="754"/>
      <c r="Y122" s="754"/>
      <c r="Z122" s="755"/>
      <c r="AA122" s="781" t="s">
        <v>436</v>
      </c>
      <c r="AB122" s="782"/>
      <c r="AC122" s="782"/>
      <c r="AD122" s="782"/>
      <c r="AE122" s="783"/>
      <c r="AF122" s="784" t="s">
        <v>440</v>
      </c>
      <c r="AG122" s="782"/>
      <c r="AH122" s="782"/>
      <c r="AI122" s="782"/>
      <c r="AJ122" s="783"/>
      <c r="AK122" s="784" t="s">
        <v>436</v>
      </c>
      <c r="AL122" s="782"/>
      <c r="AM122" s="782"/>
      <c r="AN122" s="782"/>
      <c r="AO122" s="783"/>
      <c r="AP122" s="826" t="s">
        <v>436</v>
      </c>
      <c r="AQ122" s="827"/>
      <c r="AR122" s="827"/>
      <c r="AS122" s="827"/>
      <c r="AT122" s="828"/>
      <c r="AU122" s="885"/>
      <c r="AV122" s="886"/>
      <c r="AW122" s="886"/>
      <c r="AX122" s="886"/>
      <c r="AY122" s="887"/>
      <c r="AZ122" s="840" t="s">
        <v>475</v>
      </c>
      <c r="BA122" s="841"/>
      <c r="BB122" s="841"/>
      <c r="BC122" s="841"/>
      <c r="BD122" s="841"/>
      <c r="BE122" s="841"/>
      <c r="BF122" s="841"/>
      <c r="BG122" s="841"/>
      <c r="BH122" s="841"/>
      <c r="BI122" s="841"/>
      <c r="BJ122" s="841"/>
      <c r="BK122" s="841"/>
      <c r="BL122" s="841"/>
      <c r="BM122" s="841"/>
      <c r="BN122" s="841"/>
      <c r="BO122" s="841"/>
      <c r="BP122" s="842"/>
      <c r="BQ122" s="881">
        <v>7764198</v>
      </c>
      <c r="BR122" s="847"/>
      <c r="BS122" s="847"/>
      <c r="BT122" s="847"/>
      <c r="BU122" s="847"/>
      <c r="BV122" s="847">
        <v>7833145</v>
      </c>
      <c r="BW122" s="847"/>
      <c r="BX122" s="847"/>
      <c r="BY122" s="847"/>
      <c r="BZ122" s="847"/>
      <c r="CA122" s="847">
        <v>7576005</v>
      </c>
      <c r="CB122" s="847"/>
      <c r="CC122" s="847"/>
      <c r="CD122" s="847"/>
      <c r="CE122" s="847"/>
      <c r="CF122" s="848">
        <v>105.5</v>
      </c>
      <c r="CG122" s="849"/>
      <c r="CH122" s="849"/>
      <c r="CI122" s="849"/>
      <c r="CJ122" s="849"/>
      <c r="CK122" s="871"/>
      <c r="CL122" s="857"/>
      <c r="CM122" s="857"/>
      <c r="CN122" s="857"/>
      <c r="CO122" s="858"/>
      <c r="CP122" s="837" t="s">
        <v>476</v>
      </c>
      <c r="CQ122" s="838"/>
      <c r="CR122" s="838"/>
      <c r="CS122" s="838"/>
      <c r="CT122" s="838"/>
      <c r="CU122" s="838"/>
      <c r="CV122" s="838"/>
      <c r="CW122" s="838"/>
      <c r="CX122" s="838"/>
      <c r="CY122" s="838"/>
      <c r="CZ122" s="838"/>
      <c r="DA122" s="838"/>
      <c r="DB122" s="838"/>
      <c r="DC122" s="838"/>
      <c r="DD122" s="838"/>
      <c r="DE122" s="838"/>
      <c r="DF122" s="839"/>
      <c r="DG122" s="818" t="s">
        <v>436</v>
      </c>
      <c r="DH122" s="819"/>
      <c r="DI122" s="819"/>
      <c r="DJ122" s="819"/>
      <c r="DK122" s="819"/>
      <c r="DL122" s="819" t="s">
        <v>440</v>
      </c>
      <c r="DM122" s="819"/>
      <c r="DN122" s="819"/>
      <c r="DO122" s="819"/>
      <c r="DP122" s="819"/>
      <c r="DQ122" s="819" t="s">
        <v>437</v>
      </c>
      <c r="DR122" s="819"/>
      <c r="DS122" s="819"/>
      <c r="DT122" s="819"/>
      <c r="DU122" s="819"/>
      <c r="DV122" s="796" t="s">
        <v>436</v>
      </c>
      <c r="DW122" s="796"/>
      <c r="DX122" s="796"/>
      <c r="DY122" s="796"/>
      <c r="DZ122" s="797"/>
    </row>
    <row r="123" spans="1:130" s="229" customFormat="1" ht="26.25" customHeight="1" x14ac:dyDescent="0.2">
      <c r="A123" s="822"/>
      <c r="B123" s="823"/>
      <c r="C123" s="817" t="s">
        <v>460</v>
      </c>
      <c r="D123" s="754"/>
      <c r="E123" s="754"/>
      <c r="F123" s="754"/>
      <c r="G123" s="754"/>
      <c r="H123" s="754"/>
      <c r="I123" s="754"/>
      <c r="J123" s="754"/>
      <c r="K123" s="754"/>
      <c r="L123" s="754"/>
      <c r="M123" s="754"/>
      <c r="N123" s="754"/>
      <c r="O123" s="754"/>
      <c r="P123" s="754"/>
      <c r="Q123" s="754"/>
      <c r="R123" s="754"/>
      <c r="S123" s="754"/>
      <c r="T123" s="754"/>
      <c r="U123" s="754"/>
      <c r="V123" s="754"/>
      <c r="W123" s="754"/>
      <c r="X123" s="754"/>
      <c r="Y123" s="754"/>
      <c r="Z123" s="755"/>
      <c r="AA123" s="781" t="s">
        <v>436</v>
      </c>
      <c r="AB123" s="782"/>
      <c r="AC123" s="782"/>
      <c r="AD123" s="782"/>
      <c r="AE123" s="783"/>
      <c r="AF123" s="784" t="s">
        <v>436</v>
      </c>
      <c r="AG123" s="782"/>
      <c r="AH123" s="782"/>
      <c r="AI123" s="782"/>
      <c r="AJ123" s="783"/>
      <c r="AK123" s="784" t="s">
        <v>439</v>
      </c>
      <c r="AL123" s="782"/>
      <c r="AM123" s="782"/>
      <c r="AN123" s="782"/>
      <c r="AO123" s="783"/>
      <c r="AP123" s="826" t="s">
        <v>139</v>
      </c>
      <c r="AQ123" s="827"/>
      <c r="AR123" s="827"/>
      <c r="AS123" s="827"/>
      <c r="AT123" s="828"/>
      <c r="AU123" s="888"/>
      <c r="AV123" s="889"/>
      <c r="AW123" s="889"/>
      <c r="AX123" s="889"/>
      <c r="AY123" s="889"/>
      <c r="AZ123" s="250" t="s">
        <v>189</v>
      </c>
      <c r="BA123" s="250"/>
      <c r="BB123" s="250"/>
      <c r="BC123" s="250"/>
      <c r="BD123" s="250"/>
      <c r="BE123" s="250"/>
      <c r="BF123" s="250"/>
      <c r="BG123" s="250"/>
      <c r="BH123" s="250"/>
      <c r="BI123" s="250"/>
      <c r="BJ123" s="250"/>
      <c r="BK123" s="250"/>
      <c r="BL123" s="250"/>
      <c r="BM123" s="250"/>
      <c r="BN123" s="250"/>
      <c r="BO123" s="879" t="s">
        <v>477</v>
      </c>
      <c r="BP123" s="880"/>
      <c r="BQ123" s="834">
        <v>16148535</v>
      </c>
      <c r="BR123" s="835"/>
      <c r="BS123" s="835"/>
      <c r="BT123" s="835"/>
      <c r="BU123" s="835"/>
      <c r="BV123" s="835">
        <v>15919431</v>
      </c>
      <c r="BW123" s="835"/>
      <c r="BX123" s="835"/>
      <c r="BY123" s="835"/>
      <c r="BZ123" s="835"/>
      <c r="CA123" s="835">
        <v>15969045</v>
      </c>
      <c r="CB123" s="835"/>
      <c r="CC123" s="835"/>
      <c r="CD123" s="835"/>
      <c r="CE123" s="835"/>
      <c r="CF123" s="750"/>
      <c r="CG123" s="751"/>
      <c r="CH123" s="751"/>
      <c r="CI123" s="751"/>
      <c r="CJ123" s="836"/>
      <c r="CK123" s="871"/>
      <c r="CL123" s="857"/>
      <c r="CM123" s="857"/>
      <c r="CN123" s="857"/>
      <c r="CO123" s="858"/>
      <c r="CP123" s="837" t="s">
        <v>478</v>
      </c>
      <c r="CQ123" s="838"/>
      <c r="CR123" s="838"/>
      <c r="CS123" s="838"/>
      <c r="CT123" s="838"/>
      <c r="CU123" s="838"/>
      <c r="CV123" s="838"/>
      <c r="CW123" s="838"/>
      <c r="CX123" s="838"/>
      <c r="CY123" s="838"/>
      <c r="CZ123" s="838"/>
      <c r="DA123" s="838"/>
      <c r="DB123" s="838"/>
      <c r="DC123" s="838"/>
      <c r="DD123" s="838"/>
      <c r="DE123" s="838"/>
      <c r="DF123" s="839"/>
      <c r="DG123" s="781" t="s">
        <v>436</v>
      </c>
      <c r="DH123" s="782"/>
      <c r="DI123" s="782"/>
      <c r="DJ123" s="782"/>
      <c r="DK123" s="783"/>
      <c r="DL123" s="784" t="s">
        <v>436</v>
      </c>
      <c r="DM123" s="782"/>
      <c r="DN123" s="782"/>
      <c r="DO123" s="782"/>
      <c r="DP123" s="783"/>
      <c r="DQ123" s="784" t="s">
        <v>440</v>
      </c>
      <c r="DR123" s="782"/>
      <c r="DS123" s="782"/>
      <c r="DT123" s="782"/>
      <c r="DU123" s="783"/>
      <c r="DV123" s="826" t="s">
        <v>437</v>
      </c>
      <c r="DW123" s="827"/>
      <c r="DX123" s="827"/>
      <c r="DY123" s="827"/>
      <c r="DZ123" s="828"/>
    </row>
    <row r="124" spans="1:130" s="229" customFormat="1" ht="26.25" customHeight="1" thickBot="1" x14ac:dyDescent="0.25">
      <c r="A124" s="822"/>
      <c r="B124" s="823"/>
      <c r="C124" s="817" t="s">
        <v>463</v>
      </c>
      <c r="D124" s="754"/>
      <c r="E124" s="754"/>
      <c r="F124" s="754"/>
      <c r="G124" s="754"/>
      <c r="H124" s="754"/>
      <c r="I124" s="754"/>
      <c r="J124" s="754"/>
      <c r="K124" s="754"/>
      <c r="L124" s="754"/>
      <c r="M124" s="754"/>
      <c r="N124" s="754"/>
      <c r="O124" s="754"/>
      <c r="P124" s="754"/>
      <c r="Q124" s="754"/>
      <c r="R124" s="754"/>
      <c r="S124" s="754"/>
      <c r="T124" s="754"/>
      <c r="U124" s="754"/>
      <c r="V124" s="754"/>
      <c r="W124" s="754"/>
      <c r="X124" s="754"/>
      <c r="Y124" s="754"/>
      <c r="Z124" s="755"/>
      <c r="AA124" s="781" t="s">
        <v>439</v>
      </c>
      <c r="AB124" s="782"/>
      <c r="AC124" s="782"/>
      <c r="AD124" s="782"/>
      <c r="AE124" s="783"/>
      <c r="AF124" s="784" t="s">
        <v>440</v>
      </c>
      <c r="AG124" s="782"/>
      <c r="AH124" s="782"/>
      <c r="AI124" s="782"/>
      <c r="AJ124" s="783"/>
      <c r="AK124" s="784" t="s">
        <v>437</v>
      </c>
      <c r="AL124" s="782"/>
      <c r="AM124" s="782"/>
      <c r="AN124" s="782"/>
      <c r="AO124" s="783"/>
      <c r="AP124" s="826" t="s">
        <v>436</v>
      </c>
      <c r="AQ124" s="827"/>
      <c r="AR124" s="827"/>
      <c r="AS124" s="827"/>
      <c r="AT124" s="828"/>
      <c r="AU124" s="829" t="s">
        <v>479</v>
      </c>
      <c r="AV124" s="830"/>
      <c r="AW124" s="830"/>
      <c r="AX124" s="830"/>
      <c r="AY124" s="830"/>
      <c r="AZ124" s="830"/>
      <c r="BA124" s="830"/>
      <c r="BB124" s="830"/>
      <c r="BC124" s="830"/>
      <c r="BD124" s="830"/>
      <c r="BE124" s="830"/>
      <c r="BF124" s="830"/>
      <c r="BG124" s="830"/>
      <c r="BH124" s="830"/>
      <c r="BI124" s="830"/>
      <c r="BJ124" s="830"/>
      <c r="BK124" s="830"/>
      <c r="BL124" s="830"/>
      <c r="BM124" s="830"/>
      <c r="BN124" s="830"/>
      <c r="BO124" s="830"/>
      <c r="BP124" s="831"/>
      <c r="BQ124" s="832" t="s">
        <v>440</v>
      </c>
      <c r="BR124" s="833"/>
      <c r="BS124" s="833"/>
      <c r="BT124" s="833"/>
      <c r="BU124" s="833"/>
      <c r="BV124" s="833" t="s">
        <v>440</v>
      </c>
      <c r="BW124" s="833"/>
      <c r="BX124" s="833"/>
      <c r="BY124" s="833"/>
      <c r="BZ124" s="833"/>
      <c r="CA124" s="833" t="s">
        <v>440</v>
      </c>
      <c r="CB124" s="833"/>
      <c r="CC124" s="833"/>
      <c r="CD124" s="833"/>
      <c r="CE124" s="833"/>
      <c r="CF124" s="728"/>
      <c r="CG124" s="729"/>
      <c r="CH124" s="729"/>
      <c r="CI124" s="729"/>
      <c r="CJ124" s="864"/>
      <c r="CK124" s="872"/>
      <c r="CL124" s="872"/>
      <c r="CM124" s="872"/>
      <c r="CN124" s="872"/>
      <c r="CO124" s="873"/>
      <c r="CP124" s="837" t="s">
        <v>480</v>
      </c>
      <c r="CQ124" s="838"/>
      <c r="CR124" s="838"/>
      <c r="CS124" s="838"/>
      <c r="CT124" s="838"/>
      <c r="CU124" s="838"/>
      <c r="CV124" s="838"/>
      <c r="CW124" s="838"/>
      <c r="CX124" s="838"/>
      <c r="CY124" s="838"/>
      <c r="CZ124" s="838"/>
      <c r="DA124" s="838"/>
      <c r="DB124" s="838"/>
      <c r="DC124" s="838"/>
      <c r="DD124" s="838"/>
      <c r="DE124" s="838"/>
      <c r="DF124" s="839"/>
      <c r="DG124" s="765" t="s">
        <v>439</v>
      </c>
      <c r="DH124" s="766"/>
      <c r="DI124" s="766"/>
      <c r="DJ124" s="766"/>
      <c r="DK124" s="767"/>
      <c r="DL124" s="768" t="s">
        <v>439</v>
      </c>
      <c r="DM124" s="766"/>
      <c r="DN124" s="766"/>
      <c r="DO124" s="766"/>
      <c r="DP124" s="767"/>
      <c r="DQ124" s="768" t="s">
        <v>439</v>
      </c>
      <c r="DR124" s="766"/>
      <c r="DS124" s="766"/>
      <c r="DT124" s="766"/>
      <c r="DU124" s="767"/>
      <c r="DV124" s="850" t="s">
        <v>440</v>
      </c>
      <c r="DW124" s="851"/>
      <c r="DX124" s="851"/>
      <c r="DY124" s="851"/>
      <c r="DZ124" s="852"/>
    </row>
    <row r="125" spans="1:130" s="229" customFormat="1" ht="26.25" customHeight="1" x14ac:dyDescent="0.2">
      <c r="A125" s="822"/>
      <c r="B125" s="823"/>
      <c r="C125" s="817" t="s">
        <v>465</v>
      </c>
      <c r="D125" s="754"/>
      <c r="E125" s="754"/>
      <c r="F125" s="754"/>
      <c r="G125" s="754"/>
      <c r="H125" s="754"/>
      <c r="I125" s="754"/>
      <c r="J125" s="754"/>
      <c r="K125" s="754"/>
      <c r="L125" s="754"/>
      <c r="M125" s="754"/>
      <c r="N125" s="754"/>
      <c r="O125" s="754"/>
      <c r="P125" s="754"/>
      <c r="Q125" s="754"/>
      <c r="R125" s="754"/>
      <c r="S125" s="754"/>
      <c r="T125" s="754"/>
      <c r="U125" s="754"/>
      <c r="V125" s="754"/>
      <c r="W125" s="754"/>
      <c r="X125" s="754"/>
      <c r="Y125" s="754"/>
      <c r="Z125" s="755"/>
      <c r="AA125" s="781" t="s">
        <v>440</v>
      </c>
      <c r="AB125" s="782"/>
      <c r="AC125" s="782"/>
      <c r="AD125" s="782"/>
      <c r="AE125" s="783"/>
      <c r="AF125" s="784" t="s">
        <v>436</v>
      </c>
      <c r="AG125" s="782"/>
      <c r="AH125" s="782"/>
      <c r="AI125" s="782"/>
      <c r="AJ125" s="783"/>
      <c r="AK125" s="784" t="s">
        <v>436</v>
      </c>
      <c r="AL125" s="782"/>
      <c r="AM125" s="782"/>
      <c r="AN125" s="782"/>
      <c r="AO125" s="783"/>
      <c r="AP125" s="826" t="s">
        <v>437</v>
      </c>
      <c r="AQ125" s="827"/>
      <c r="AR125" s="827"/>
      <c r="AS125" s="827"/>
      <c r="AT125" s="828"/>
      <c r="AU125" s="251"/>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31"/>
      <c r="BR125" s="231"/>
      <c r="BS125" s="231"/>
      <c r="BT125" s="231"/>
      <c r="BU125" s="231"/>
      <c r="BV125" s="231"/>
      <c r="BW125" s="231"/>
      <c r="BX125" s="231"/>
      <c r="BY125" s="231"/>
      <c r="BZ125" s="231"/>
      <c r="CA125" s="231"/>
      <c r="CB125" s="231"/>
      <c r="CC125" s="231"/>
      <c r="CD125" s="231"/>
      <c r="CE125" s="231"/>
      <c r="CF125" s="231"/>
      <c r="CG125" s="231"/>
      <c r="CH125" s="231"/>
      <c r="CI125" s="231"/>
      <c r="CJ125" s="253"/>
      <c r="CK125" s="853" t="s">
        <v>481</v>
      </c>
      <c r="CL125" s="854"/>
      <c r="CM125" s="854"/>
      <c r="CN125" s="854"/>
      <c r="CO125" s="855"/>
      <c r="CP125" s="862" t="s">
        <v>482</v>
      </c>
      <c r="CQ125" s="810"/>
      <c r="CR125" s="810"/>
      <c r="CS125" s="810"/>
      <c r="CT125" s="810"/>
      <c r="CU125" s="810"/>
      <c r="CV125" s="810"/>
      <c r="CW125" s="810"/>
      <c r="CX125" s="810"/>
      <c r="CY125" s="810"/>
      <c r="CZ125" s="810"/>
      <c r="DA125" s="810"/>
      <c r="DB125" s="810"/>
      <c r="DC125" s="810"/>
      <c r="DD125" s="810"/>
      <c r="DE125" s="810"/>
      <c r="DF125" s="811"/>
      <c r="DG125" s="863" t="s">
        <v>439</v>
      </c>
      <c r="DH125" s="844"/>
      <c r="DI125" s="844"/>
      <c r="DJ125" s="844"/>
      <c r="DK125" s="844"/>
      <c r="DL125" s="844" t="s">
        <v>439</v>
      </c>
      <c r="DM125" s="844"/>
      <c r="DN125" s="844"/>
      <c r="DO125" s="844"/>
      <c r="DP125" s="844"/>
      <c r="DQ125" s="844" t="s">
        <v>440</v>
      </c>
      <c r="DR125" s="844"/>
      <c r="DS125" s="844"/>
      <c r="DT125" s="844"/>
      <c r="DU125" s="844"/>
      <c r="DV125" s="845" t="s">
        <v>437</v>
      </c>
      <c r="DW125" s="845"/>
      <c r="DX125" s="845"/>
      <c r="DY125" s="845"/>
      <c r="DZ125" s="846"/>
    </row>
    <row r="126" spans="1:130" s="229" customFormat="1" ht="26.25" customHeight="1" thickBot="1" x14ac:dyDescent="0.25">
      <c r="A126" s="822"/>
      <c r="B126" s="823"/>
      <c r="C126" s="817" t="s">
        <v>467</v>
      </c>
      <c r="D126" s="754"/>
      <c r="E126" s="754"/>
      <c r="F126" s="754"/>
      <c r="G126" s="754"/>
      <c r="H126" s="754"/>
      <c r="I126" s="754"/>
      <c r="J126" s="754"/>
      <c r="K126" s="754"/>
      <c r="L126" s="754"/>
      <c r="M126" s="754"/>
      <c r="N126" s="754"/>
      <c r="O126" s="754"/>
      <c r="P126" s="754"/>
      <c r="Q126" s="754"/>
      <c r="R126" s="754"/>
      <c r="S126" s="754"/>
      <c r="T126" s="754"/>
      <c r="U126" s="754"/>
      <c r="V126" s="754"/>
      <c r="W126" s="754"/>
      <c r="X126" s="754"/>
      <c r="Y126" s="754"/>
      <c r="Z126" s="755"/>
      <c r="AA126" s="781" t="s">
        <v>439</v>
      </c>
      <c r="AB126" s="782"/>
      <c r="AC126" s="782"/>
      <c r="AD126" s="782"/>
      <c r="AE126" s="783"/>
      <c r="AF126" s="784" t="s">
        <v>439</v>
      </c>
      <c r="AG126" s="782"/>
      <c r="AH126" s="782"/>
      <c r="AI126" s="782"/>
      <c r="AJ126" s="783"/>
      <c r="AK126" s="784" t="s">
        <v>437</v>
      </c>
      <c r="AL126" s="782"/>
      <c r="AM126" s="782"/>
      <c r="AN126" s="782"/>
      <c r="AO126" s="783"/>
      <c r="AP126" s="826" t="s">
        <v>440</v>
      </c>
      <c r="AQ126" s="827"/>
      <c r="AR126" s="827"/>
      <c r="AS126" s="827"/>
      <c r="AT126" s="828"/>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54"/>
      <c r="CE126" s="254"/>
      <c r="CF126" s="254"/>
      <c r="CG126" s="231"/>
      <c r="CH126" s="231"/>
      <c r="CI126" s="231"/>
      <c r="CJ126" s="253"/>
      <c r="CK126" s="856"/>
      <c r="CL126" s="857"/>
      <c r="CM126" s="857"/>
      <c r="CN126" s="857"/>
      <c r="CO126" s="858"/>
      <c r="CP126" s="817" t="s">
        <v>483</v>
      </c>
      <c r="CQ126" s="754"/>
      <c r="CR126" s="754"/>
      <c r="CS126" s="754"/>
      <c r="CT126" s="754"/>
      <c r="CU126" s="754"/>
      <c r="CV126" s="754"/>
      <c r="CW126" s="754"/>
      <c r="CX126" s="754"/>
      <c r="CY126" s="754"/>
      <c r="CZ126" s="754"/>
      <c r="DA126" s="754"/>
      <c r="DB126" s="754"/>
      <c r="DC126" s="754"/>
      <c r="DD126" s="754"/>
      <c r="DE126" s="754"/>
      <c r="DF126" s="755"/>
      <c r="DG126" s="818" t="s">
        <v>440</v>
      </c>
      <c r="DH126" s="819"/>
      <c r="DI126" s="819"/>
      <c r="DJ126" s="819"/>
      <c r="DK126" s="819"/>
      <c r="DL126" s="819" t="s">
        <v>439</v>
      </c>
      <c r="DM126" s="819"/>
      <c r="DN126" s="819"/>
      <c r="DO126" s="819"/>
      <c r="DP126" s="819"/>
      <c r="DQ126" s="819" t="s">
        <v>439</v>
      </c>
      <c r="DR126" s="819"/>
      <c r="DS126" s="819"/>
      <c r="DT126" s="819"/>
      <c r="DU126" s="819"/>
      <c r="DV126" s="796" t="s">
        <v>436</v>
      </c>
      <c r="DW126" s="796"/>
      <c r="DX126" s="796"/>
      <c r="DY126" s="796"/>
      <c r="DZ126" s="797"/>
    </row>
    <row r="127" spans="1:130" s="229" customFormat="1" ht="26.25" customHeight="1" x14ac:dyDescent="0.2">
      <c r="A127" s="824"/>
      <c r="B127" s="825"/>
      <c r="C127" s="840" t="s">
        <v>484</v>
      </c>
      <c r="D127" s="841"/>
      <c r="E127" s="841"/>
      <c r="F127" s="841"/>
      <c r="G127" s="841"/>
      <c r="H127" s="841"/>
      <c r="I127" s="841"/>
      <c r="J127" s="841"/>
      <c r="K127" s="841"/>
      <c r="L127" s="841"/>
      <c r="M127" s="841"/>
      <c r="N127" s="841"/>
      <c r="O127" s="841"/>
      <c r="P127" s="841"/>
      <c r="Q127" s="841"/>
      <c r="R127" s="841"/>
      <c r="S127" s="841"/>
      <c r="T127" s="841"/>
      <c r="U127" s="841"/>
      <c r="V127" s="841"/>
      <c r="W127" s="841"/>
      <c r="X127" s="841"/>
      <c r="Y127" s="841"/>
      <c r="Z127" s="842"/>
      <c r="AA127" s="781" t="s">
        <v>436</v>
      </c>
      <c r="AB127" s="782"/>
      <c r="AC127" s="782"/>
      <c r="AD127" s="782"/>
      <c r="AE127" s="783"/>
      <c r="AF127" s="784" t="s">
        <v>436</v>
      </c>
      <c r="AG127" s="782"/>
      <c r="AH127" s="782"/>
      <c r="AI127" s="782"/>
      <c r="AJ127" s="783"/>
      <c r="AK127" s="784" t="s">
        <v>436</v>
      </c>
      <c r="AL127" s="782"/>
      <c r="AM127" s="782"/>
      <c r="AN127" s="782"/>
      <c r="AO127" s="783"/>
      <c r="AP127" s="826" t="s">
        <v>439</v>
      </c>
      <c r="AQ127" s="827"/>
      <c r="AR127" s="827"/>
      <c r="AS127" s="827"/>
      <c r="AT127" s="828"/>
      <c r="AU127" s="231"/>
      <c r="AV127" s="231"/>
      <c r="AW127" s="231"/>
      <c r="AX127" s="843" t="s">
        <v>485</v>
      </c>
      <c r="AY127" s="814"/>
      <c r="AZ127" s="814"/>
      <c r="BA127" s="814"/>
      <c r="BB127" s="814"/>
      <c r="BC127" s="814"/>
      <c r="BD127" s="814"/>
      <c r="BE127" s="815"/>
      <c r="BF127" s="813" t="s">
        <v>486</v>
      </c>
      <c r="BG127" s="814"/>
      <c r="BH127" s="814"/>
      <c r="BI127" s="814"/>
      <c r="BJ127" s="814"/>
      <c r="BK127" s="814"/>
      <c r="BL127" s="815"/>
      <c r="BM127" s="813" t="s">
        <v>487</v>
      </c>
      <c r="BN127" s="814"/>
      <c r="BO127" s="814"/>
      <c r="BP127" s="814"/>
      <c r="BQ127" s="814"/>
      <c r="BR127" s="814"/>
      <c r="BS127" s="815"/>
      <c r="BT127" s="813" t="s">
        <v>488</v>
      </c>
      <c r="BU127" s="814"/>
      <c r="BV127" s="814"/>
      <c r="BW127" s="814"/>
      <c r="BX127" s="814"/>
      <c r="BY127" s="814"/>
      <c r="BZ127" s="816"/>
      <c r="CA127" s="231"/>
      <c r="CB127" s="231"/>
      <c r="CC127" s="231"/>
      <c r="CD127" s="254"/>
      <c r="CE127" s="254"/>
      <c r="CF127" s="254"/>
      <c r="CG127" s="231"/>
      <c r="CH127" s="231"/>
      <c r="CI127" s="231"/>
      <c r="CJ127" s="253"/>
      <c r="CK127" s="856"/>
      <c r="CL127" s="857"/>
      <c r="CM127" s="857"/>
      <c r="CN127" s="857"/>
      <c r="CO127" s="858"/>
      <c r="CP127" s="817" t="s">
        <v>489</v>
      </c>
      <c r="CQ127" s="754"/>
      <c r="CR127" s="754"/>
      <c r="CS127" s="754"/>
      <c r="CT127" s="754"/>
      <c r="CU127" s="754"/>
      <c r="CV127" s="754"/>
      <c r="CW127" s="754"/>
      <c r="CX127" s="754"/>
      <c r="CY127" s="754"/>
      <c r="CZ127" s="754"/>
      <c r="DA127" s="754"/>
      <c r="DB127" s="754"/>
      <c r="DC127" s="754"/>
      <c r="DD127" s="754"/>
      <c r="DE127" s="754"/>
      <c r="DF127" s="755"/>
      <c r="DG127" s="818" t="s">
        <v>436</v>
      </c>
      <c r="DH127" s="819"/>
      <c r="DI127" s="819"/>
      <c r="DJ127" s="819"/>
      <c r="DK127" s="819"/>
      <c r="DL127" s="819" t="s">
        <v>440</v>
      </c>
      <c r="DM127" s="819"/>
      <c r="DN127" s="819"/>
      <c r="DO127" s="819"/>
      <c r="DP127" s="819"/>
      <c r="DQ127" s="819" t="s">
        <v>437</v>
      </c>
      <c r="DR127" s="819"/>
      <c r="DS127" s="819"/>
      <c r="DT127" s="819"/>
      <c r="DU127" s="819"/>
      <c r="DV127" s="796" t="s">
        <v>139</v>
      </c>
      <c r="DW127" s="796"/>
      <c r="DX127" s="796"/>
      <c r="DY127" s="796"/>
      <c r="DZ127" s="797"/>
    </row>
    <row r="128" spans="1:130" s="229" customFormat="1" ht="26.25" customHeight="1" thickBot="1" x14ac:dyDescent="0.25">
      <c r="A128" s="798" t="s">
        <v>490</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491</v>
      </c>
      <c r="X128" s="800"/>
      <c r="Y128" s="800"/>
      <c r="Z128" s="801"/>
      <c r="AA128" s="802">
        <v>164403</v>
      </c>
      <c r="AB128" s="803"/>
      <c r="AC128" s="803"/>
      <c r="AD128" s="803"/>
      <c r="AE128" s="804"/>
      <c r="AF128" s="805">
        <v>159714</v>
      </c>
      <c r="AG128" s="803"/>
      <c r="AH128" s="803"/>
      <c r="AI128" s="803"/>
      <c r="AJ128" s="804"/>
      <c r="AK128" s="805">
        <v>17142</v>
      </c>
      <c r="AL128" s="803"/>
      <c r="AM128" s="803"/>
      <c r="AN128" s="803"/>
      <c r="AO128" s="804"/>
      <c r="AP128" s="806"/>
      <c r="AQ128" s="807"/>
      <c r="AR128" s="807"/>
      <c r="AS128" s="807"/>
      <c r="AT128" s="808"/>
      <c r="AU128" s="231"/>
      <c r="AV128" s="231"/>
      <c r="AW128" s="231"/>
      <c r="AX128" s="809" t="s">
        <v>492</v>
      </c>
      <c r="AY128" s="810"/>
      <c r="AZ128" s="810"/>
      <c r="BA128" s="810"/>
      <c r="BB128" s="810"/>
      <c r="BC128" s="810"/>
      <c r="BD128" s="810"/>
      <c r="BE128" s="811"/>
      <c r="BF128" s="788" t="s">
        <v>439</v>
      </c>
      <c r="BG128" s="789"/>
      <c r="BH128" s="789"/>
      <c r="BI128" s="789"/>
      <c r="BJ128" s="789"/>
      <c r="BK128" s="789"/>
      <c r="BL128" s="812"/>
      <c r="BM128" s="788">
        <v>13.81</v>
      </c>
      <c r="BN128" s="789"/>
      <c r="BO128" s="789"/>
      <c r="BP128" s="789"/>
      <c r="BQ128" s="789"/>
      <c r="BR128" s="789"/>
      <c r="BS128" s="812"/>
      <c r="BT128" s="788">
        <v>20</v>
      </c>
      <c r="BU128" s="789"/>
      <c r="BV128" s="789"/>
      <c r="BW128" s="789"/>
      <c r="BX128" s="789"/>
      <c r="BY128" s="789"/>
      <c r="BZ128" s="790"/>
      <c r="CA128" s="254"/>
      <c r="CB128" s="254"/>
      <c r="CC128" s="254"/>
      <c r="CD128" s="254"/>
      <c r="CE128" s="254"/>
      <c r="CF128" s="254"/>
      <c r="CG128" s="231"/>
      <c r="CH128" s="231"/>
      <c r="CI128" s="231"/>
      <c r="CJ128" s="253"/>
      <c r="CK128" s="859"/>
      <c r="CL128" s="860"/>
      <c r="CM128" s="860"/>
      <c r="CN128" s="860"/>
      <c r="CO128" s="861"/>
      <c r="CP128" s="791" t="s">
        <v>493</v>
      </c>
      <c r="CQ128" s="732"/>
      <c r="CR128" s="732"/>
      <c r="CS128" s="732"/>
      <c r="CT128" s="732"/>
      <c r="CU128" s="732"/>
      <c r="CV128" s="732"/>
      <c r="CW128" s="732"/>
      <c r="CX128" s="732"/>
      <c r="CY128" s="732"/>
      <c r="CZ128" s="732"/>
      <c r="DA128" s="732"/>
      <c r="DB128" s="732"/>
      <c r="DC128" s="732"/>
      <c r="DD128" s="732"/>
      <c r="DE128" s="732"/>
      <c r="DF128" s="733"/>
      <c r="DG128" s="792" t="s">
        <v>436</v>
      </c>
      <c r="DH128" s="793"/>
      <c r="DI128" s="793"/>
      <c r="DJ128" s="793"/>
      <c r="DK128" s="793"/>
      <c r="DL128" s="793" t="s">
        <v>437</v>
      </c>
      <c r="DM128" s="793"/>
      <c r="DN128" s="793"/>
      <c r="DO128" s="793"/>
      <c r="DP128" s="793"/>
      <c r="DQ128" s="793" t="s">
        <v>437</v>
      </c>
      <c r="DR128" s="793"/>
      <c r="DS128" s="793"/>
      <c r="DT128" s="793"/>
      <c r="DU128" s="793"/>
      <c r="DV128" s="794" t="s">
        <v>439</v>
      </c>
      <c r="DW128" s="794"/>
      <c r="DX128" s="794"/>
      <c r="DY128" s="794"/>
      <c r="DZ128" s="795"/>
    </row>
    <row r="129" spans="1:131" s="229" customFormat="1" ht="26.25" customHeight="1" x14ac:dyDescent="0.2">
      <c r="A129" s="776" t="s">
        <v>109</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494</v>
      </c>
      <c r="X129" s="779"/>
      <c r="Y129" s="779"/>
      <c r="Z129" s="780"/>
      <c r="AA129" s="781">
        <v>7520923</v>
      </c>
      <c r="AB129" s="782"/>
      <c r="AC129" s="782"/>
      <c r="AD129" s="782"/>
      <c r="AE129" s="783"/>
      <c r="AF129" s="784">
        <v>8057777</v>
      </c>
      <c r="AG129" s="782"/>
      <c r="AH129" s="782"/>
      <c r="AI129" s="782"/>
      <c r="AJ129" s="783"/>
      <c r="AK129" s="784">
        <v>7759390</v>
      </c>
      <c r="AL129" s="782"/>
      <c r="AM129" s="782"/>
      <c r="AN129" s="782"/>
      <c r="AO129" s="783"/>
      <c r="AP129" s="785"/>
      <c r="AQ129" s="786"/>
      <c r="AR129" s="786"/>
      <c r="AS129" s="786"/>
      <c r="AT129" s="787"/>
      <c r="AU129" s="232"/>
      <c r="AV129" s="232"/>
      <c r="AW129" s="232"/>
      <c r="AX129" s="753" t="s">
        <v>495</v>
      </c>
      <c r="AY129" s="754"/>
      <c r="AZ129" s="754"/>
      <c r="BA129" s="754"/>
      <c r="BB129" s="754"/>
      <c r="BC129" s="754"/>
      <c r="BD129" s="754"/>
      <c r="BE129" s="755"/>
      <c r="BF129" s="772" t="s">
        <v>440</v>
      </c>
      <c r="BG129" s="773"/>
      <c r="BH129" s="773"/>
      <c r="BI129" s="773"/>
      <c r="BJ129" s="773"/>
      <c r="BK129" s="773"/>
      <c r="BL129" s="774"/>
      <c r="BM129" s="772">
        <v>18.809999999999999</v>
      </c>
      <c r="BN129" s="773"/>
      <c r="BO129" s="773"/>
      <c r="BP129" s="773"/>
      <c r="BQ129" s="773"/>
      <c r="BR129" s="773"/>
      <c r="BS129" s="774"/>
      <c r="BT129" s="772">
        <v>30</v>
      </c>
      <c r="BU129" s="773"/>
      <c r="BV129" s="773"/>
      <c r="BW129" s="773"/>
      <c r="BX129" s="773"/>
      <c r="BY129" s="773"/>
      <c r="BZ129" s="775"/>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32"/>
      <c r="DQ129" s="232"/>
      <c r="DR129" s="232"/>
      <c r="DS129" s="232"/>
      <c r="DT129" s="232"/>
      <c r="DU129" s="232"/>
      <c r="DV129" s="232"/>
      <c r="DW129" s="232"/>
      <c r="DX129" s="232"/>
      <c r="DY129" s="232"/>
      <c r="DZ129" s="232"/>
    </row>
    <row r="130" spans="1:131" s="229" customFormat="1" ht="26.25" customHeight="1" x14ac:dyDescent="0.2">
      <c r="A130" s="776" t="s">
        <v>496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497</v>
      </c>
      <c r="X130" s="779"/>
      <c r="Y130" s="779"/>
      <c r="Z130" s="780"/>
      <c r="AA130" s="781">
        <v>579864</v>
      </c>
      <c r="AB130" s="782"/>
      <c r="AC130" s="782"/>
      <c r="AD130" s="782"/>
      <c r="AE130" s="783"/>
      <c r="AF130" s="784">
        <v>573099</v>
      </c>
      <c r="AG130" s="782"/>
      <c r="AH130" s="782"/>
      <c r="AI130" s="782"/>
      <c r="AJ130" s="783"/>
      <c r="AK130" s="784">
        <v>579927</v>
      </c>
      <c r="AL130" s="782"/>
      <c r="AM130" s="782"/>
      <c r="AN130" s="782"/>
      <c r="AO130" s="783"/>
      <c r="AP130" s="785"/>
      <c r="AQ130" s="786"/>
      <c r="AR130" s="786"/>
      <c r="AS130" s="786"/>
      <c r="AT130" s="787"/>
      <c r="AU130" s="232"/>
      <c r="AV130" s="232"/>
      <c r="AW130" s="232"/>
      <c r="AX130" s="753" t="s">
        <v>498</v>
      </c>
      <c r="AY130" s="754"/>
      <c r="AZ130" s="754"/>
      <c r="BA130" s="754"/>
      <c r="BB130" s="754"/>
      <c r="BC130" s="754"/>
      <c r="BD130" s="754"/>
      <c r="BE130" s="755"/>
      <c r="BF130" s="756">
        <v>4.5999999999999996</v>
      </c>
      <c r="BG130" s="757"/>
      <c r="BH130" s="757"/>
      <c r="BI130" s="757"/>
      <c r="BJ130" s="757"/>
      <c r="BK130" s="757"/>
      <c r="BL130" s="758"/>
      <c r="BM130" s="756">
        <v>25</v>
      </c>
      <c r="BN130" s="757"/>
      <c r="BO130" s="757"/>
      <c r="BP130" s="757"/>
      <c r="BQ130" s="757"/>
      <c r="BR130" s="757"/>
      <c r="BS130" s="758"/>
      <c r="BT130" s="756">
        <v>35</v>
      </c>
      <c r="BU130" s="757"/>
      <c r="BV130" s="757"/>
      <c r="BW130" s="757"/>
      <c r="BX130" s="757"/>
      <c r="BY130" s="757"/>
      <c r="BZ130" s="759"/>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32"/>
      <c r="DQ130" s="232"/>
      <c r="DR130" s="232"/>
      <c r="DS130" s="232"/>
      <c r="DT130" s="232"/>
      <c r="DU130" s="232"/>
      <c r="DV130" s="232"/>
      <c r="DW130" s="232"/>
      <c r="DX130" s="232"/>
      <c r="DY130" s="232"/>
      <c r="DZ130" s="232"/>
    </row>
    <row r="131" spans="1:131" s="229" customFormat="1" ht="26.25" customHeight="1" thickBot="1" x14ac:dyDescent="0.25">
      <c r="A131" s="760"/>
      <c r="B131" s="761"/>
      <c r="C131" s="761"/>
      <c r="D131" s="761"/>
      <c r="E131" s="761"/>
      <c r="F131" s="761"/>
      <c r="G131" s="761"/>
      <c r="H131" s="761"/>
      <c r="I131" s="761"/>
      <c r="J131" s="761"/>
      <c r="K131" s="761"/>
      <c r="L131" s="761"/>
      <c r="M131" s="761"/>
      <c r="N131" s="761"/>
      <c r="O131" s="761"/>
      <c r="P131" s="761"/>
      <c r="Q131" s="761"/>
      <c r="R131" s="761"/>
      <c r="S131" s="761"/>
      <c r="T131" s="761"/>
      <c r="U131" s="761"/>
      <c r="V131" s="761"/>
      <c r="W131" s="762" t="s">
        <v>499</v>
      </c>
      <c r="X131" s="763"/>
      <c r="Y131" s="763"/>
      <c r="Z131" s="764"/>
      <c r="AA131" s="765">
        <v>6941059</v>
      </c>
      <c r="AB131" s="766"/>
      <c r="AC131" s="766"/>
      <c r="AD131" s="766"/>
      <c r="AE131" s="767"/>
      <c r="AF131" s="768">
        <v>7484678</v>
      </c>
      <c r="AG131" s="766"/>
      <c r="AH131" s="766"/>
      <c r="AI131" s="766"/>
      <c r="AJ131" s="767"/>
      <c r="AK131" s="768">
        <v>7179463</v>
      </c>
      <c r="AL131" s="766"/>
      <c r="AM131" s="766"/>
      <c r="AN131" s="766"/>
      <c r="AO131" s="767"/>
      <c r="AP131" s="769"/>
      <c r="AQ131" s="770"/>
      <c r="AR131" s="770"/>
      <c r="AS131" s="770"/>
      <c r="AT131" s="771"/>
      <c r="AU131" s="232"/>
      <c r="AV131" s="232"/>
      <c r="AW131" s="232"/>
      <c r="AX131" s="731" t="s">
        <v>500</v>
      </c>
      <c r="AY131" s="732"/>
      <c r="AZ131" s="732"/>
      <c r="BA131" s="732"/>
      <c r="BB131" s="732"/>
      <c r="BC131" s="732"/>
      <c r="BD131" s="732"/>
      <c r="BE131" s="733"/>
      <c r="BF131" s="734" t="s">
        <v>440</v>
      </c>
      <c r="BG131" s="735"/>
      <c r="BH131" s="735"/>
      <c r="BI131" s="735"/>
      <c r="BJ131" s="735"/>
      <c r="BK131" s="735"/>
      <c r="BL131" s="736"/>
      <c r="BM131" s="734">
        <v>350</v>
      </c>
      <c r="BN131" s="735"/>
      <c r="BO131" s="735"/>
      <c r="BP131" s="735"/>
      <c r="BQ131" s="735"/>
      <c r="BR131" s="735"/>
      <c r="BS131" s="736"/>
      <c r="BT131" s="737"/>
      <c r="BU131" s="738"/>
      <c r="BV131" s="738"/>
      <c r="BW131" s="738"/>
      <c r="BX131" s="738"/>
      <c r="BY131" s="738"/>
      <c r="BZ131" s="739"/>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32"/>
      <c r="DQ131" s="232"/>
      <c r="DR131" s="232"/>
      <c r="DS131" s="232"/>
      <c r="DT131" s="232"/>
      <c r="DU131" s="232"/>
      <c r="DV131" s="232"/>
      <c r="DW131" s="232"/>
      <c r="DX131" s="232"/>
      <c r="DY131" s="232"/>
      <c r="DZ131" s="232"/>
    </row>
    <row r="132" spans="1:131" s="229" customFormat="1" ht="26.25" customHeight="1" x14ac:dyDescent="0.2">
      <c r="A132" s="740" t="s">
        <v>501</v>
      </c>
      <c r="B132" s="741"/>
      <c r="C132" s="741"/>
      <c r="D132" s="741"/>
      <c r="E132" s="741"/>
      <c r="F132" s="741"/>
      <c r="G132" s="741"/>
      <c r="H132" s="741"/>
      <c r="I132" s="741"/>
      <c r="J132" s="741"/>
      <c r="K132" s="741"/>
      <c r="L132" s="741"/>
      <c r="M132" s="741"/>
      <c r="N132" s="741"/>
      <c r="O132" s="741"/>
      <c r="P132" s="741"/>
      <c r="Q132" s="741"/>
      <c r="R132" s="741"/>
      <c r="S132" s="741"/>
      <c r="T132" s="741"/>
      <c r="U132" s="741"/>
      <c r="V132" s="744" t="s">
        <v>502</v>
      </c>
      <c r="W132" s="744"/>
      <c r="X132" s="744"/>
      <c r="Y132" s="744"/>
      <c r="Z132" s="745"/>
      <c r="AA132" s="746">
        <v>4.4432845189999997</v>
      </c>
      <c r="AB132" s="747"/>
      <c r="AC132" s="747"/>
      <c r="AD132" s="747"/>
      <c r="AE132" s="748"/>
      <c r="AF132" s="749">
        <v>4.7723896740000002</v>
      </c>
      <c r="AG132" s="747"/>
      <c r="AH132" s="747"/>
      <c r="AI132" s="747"/>
      <c r="AJ132" s="748"/>
      <c r="AK132" s="749">
        <v>4.8233412439999999</v>
      </c>
      <c r="AL132" s="747"/>
      <c r="AM132" s="747"/>
      <c r="AN132" s="747"/>
      <c r="AO132" s="748"/>
      <c r="AP132" s="750"/>
      <c r="AQ132" s="751"/>
      <c r="AR132" s="751"/>
      <c r="AS132" s="751"/>
      <c r="AT132" s="752"/>
      <c r="AU132" s="256"/>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32"/>
      <c r="DQ132" s="232"/>
      <c r="DR132" s="232"/>
      <c r="DS132" s="232"/>
      <c r="DT132" s="232"/>
      <c r="DU132" s="232"/>
      <c r="DV132" s="232"/>
      <c r="DW132" s="232"/>
      <c r="DX132" s="232"/>
      <c r="DY132" s="232"/>
      <c r="DZ132" s="232"/>
    </row>
    <row r="133" spans="1:131" s="229" customFormat="1" ht="26.25" customHeight="1" thickBot="1" x14ac:dyDescent="0.25">
      <c r="A133" s="742"/>
      <c r="B133" s="743"/>
      <c r="C133" s="743"/>
      <c r="D133" s="743"/>
      <c r="E133" s="743"/>
      <c r="F133" s="743"/>
      <c r="G133" s="743"/>
      <c r="H133" s="743"/>
      <c r="I133" s="743"/>
      <c r="J133" s="743"/>
      <c r="K133" s="743"/>
      <c r="L133" s="743"/>
      <c r="M133" s="743"/>
      <c r="N133" s="743"/>
      <c r="O133" s="743"/>
      <c r="P133" s="743"/>
      <c r="Q133" s="743"/>
      <c r="R133" s="743"/>
      <c r="S133" s="743"/>
      <c r="T133" s="743"/>
      <c r="U133" s="743"/>
      <c r="V133" s="723" t="s">
        <v>503</v>
      </c>
      <c r="W133" s="723"/>
      <c r="X133" s="723"/>
      <c r="Y133" s="723"/>
      <c r="Z133" s="724"/>
      <c r="AA133" s="725">
        <v>3.9</v>
      </c>
      <c r="AB133" s="726"/>
      <c r="AC133" s="726"/>
      <c r="AD133" s="726"/>
      <c r="AE133" s="727"/>
      <c r="AF133" s="725">
        <v>4.4000000000000004</v>
      </c>
      <c r="AG133" s="726"/>
      <c r="AH133" s="726"/>
      <c r="AI133" s="726"/>
      <c r="AJ133" s="727"/>
      <c r="AK133" s="725">
        <v>4.5999999999999996</v>
      </c>
      <c r="AL133" s="726"/>
      <c r="AM133" s="726"/>
      <c r="AN133" s="726"/>
      <c r="AO133" s="727"/>
      <c r="AP133" s="728"/>
      <c r="AQ133" s="729"/>
      <c r="AR133" s="729"/>
      <c r="AS133" s="729"/>
      <c r="AT133" s="730"/>
      <c r="AU133" s="232"/>
      <c r="AV133" s="232"/>
      <c r="AW133" s="232"/>
      <c r="AX133" s="232"/>
      <c r="AY133" s="232"/>
      <c r="AZ133" s="232"/>
      <c r="BA133" s="232"/>
      <c r="BB133" s="232"/>
      <c r="BC133" s="232"/>
      <c r="BD133" s="232"/>
      <c r="BE133" s="232"/>
      <c r="BF133" s="232"/>
      <c r="BG133" s="232"/>
      <c r="BH133" s="232"/>
      <c r="BI133" s="232"/>
      <c r="BJ133" s="232"/>
      <c r="BK133" s="232"/>
      <c r="BL133" s="232"/>
      <c r="BM133" s="232"/>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32"/>
      <c r="DQ133" s="232"/>
      <c r="DR133" s="232"/>
      <c r="DS133" s="232"/>
      <c r="DT133" s="232"/>
      <c r="DU133" s="232"/>
      <c r="DV133" s="232"/>
      <c r="DW133" s="232"/>
      <c r="DX133" s="232"/>
      <c r="DY133" s="232"/>
      <c r="DZ133" s="232"/>
    </row>
    <row r="134" spans="1:131" ht="11.25" customHeight="1" x14ac:dyDescent="0.2">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32"/>
      <c r="AV134" s="232"/>
      <c r="AW134" s="232"/>
      <c r="AX134" s="232"/>
      <c r="AY134" s="232"/>
      <c r="AZ134" s="232"/>
      <c r="BA134" s="232"/>
      <c r="BB134" s="232"/>
      <c r="BC134" s="232"/>
      <c r="BD134" s="232"/>
      <c r="BE134" s="232"/>
      <c r="BF134" s="232"/>
      <c r="BG134" s="232"/>
      <c r="BH134" s="232"/>
      <c r="BI134" s="232"/>
      <c r="BJ134" s="232"/>
      <c r="BK134" s="232"/>
      <c r="BL134" s="232"/>
      <c r="BM134" s="232"/>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32"/>
      <c r="DQ134" s="232"/>
      <c r="DR134" s="232"/>
      <c r="DS134" s="232"/>
      <c r="DT134" s="232"/>
      <c r="DU134" s="232"/>
      <c r="DV134" s="232"/>
      <c r="DW134" s="232"/>
      <c r="DX134" s="232"/>
      <c r="DY134" s="232"/>
      <c r="DZ134" s="232"/>
      <c r="EA134" s="229"/>
    </row>
    <row r="135" spans="1:131" ht="14.4" hidden="1" x14ac:dyDescent="0.2">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7"/>
      <c r="DT135" s="257"/>
      <c r="DU135" s="257"/>
      <c r="DV135" s="257"/>
      <c r="DW135" s="257"/>
      <c r="DX135" s="257"/>
      <c r="DY135" s="257"/>
      <c r="DZ135" s="257"/>
    </row>
  </sheetData>
  <sheetProtection algorithmName="SHA-512" hashValue="NbV33tKwSzQXBCwOLiEkWQzDs4HgQsOPzqW8NWu5WLp1wMGSYEb2OvQvZ9fT9P7Z8lq4Ng6PfOEmQ21ktbDu8w==" saltValue="6YuzVvUhAlGlevnSlsSGI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B32:P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37" orientation="landscape" horizontalDpi="4294967293" verticalDpi="4294967293"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EC78C-2C36-4F91-A47D-7FB1C38F03C2}">
  <sheetPr>
    <pageSetUpPr fitToPage="1"/>
  </sheetPr>
  <dimension ref="A1:DQ105"/>
  <sheetViews>
    <sheetView showGridLines="0" view="pageBreakPreview" zoomScale="50" zoomScaleNormal="85" zoomScaleSheetLayoutView="50" workbookViewId="0"/>
  </sheetViews>
  <sheetFormatPr defaultColWidth="0" defaultRowHeight="13.5" customHeight="1" zeroHeight="1" x14ac:dyDescent="0.2"/>
  <cols>
    <col min="1" max="120" width="2.77734375" style="259" customWidth="1"/>
    <col min="121" max="121" width="0" style="258" hidden="1" customWidth="1"/>
    <col min="122" max="16384" width="9" style="258" hidden="1"/>
  </cols>
  <sheetData>
    <row r="1" spans="1:120" ht="13.2" x14ac:dyDescent="0.2">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8"/>
    </row>
    <row r="17" spans="119:120" ht="13.2" x14ac:dyDescent="0.2">
      <c r="DP17" s="258"/>
    </row>
    <row r="18" spans="119:120" ht="13.2" x14ac:dyDescent="0.2"/>
    <row r="19" spans="119:120" ht="13.2" x14ac:dyDescent="0.2"/>
    <row r="20" spans="119:120" ht="13.2" x14ac:dyDescent="0.2">
      <c r="DO20" s="258"/>
      <c r="DP20" s="258"/>
    </row>
    <row r="21" spans="119:120" ht="13.2" x14ac:dyDescent="0.2">
      <c r="DP21" s="258"/>
    </row>
    <row r="22" spans="119:120" ht="13.2" x14ac:dyDescent="0.2"/>
    <row r="23" spans="119:120" ht="13.2" x14ac:dyDescent="0.2">
      <c r="DO23" s="258"/>
      <c r="DP23" s="258"/>
    </row>
    <row r="24" spans="119:120" ht="13.2" x14ac:dyDescent="0.2">
      <c r="DP24" s="258"/>
    </row>
    <row r="25" spans="119:120" ht="13.2" x14ac:dyDescent="0.2">
      <c r="DP25" s="258"/>
    </row>
    <row r="26" spans="119:120" ht="13.2" x14ac:dyDescent="0.2">
      <c r="DO26" s="258"/>
      <c r="DP26" s="258"/>
    </row>
    <row r="27" spans="119:120" ht="13.2" x14ac:dyDescent="0.2"/>
    <row r="28" spans="119:120" ht="13.2" x14ac:dyDescent="0.2">
      <c r="DO28" s="258"/>
      <c r="DP28" s="258"/>
    </row>
    <row r="29" spans="119:120" ht="13.2" x14ac:dyDescent="0.2">
      <c r="DP29" s="258"/>
    </row>
    <row r="30" spans="119:120" ht="13.2" x14ac:dyDescent="0.2"/>
    <row r="31" spans="119:120" ht="13.2" x14ac:dyDescent="0.2">
      <c r="DO31" s="258"/>
      <c r="DP31" s="258"/>
    </row>
    <row r="32" spans="119:120" ht="13.2" x14ac:dyDescent="0.2"/>
    <row r="33" spans="98:120" ht="13.2" x14ac:dyDescent="0.2">
      <c r="DO33" s="258"/>
      <c r="DP33" s="258"/>
    </row>
    <row r="34" spans="98:120" ht="13.2" x14ac:dyDescent="0.2">
      <c r="DM34" s="258"/>
    </row>
    <row r="35" spans="98:120" ht="13.2" x14ac:dyDescent="0.2">
      <c r="CT35" s="258"/>
      <c r="CU35" s="258"/>
      <c r="CV35" s="258"/>
      <c r="CY35" s="258"/>
      <c r="CZ35" s="258"/>
      <c r="DA35" s="258"/>
      <c r="DD35" s="258"/>
      <c r="DE35" s="258"/>
      <c r="DF35" s="258"/>
      <c r="DI35" s="258"/>
      <c r="DJ35" s="258"/>
      <c r="DK35" s="258"/>
      <c r="DM35" s="258"/>
      <c r="DN35" s="258"/>
      <c r="DO35" s="258"/>
      <c r="DP35" s="258"/>
    </row>
    <row r="36" spans="98:120" ht="13.2" x14ac:dyDescent="0.2"/>
    <row r="37" spans="98:120" ht="13.2" x14ac:dyDescent="0.2">
      <c r="CW37" s="258"/>
      <c r="DB37" s="258"/>
      <c r="DG37" s="258"/>
      <c r="DL37" s="258"/>
      <c r="DP37" s="258"/>
    </row>
    <row r="38" spans="98:120" ht="13.2" x14ac:dyDescent="0.2">
      <c r="CT38" s="258"/>
      <c r="CU38" s="258"/>
      <c r="CV38" s="258"/>
      <c r="CW38" s="258"/>
      <c r="CY38" s="258"/>
      <c r="CZ38" s="258"/>
      <c r="DA38" s="258"/>
      <c r="DB38" s="258"/>
      <c r="DD38" s="258"/>
      <c r="DE38" s="258"/>
      <c r="DF38" s="258"/>
      <c r="DG38" s="258"/>
      <c r="DI38" s="258"/>
      <c r="DJ38" s="258"/>
      <c r="DK38" s="258"/>
      <c r="DL38" s="258"/>
      <c r="DN38" s="258"/>
      <c r="DO38" s="258"/>
      <c r="DP38" s="258"/>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8"/>
      <c r="DO49" s="258"/>
      <c r="DP49" s="258"/>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8"/>
      <c r="CS63" s="258"/>
      <c r="CX63" s="258"/>
      <c r="DC63" s="258"/>
      <c r="DH63" s="258"/>
    </row>
    <row r="64" spans="22:120" ht="13.2" x14ac:dyDescent="0.2">
      <c r="V64" s="258"/>
    </row>
    <row r="65" spans="15:120" ht="13.2" x14ac:dyDescent="0.2">
      <c r="X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U65" s="258"/>
      <c r="CZ65" s="258"/>
      <c r="DE65" s="258"/>
      <c r="DJ65" s="258"/>
    </row>
    <row r="66" spans="15:120" ht="13.2" x14ac:dyDescent="0.2">
      <c r="Q66" s="258"/>
      <c r="S66" s="258"/>
      <c r="U66" s="258"/>
      <c r="DM66" s="258"/>
    </row>
    <row r="67" spans="15:120" ht="13.2" x14ac:dyDescent="0.2">
      <c r="O67" s="258"/>
      <c r="P67" s="258"/>
      <c r="R67" s="258"/>
      <c r="T67" s="258"/>
      <c r="Y67" s="258"/>
      <c r="CT67" s="258"/>
      <c r="CV67" s="258"/>
      <c r="CW67" s="258"/>
      <c r="CY67" s="258"/>
      <c r="DA67" s="258"/>
      <c r="DB67" s="258"/>
      <c r="DD67" s="258"/>
      <c r="DF67" s="258"/>
      <c r="DG67" s="258"/>
      <c r="DI67" s="258"/>
      <c r="DK67" s="258"/>
      <c r="DL67" s="258"/>
      <c r="DN67" s="258"/>
      <c r="DO67" s="258"/>
      <c r="DP67" s="258"/>
    </row>
    <row r="68" spans="15:120" ht="13.2" x14ac:dyDescent="0.2"/>
    <row r="69" spans="15:120" ht="13.2" x14ac:dyDescent="0.2"/>
    <row r="70" spans="15:120" ht="13.2" x14ac:dyDescent="0.2"/>
    <row r="71" spans="15:120" ht="13.2" x14ac:dyDescent="0.2"/>
    <row r="72" spans="15:120" ht="13.2" x14ac:dyDescent="0.2">
      <c r="DP72" s="258"/>
    </row>
    <row r="73" spans="15:120" ht="13.2" x14ac:dyDescent="0.2">
      <c r="DP73" s="258"/>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8"/>
      <c r="CX96" s="258"/>
      <c r="DC96" s="258"/>
      <c r="DH96" s="258"/>
    </row>
    <row r="97" spans="24:120" ht="13.2" x14ac:dyDescent="0.2">
      <c r="CS97" s="258"/>
      <c r="CX97" s="258"/>
      <c r="DC97" s="258"/>
      <c r="DH97" s="258"/>
      <c r="DP97" s="259" t="s">
        <v>504</v>
      </c>
    </row>
    <row r="98" spans="24:120" ht="13.2" hidden="1" x14ac:dyDescent="0.2">
      <c r="CS98" s="258"/>
      <c r="CX98" s="258"/>
      <c r="DC98" s="258"/>
      <c r="DH98" s="258"/>
    </row>
    <row r="99" spans="24:120" ht="13.2" hidden="1" x14ac:dyDescent="0.2">
      <c r="CS99" s="258"/>
      <c r="CX99" s="258"/>
      <c r="DC99" s="258"/>
      <c r="DH99" s="258"/>
    </row>
    <row r="101" spans="24:120" ht="12" hidden="1" customHeight="1" x14ac:dyDescent="0.2">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8"/>
      <c r="BZ101" s="258"/>
      <c r="CA101" s="258"/>
      <c r="CB101" s="258"/>
      <c r="CC101" s="258"/>
      <c r="CD101" s="258"/>
      <c r="CE101" s="258"/>
      <c r="CF101" s="258"/>
      <c r="CG101" s="258"/>
      <c r="CH101" s="258"/>
      <c r="CI101" s="258"/>
      <c r="CJ101" s="258"/>
      <c r="CK101" s="258"/>
      <c r="CL101" s="258"/>
      <c r="CM101" s="258"/>
      <c r="CN101" s="258"/>
      <c r="CO101" s="258"/>
      <c r="CP101" s="258"/>
      <c r="CQ101" s="258"/>
      <c r="CR101" s="258"/>
      <c r="CU101" s="258"/>
      <c r="CZ101" s="258"/>
      <c r="DE101" s="258"/>
      <c r="DJ101" s="258"/>
    </row>
    <row r="102" spans="24:120" ht="1.5" hidden="1" customHeight="1" x14ac:dyDescent="0.2">
      <c r="CU102" s="258"/>
      <c r="CZ102" s="258"/>
      <c r="DE102" s="258"/>
      <c r="DJ102" s="258"/>
      <c r="DM102" s="258"/>
    </row>
    <row r="103" spans="24:120" ht="13.2" hidden="1" x14ac:dyDescent="0.2">
      <c r="CT103" s="258"/>
      <c r="CV103" s="258"/>
      <c r="CW103" s="258"/>
      <c r="CY103" s="258"/>
      <c r="DA103" s="258"/>
      <c r="DB103" s="258"/>
      <c r="DD103" s="258"/>
      <c r="DF103" s="258"/>
      <c r="DG103" s="258"/>
      <c r="DI103" s="258"/>
      <c r="DK103" s="258"/>
      <c r="DL103" s="258"/>
      <c r="DM103" s="258"/>
      <c r="DN103" s="258"/>
      <c r="DO103" s="258"/>
      <c r="DP103" s="258"/>
    </row>
    <row r="104" spans="24:120" ht="13.2" hidden="1" x14ac:dyDescent="0.2">
      <c r="CV104" s="258"/>
      <c r="CW104" s="258"/>
      <c r="DA104" s="258"/>
      <c r="DB104" s="258"/>
      <c r="DF104" s="258"/>
      <c r="DG104" s="258"/>
      <c r="DK104" s="258"/>
      <c r="DL104" s="258"/>
      <c r="DN104" s="258"/>
      <c r="DO104" s="258"/>
      <c r="DP104" s="258"/>
    </row>
    <row r="105" spans="24:120" ht="12.75" hidden="1" customHeight="1" x14ac:dyDescent="0.2"/>
  </sheetData>
  <sheetProtection algorithmName="SHA-512" hashValue="efipzX0vs9wc2rxPaTHtWJTlYvp9hHsN57oSGyjzLnATzc+lYOQlJ+Q4Dh+b9atSvSsoApMrYRUtIfEwwkFQzg==" saltValue="AaSsSTJt+7AtmFRlkMCq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40" zoomScaleNormal="40" zoomScaleSheetLayoutView="55" workbookViewId="0"/>
  </sheetViews>
  <sheetFormatPr defaultColWidth="0" defaultRowHeight="13.5" customHeight="1" zeroHeight="1" x14ac:dyDescent="0.2"/>
  <cols>
    <col min="1" max="116" width="2.6640625" style="259" customWidth="1"/>
    <col min="117" max="16384" width="9" style="258" hidden="1"/>
  </cols>
  <sheetData>
    <row r="1" spans="2:116" ht="13.2" x14ac:dyDescent="0.2">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row>
    <row r="2" spans="2:116" ht="13.2" x14ac:dyDescent="0.2"/>
    <row r="3" spans="2:116" ht="13.2" x14ac:dyDescent="0.2"/>
    <row r="4" spans="2:116" ht="13.2" x14ac:dyDescent="0.2">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row>
    <row r="5" spans="2:116" ht="13.2" x14ac:dyDescent="0.2">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row>
    <row r="19" spans="9:116" ht="13.2" x14ac:dyDescent="0.2"/>
    <row r="20" spans="9:116" ht="13.2" x14ac:dyDescent="0.2"/>
    <row r="21" spans="9:116" ht="13.2" x14ac:dyDescent="0.2">
      <c r="DL21" s="258"/>
    </row>
    <row r="22" spans="9:116" ht="13.2" x14ac:dyDescent="0.2">
      <c r="DI22" s="258"/>
      <c r="DJ22" s="258"/>
      <c r="DK22" s="258"/>
      <c r="DL22" s="258"/>
    </row>
    <row r="23" spans="9:116" ht="13.2" x14ac:dyDescent="0.2">
      <c r="CY23" s="258"/>
      <c r="CZ23" s="258"/>
      <c r="DA23" s="258"/>
      <c r="DB23" s="258"/>
      <c r="DC23" s="258"/>
      <c r="DD23" s="258"/>
      <c r="DE23" s="258"/>
      <c r="DF23" s="258"/>
      <c r="DG23" s="258"/>
      <c r="DH23" s="258"/>
      <c r="DI23" s="258"/>
      <c r="DJ23" s="258"/>
      <c r="DK23" s="258"/>
      <c r="DL23" s="258"/>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8"/>
      <c r="DA35" s="258"/>
      <c r="DB35" s="258"/>
      <c r="DC35" s="258"/>
      <c r="DD35" s="258"/>
      <c r="DE35" s="258"/>
      <c r="DF35" s="258"/>
      <c r="DG35" s="258"/>
      <c r="DH35" s="258"/>
      <c r="DI35" s="258"/>
      <c r="DJ35" s="258"/>
      <c r="DK35" s="258"/>
      <c r="DL35" s="258"/>
    </row>
    <row r="36" spans="15:116" ht="13.2" x14ac:dyDescent="0.2"/>
    <row r="37" spans="15:116" ht="13.2" x14ac:dyDescent="0.2">
      <c r="DL37" s="258"/>
    </row>
    <row r="38" spans="15:116" ht="13.2" x14ac:dyDescent="0.2">
      <c r="DI38" s="258"/>
      <c r="DJ38" s="258"/>
      <c r="DK38" s="258"/>
      <c r="DL38" s="258"/>
    </row>
    <row r="39" spans="15:116" ht="13.2" x14ac:dyDescent="0.2"/>
    <row r="40" spans="15:116" ht="13.2" x14ac:dyDescent="0.2"/>
    <row r="41" spans="15:116" ht="13.2" x14ac:dyDescent="0.2"/>
    <row r="42" spans="15:116" ht="13.2" x14ac:dyDescent="0.2"/>
    <row r="43" spans="15:116" ht="13.2" x14ac:dyDescent="0.2">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row>
    <row r="44" spans="15:116" ht="13.2" x14ac:dyDescent="0.2">
      <c r="DL44" s="258"/>
    </row>
    <row r="45" spans="15:116" ht="13.2" x14ac:dyDescent="0.2"/>
    <row r="46" spans="15:116" ht="13.2" x14ac:dyDescent="0.2">
      <c r="DA46" s="258"/>
      <c r="DB46" s="258"/>
      <c r="DC46" s="258"/>
      <c r="DD46" s="258"/>
      <c r="DE46" s="258"/>
      <c r="DF46" s="258"/>
      <c r="DG46" s="258"/>
      <c r="DH46" s="258"/>
      <c r="DI46" s="258"/>
      <c r="DJ46" s="258"/>
      <c r="DK46" s="258"/>
      <c r="DL46" s="258"/>
    </row>
    <row r="47" spans="15:116" ht="13.2" x14ac:dyDescent="0.2"/>
    <row r="48" spans="15:116" ht="13.2" x14ac:dyDescent="0.2"/>
    <row r="49" spans="104:116" ht="13.2" x14ac:dyDescent="0.2"/>
    <row r="50" spans="104:116" ht="13.2" x14ac:dyDescent="0.2">
      <c r="CZ50" s="258"/>
      <c r="DA50" s="258"/>
      <c r="DB50" s="258"/>
      <c r="DC50" s="258"/>
      <c r="DD50" s="258"/>
      <c r="DE50" s="258"/>
      <c r="DF50" s="258"/>
      <c r="DG50" s="258"/>
      <c r="DH50" s="258"/>
      <c r="DI50" s="258"/>
      <c r="DJ50" s="258"/>
      <c r="DK50" s="258"/>
      <c r="DL50" s="258"/>
    </row>
    <row r="51" spans="104:116" ht="13.2" x14ac:dyDescent="0.2"/>
    <row r="52" spans="104:116" ht="13.2" x14ac:dyDescent="0.2"/>
    <row r="53" spans="104:116" ht="13.2" x14ac:dyDescent="0.2">
      <c r="DL53" s="258"/>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8"/>
      <c r="DD67" s="258"/>
      <c r="DE67" s="258"/>
      <c r="DF67" s="258"/>
      <c r="DG67" s="258"/>
      <c r="DH67" s="258"/>
      <c r="DI67" s="258"/>
      <c r="DJ67" s="258"/>
      <c r="DK67" s="258"/>
      <c r="DL67" s="258"/>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52qiaHoW4Fnq1omYuaLDCvYLWakvyrnE2r03yfQx6k8lJ0JczpuAmUxetjajR12rfd4I+UWsChMfdVIufo0OFg==" saltValue="9W726SANtVHR0amI5PliBA==" spinCount="100000"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2" zoomScale="60" workbookViewId="0">
      <selection activeCell="AA27" sqref="AA27"/>
    </sheetView>
  </sheetViews>
  <sheetFormatPr defaultColWidth="0" defaultRowHeight="13.5" customHeight="1" zeroHeight="1" x14ac:dyDescent="0.2"/>
  <cols>
    <col min="1" max="36" width="2.44140625" style="260" customWidth="1"/>
    <col min="37" max="44" width="17" style="260" customWidth="1"/>
    <col min="45" max="45" width="6.109375" style="267" customWidth="1"/>
    <col min="46" max="46" width="3" style="265" customWidth="1"/>
    <col min="47" max="47" width="19.109375" style="260" hidden="1" customWidth="1"/>
    <col min="48" max="52" width="12.6640625" style="260" hidden="1" customWidth="1"/>
    <col min="53" max="16384" width="8.6640625" style="260" hidden="1"/>
  </cols>
  <sheetData>
    <row r="1" spans="1:46" ht="13.2" x14ac:dyDescent="0.2">
      <c r="AS1" s="261"/>
      <c r="AT1" s="261"/>
    </row>
    <row r="2" spans="1:46" ht="13.2" x14ac:dyDescent="0.2">
      <c r="AS2" s="261"/>
      <c r="AT2" s="261"/>
    </row>
    <row r="3" spans="1:46" ht="13.2" x14ac:dyDescent="0.2">
      <c r="AS3" s="261"/>
      <c r="AT3" s="261"/>
    </row>
    <row r="4" spans="1:46" ht="13.2" x14ac:dyDescent="0.2">
      <c r="AS4" s="261"/>
      <c r="AT4" s="261"/>
    </row>
    <row r="5" spans="1:46" ht="16.2" x14ac:dyDescent="0.2">
      <c r="A5" s="262" t="s">
        <v>505</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row>
    <row r="6" spans="1:46" ht="13.2" x14ac:dyDescent="0.2">
      <c r="A6" s="265"/>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6" t="s">
        <v>506</v>
      </c>
      <c r="AL6" s="266"/>
      <c r="AM6" s="266"/>
      <c r="AN6" s="266"/>
      <c r="AO6" s="261"/>
      <c r="AP6" s="261"/>
      <c r="AQ6" s="261"/>
      <c r="AR6" s="261"/>
    </row>
    <row r="7" spans="1:46" ht="13.5" customHeight="1" x14ac:dyDescent="0.2">
      <c r="A7" s="265"/>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8"/>
      <c r="AL7" s="269"/>
      <c r="AM7" s="269"/>
      <c r="AN7" s="270"/>
      <c r="AO7" s="1122" t="s">
        <v>507</v>
      </c>
      <c r="AP7" s="271"/>
      <c r="AQ7" s="272" t="s">
        <v>508</v>
      </c>
      <c r="AR7" s="273"/>
    </row>
    <row r="8" spans="1:46" ht="13.2" x14ac:dyDescent="0.2">
      <c r="A8" s="265"/>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74"/>
      <c r="AL8" s="275"/>
      <c r="AM8" s="275"/>
      <c r="AN8" s="276"/>
      <c r="AO8" s="1123"/>
      <c r="AP8" s="277" t="s">
        <v>509</v>
      </c>
      <c r="AQ8" s="278" t="s">
        <v>510</v>
      </c>
      <c r="AR8" s="279" t="s">
        <v>511</v>
      </c>
    </row>
    <row r="9" spans="1:46" ht="13.2" x14ac:dyDescent="0.2">
      <c r="A9" s="265"/>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1134" t="s">
        <v>512</v>
      </c>
      <c r="AL9" s="1135"/>
      <c r="AM9" s="1135"/>
      <c r="AN9" s="1136"/>
      <c r="AO9" s="280">
        <v>2681524</v>
      </c>
      <c r="AP9" s="280">
        <v>92288</v>
      </c>
      <c r="AQ9" s="281">
        <v>65553</v>
      </c>
      <c r="AR9" s="282">
        <v>40.799999999999997</v>
      </c>
    </row>
    <row r="10" spans="1:46" ht="13.5" customHeight="1" x14ac:dyDescent="0.2">
      <c r="A10" s="265"/>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1134" t="s">
        <v>513</v>
      </c>
      <c r="AL10" s="1135"/>
      <c r="AM10" s="1135"/>
      <c r="AN10" s="1136"/>
      <c r="AO10" s="283">
        <v>289600</v>
      </c>
      <c r="AP10" s="283">
        <v>9967</v>
      </c>
      <c r="AQ10" s="284">
        <v>8503</v>
      </c>
      <c r="AR10" s="285">
        <v>17.2</v>
      </c>
    </row>
    <row r="11" spans="1:46" ht="13.5" customHeight="1" x14ac:dyDescent="0.2">
      <c r="A11" s="26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1134" t="s">
        <v>514</v>
      </c>
      <c r="AL11" s="1135"/>
      <c r="AM11" s="1135"/>
      <c r="AN11" s="1136"/>
      <c r="AO11" s="283" t="s">
        <v>515</v>
      </c>
      <c r="AP11" s="283" t="s">
        <v>515</v>
      </c>
      <c r="AQ11" s="284">
        <v>289</v>
      </c>
      <c r="AR11" s="285" t="s">
        <v>515</v>
      </c>
    </row>
    <row r="12" spans="1:46" ht="13.5" customHeight="1" x14ac:dyDescent="0.2">
      <c r="A12" s="265"/>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1134" t="s">
        <v>516</v>
      </c>
      <c r="AL12" s="1135"/>
      <c r="AM12" s="1135"/>
      <c r="AN12" s="1136"/>
      <c r="AO12" s="283" t="s">
        <v>515</v>
      </c>
      <c r="AP12" s="283" t="s">
        <v>515</v>
      </c>
      <c r="AQ12" s="284">
        <v>23</v>
      </c>
      <c r="AR12" s="285" t="s">
        <v>515</v>
      </c>
    </row>
    <row r="13" spans="1:46" ht="13.5" customHeight="1" x14ac:dyDescent="0.2">
      <c r="A13" s="265"/>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1134" t="s">
        <v>517</v>
      </c>
      <c r="AL13" s="1135"/>
      <c r="AM13" s="1135"/>
      <c r="AN13" s="1136"/>
      <c r="AO13" s="283" t="s">
        <v>515</v>
      </c>
      <c r="AP13" s="283" t="s">
        <v>515</v>
      </c>
      <c r="AQ13" s="284">
        <v>2667</v>
      </c>
      <c r="AR13" s="285" t="s">
        <v>515</v>
      </c>
    </row>
    <row r="14" spans="1:46" ht="13.5" customHeight="1" x14ac:dyDescent="0.2">
      <c r="A14" s="265"/>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1134" t="s">
        <v>518</v>
      </c>
      <c r="AL14" s="1135"/>
      <c r="AM14" s="1135"/>
      <c r="AN14" s="1136"/>
      <c r="AO14" s="283">
        <v>72724</v>
      </c>
      <c r="AP14" s="283">
        <v>2503</v>
      </c>
      <c r="AQ14" s="284">
        <v>1163</v>
      </c>
      <c r="AR14" s="285">
        <v>115.2</v>
      </c>
    </row>
    <row r="15" spans="1:46" ht="13.5" customHeight="1" x14ac:dyDescent="0.2">
      <c r="A15" s="265"/>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1137" t="s">
        <v>519</v>
      </c>
      <c r="AL15" s="1138"/>
      <c r="AM15" s="1138"/>
      <c r="AN15" s="1139"/>
      <c r="AO15" s="283">
        <v>-187414</v>
      </c>
      <c r="AP15" s="283">
        <v>-6450</v>
      </c>
      <c r="AQ15" s="284">
        <v>-4250</v>
      </c>
      <c r="AR15" s="285">
        <v>51.8</v>
      </c>
    </row>
    <row r="16" spans="1:46" ht="13.2" x14ac:dyDescent="0.2">
      <c r="A16" s="265"/>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1137" t="s">
        <v>189</v>
      </c>
      <c r="AL16" s="1138"/>
      <c r="AM16" s="1138"/>
      <c r="AN16" s="1139"/>
      <c r="AO16" s="283">
        <v>2856434</v>
      </c>
      <c r="AP16" s="283">
        <v>98308</v>
      </c>
      <c r="AQ16" s="284">
        <v>73949</v>
      </c>
      <c r="AR16" s="285">
        <v>32.9</v>
      </c>
    </row>
    <row r="17" spans="1:46" ht="13.2" x14ac:dyDescent="0.2">
      <c r="A17" s="265"/>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86"/>
    </row>
    <row r="18" spans="1:46" ht="13.2" x14ac:dyDescent="0.2">
      <c r="A18" s="265"/>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87"/>
      <c r="AR18" s="287"/>
    </row>
    <row r="19" spans="1:46" ht="13.2" x14ac:dyDescent="0.2">
      <c r="A19" s="265"/>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t="s">
        <v>520</v>
      </c>
      <c r="AL19" s="261"/>
      <c r="AM19" s="261"/>
      <c r="AN19" s="261"/>
      <c r="AO19" s="261"/>
      <c r="AP19" s="261"/>
      <c r="AQ19" s="261"/>
      <c r="AR19" s="261"/>
    </row>
    <row r="20" spans="1:46" ht="13.2" x14ac:dyDescent="0.2">
      <c r="A20" s="265"/>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88"/>
      <c r="AL20" s="289"/>
      <c r="AM20" s="289"/>
      <c r="AN20" s="290"/>
      <c r="AO20" s="291" t="s">
        <v>521</v>
      </c>
      <c r="AP20" s="292" t="s">
        <v>522</v>
      </c>
      <c r="AQ20" s="293" t="s">
        <v>523</v>
      </c>
      <c r="AR20" s="294"/>
    </row>
    <row r="21" spans="1:46" s="300" customFormat="1" ht="13.2" x14ac:dyDescent="0.2">
      <c r="A21" s="295"/>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1140" t="s">
        <v>524</v>
      </c>
      <c r="AL21" s="1141"/>
      <c r="AM21" s="1141"/>
      <c r="AN21" s="1142"/>
      <c r="AO21" s="296">
        <v>7.81</v>
      </c>
      <c r="AP21" s="297">
        <v>6.65</v>
      </c>
      <c r="AQ21" s="298">
        <v>1.1599999999999999</v>
      </c>
      <c r="AR21" s="266"/>
      <c r="AS21" s="299"/>
      <c r="AT21" s="295"/>
    </row>
    <row r="22" spans="1:46" s="300" customFormat="1" ht="13.2" x14ac:dyDescent="0.2">
      <c r="A22" s="295"/>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1140" t="s">
        <v>525</v>
      </c>
      <c r="AL22" s="1141"/>
      <c r="AM22" s="1141"/>
      <c r="AN22" s="1142"/>
      <c r="AO22" s="301">
        <v>94.9</v>
      </c>
      <c r="AP22" s="302">
        <v>97</v>
      </c>
      <c r="AQ22" s="303">
        <v>-2.1</v>
      </c>
      <c r="AR22" s="287"/>
      <c r="AS22" s="299"/>
      <c r="AT22" s="295"/>
    </row>
    <row r="23" spans="1:46" s="300" customFormat="1" ht="13.2" x14ac:dyDescent="0.2">
      <c r="A23" s="295"/>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87"/>
      <c r="AQ23" s="287"/>
      <c r="AR23" s="287"/>
      <c r="AS23" s="299"/>
      <c r="AT23" s="295"/>
    </row>
    <row r="24" spans="1:46" s="300" customFormat="1" ht="13.2" x14ac:dyDescent="0.2">
      <c r="A24" s="295"/>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87"/>
      <c r="AQ24" s="287"/>
      <c r="AR24" s="287"/>
      <c r="AS24" s="299"/>
      <c r="AT24" s="295"/>
    </row>
    <row r="25" spans="1:46" s="300" customFormat="1" ht="13.2" x14ac:dyDescent="0.2">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5"/>
    </row>
    <row r="26" spans="1:46" s="300" customFormat="1" ht="13.2" x14ac:dyDescent="0.2">
      <c r="A26" s="1133" t="s">
        <v>526</v>
      </c>
      <c r="B26" s="1133"/>
      <c r="C26" s="1133"/>
      <c r="D26" s="1133"/>
      <c r="E26" s="1133"/>
      <c r="F26" s="1133"/>
      <c r="G26" s="1133"/>
      <c r="H26" s="1133"/>
      <c r="I26" s="1133"/>
      <c r="J26" s="1133"/>
      <c r="K26" s="1133"/>
      <c r="L26" s="1133"/>
      <c r="M26" s="1133"/>
      <c r="N26" s="1133"/>
      <c r="O26" s="1133"/>
      <c r="P26" s="1133"/>
      <c r="Q26" s="1133"/>
      <c r="R26" s="1133"/>
      <c r="S26" s="1133"/>
      <c r="T26" s="1133"/>
      <c r="U26" s="1133"/>
      <c r="V26" s="1133"/>
      <c r="W26" s="1133"/>
      <c r="X26" s="1133"/>
      <c r="Y26" s="1133"/>
      <c r="Z26" s="1133"/>
      <c r="AA26" s="1133"/>
      <c r="AB26" s="1133"/>
      <c r="AC26" s="1133"/>
      <c r="AD26" s="1133"/>
      <c r="AE26" s="1133"/>
      <c r="AF26" s="1133"/>
      <c r="AG26" s="1133"/>
      <c r="AH26" s="1133"/>
      <c r="AI26" s="1133"/>
      <c r="AJ26" s="1133"/>
      <c r="AK26" s="1133"/>
      <c r="AL26" s="1133"/>
      <c r="AM26" s="1133"/>
      <c r="AN26" s="1133"/>
      <c r="AO26" s="1133"/>
      <c r="AP26" s="1133"/>
      <c r="AQ26" s="1133"/>
      <c r="AR26" s="1133"/>
      <c r="AS26" s="1133"/>
      <c r="AT26" s="266"/>
    </row>
    <row r="27" spans="1:46" ht="13.2" x14ac:dyDescent="0.2">
      <c r="A27" s="308"/>
      <c r="AO27" s="261"/>
      <c r="AP27" s="261"/>
      <c r="AQ27" s="261"/>
      <c r="AR27" s="261"/>
      <c r="AS27" s="261"/>
      <c r="AT27" s="261"/>
    </row>
    <row r="28" spans="1:46" ht="16.2" x14ac:dyDescent="0.2">
      <c r="A28" s="262" t="s">
        <v>527</v>
      </c>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309"/>
    </row>
    <row r="29" spans="1:46" ht="13.2" x14ac:dyDescent="0.2">
      <c r="A29" s="265"/>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6" t="s">
        <v>528</v>
      </c>
      <c r="AL29" s="266"/>
      <c r="AM29" s="266"/>
      <c r="AN29" s="266"/>
      <c r="AO29" s="261"/>
      <c r="AP29" s="261"/>
      <c r="AQ29" s="261"/>
      <c r="AR29" s="261"/>
      <c r="AS29" s="310"/>
    </row>
    <row r="30" spans="1:46" ht="13.5" customHeight="1" x14ac:dyDescent="0.2">
      <c r="A30" s="265"/>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8"/>
      <c r="AL30" s="269"/>
      <c r="AM30" s="269"/>
      <c r="AN30" s="270"/>
      <c r="AO30" s="1122" t="s">
        <v>507</v>
      </c>
      <c r="AP30" s="271"/>
      <c r="AQ30" s="272" t="s">
        <v>508</v>
      </c>
      <c r="AR30" s="273"/>
    </row>
    <row r="31" spans="1:46" ht="13.2" x14ac:dyDescent="0.2">
      <c r="A31" s="265"/>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74"/>
      <c r="AL31" s="275"/>
      <c r="AM31" s="275"/>
      <c r="AN31" s="276"/>
      <c r="AO31" s="1123"/>
      <c r="AP31" s="277" t="s">
        <v>509</v>
      </c>
      <c r="AQ31" s="278" t="s">
        <v>510</v>
      </c>
      <c r="AR31" s="279" t="s">
        <v>511</v>
      </c>
    </row>
    <row r="32" spans="1:46" ht="27" customHeight="1" x14ac:dyDescent="0.2">
      <c r="A32" s="265"/>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1124" t="s">
        <v>529</v>
      </c>
      <c r="AL32" s="1125"/>
      <c r="AM32" s="1125"/>
      <c r="AN32" s="1126"/>
      <c r="AO32" s="311">
        <v>734194</v>
      </c>
      <c r="AP32" s="311">
        <v>25268</v>
      </c>
      <c r="AQ32" s="312">
        <v>33124</v>
      </c>
      <c r="AR32" s="313">
        <v>-23.7</v>
      </c>
    </row>
    <row r="33" spans="1:46" ht="13.5" customHeight="1" x14ac:dyDescent="0.2">
      <c r="A33" s="265"/>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1124" t="s">
        <v>530</v>
      </c>
      <c r="AL33" s="1125"/>
      <c r="AM33" s="1125"/>
      <c r="AN33" s="1126"/>
      <c r="AO33" s="311" t="s">
        <v>515</v>
      </c>
      <c r="AP33" s="311" t="s">
        <v>515</v>
      </c>
      <c r="AQ33" s="312" t="s">
        <v>515</v>
      </c>
      <c r="AR33" s="313" t="s">
        <v>515</v>
      </c>
    </row>
    <row r="34" spans="1:46" ht="27" customHeight="1" x14ac:dyDescent="0.2">
      <c r="A34" s="265"/>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1124" t="s">
        <v>531</v>
      </c>
      <c r="AL34" s="1125"/>
      <c r="AM34" s="1125"/>
      <c r="AN34" s="1126"/>
      <c r="AO34" s="311" t="s">
        <v>515</v>
      </c>
      <c r="AP34" s="311" t="s">
        <v>515</v>
      </c>
      <c r="AQ34" s="312" t="s">
        <v>515</v>
      </c>
      <c r="AR34" s="313" t="s">
        <v>515</v>
      </c>
    </row>
    <row r="35" spans="1:46" ht="27" customHeight="1" x14ac:dyDescent="0.2">
      <c r="A35" s="265"/>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1124" t="s">
        <v>532</v>
      </c>
      <c r="AL35" s="1125"/>
      <c r="AM35" s="1125"/>
      <c r="AN35" s="1126"/>
      <c r="AO35" s="311">
        <v>87337</v>
      </c>
      <c r="AP35" s="311">
        <v>3006</v>
      </c>
      <c r="AQ35" s="312">
        <v>9022</v>
      </c>
      <c r="AR35" s="313">
        <v>-66.7</v>
      </c>
    </row>
    <row r="36" spans="1:46" ht="27" customHeight="1" x14ac:dyDescent="0.2">
      <c r="A36" s="265"/>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1124" t="s">
        <v>533</v>
      </c>
      <c r="AL36" s="1125"/>
      <c r="AM36" s="1125"/>
      <c r="AN36" s="1126"/>
      <c r="AO36" s="311">
        <v>121771</v>
      </c>
      <c r="AP36" s="311">
        <v>4191</v>
      </c>
      <c r="AQ36" s="312">
        <v>1987</v>
      </c>
      <c r="AR36" s="313">
        <v>110.9</v>
      </c>
    </row>
    <row r="37" spans="1:46" ht="13.5" customHeight="1" x14ac:dyDescent="0.2">
      <c r="A37" s="265"/>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1124" t="s">
        <v>534</v>
      </c>
      <c r="AL37" s="1125"/>
      <c r="AM37" s="1125"/>
      <c r="AN37" s="1126"/>
      <c r="AO37" s="311" t="s">
        <v>515</v>
      </c>
      <c r="AP37" s="311" t="s">
        <v>515</v>
      </c>
      <c r="AQ37" s="312">
        <v>678</v>
      </c>
      <c r="AR37" s="313" t="s">
        <v>515</v>
      </c>
    </row>
    <row r="38" spans="1:46" ht="27" customHeight="1" x14ac:dyDescent="0.2">
      <c r="A38" s="265"/>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1127" t="s">
        <v>535</v>
      </c>
      <c r="AL38" s="1128"/>
      <c r="AM38" s="1128"/>
      <c r="AN38" s="1129"/>
      <c r="AO38" s="314">
        <v>57</v>
      </c>
      <c r="AP38" s="314">
        <v>2</v>
      </c>
      <c r="AQ38" s="315">
        <v>0</v>
      </c>
      <c r="AR38" s="303">
        <v>0</v>
      </c>
      <c r="AS38" s="310"/>
    </row>
    <row r="39" spans="1:46" ht="13.2" x14ac:dyDescent="0.2">
      <c r="A39" s="265"/>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1127" t="s">
        <v>536</v>
      </c>
      <c r="AL39" s="1128"/>
      <c r="AM39" s="1128"/>
      <c r="AN39" s="1129"/>
      <c r="AO39" s="311">
        <v>-17142</v>
      </c>
      <c r="AP39" s="311">
        <v>-590</v>
      </c>
      <c r="AQ39" s="312">
        <v>-3119</v>
      </c>
      <c r="AR39" s="313">
        <v>-81.099999999999994</v>
      </c>
      <c r="AS39" s="310"/>
    </row>
    <row r="40" spans="1:46" ht="27" customHeight="1" x14ac:dyDescent="0.2">
      <c r="A40" s="265"/>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1124" t="s">
        <v>537</v>
      </c>
      <c r="AL40" s="1125"/>
      <c r="AM40" s="1125"/>
      <c r="AN40" s="1126"/>
      <c r="AO40" s="311">
        <v>-579927</v>
      </c>
      <c r="AP40" s="311">
        <v>-19959</v>
      </c>
      <c r="AQ40" s="312">
        <v>-27108</v>
      </c>
      <c r="AR40" s="313">
        <v>-26.4</v>
      </c>
      <c r="AS40" s="310"/>
    </row>
    <row r="41" spans="1:46" ht="13.2" x14ac:dyDescent="0.2">
      <c r="A41" s="265"/>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1130" t="s">
        <v>301</v>
      </c>
      <c r="AL41" s="1131"/>
      <c r="AM41" s="1131"/>
      <c r="AN41" s="1132"/>
      <c r="AO41" s="311">
        <v>346290</v>
      </c>
      <c r="AP41" s="311">
        <v>11918</v>
      </c>
      <c r="AQ41" s="312">
        <v>14583</v>
      </c>
      <c r="AR41" s="313">
        <v>-18.3</v>
      </c>
      <c r="AS41" s="310"/>
    </row>
    <row r="42" spans="1:46" ht="13.2" x14ac:dyDescent="0.2">
      <c r="A42" s="265"/>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316" t="s">
        <v>538</v>
      </c>
      <c r="AL42" s="261"/>
      <c r="AM42" s="261"/>
      <c r="AN42" s="261"/>
      <c r="AO42" s="261"/>
      <c r="AP42" s="261"/>
      <c r="AQ42" s="287"/>
      <c r="AR42" s="287"/>
      <c r="AS42" s="310"/>
    </row>
    <row r="43" spans="1:46" ht="13.2" x14ac:dyDescent="0.2">
      <c r="A43" s="265"/>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317"/>
      <c r="AQ43" s="287"/>
      <c r="AR43" s="261"/>
      <c r="AS43" s="310"/>
    </row>
    <row r="44" spans="1:46" ht="13.2" x14ac:dyDescent="0.2">
      <c r="A44" s="265"/>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87"/>
      <c r="AR44" s="261"/>
    </row>
    <row r="45" spans="1:4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318"/>
      <c r="AR45" s="263"/>
      <c r="AS45" s="263"/>
      <c r="AT45" s="261"/>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1"/>
    </row>
    <row r="47" spans="1:46" ht="17.25" customHeight="1" x14ac:dyDescent="0.2">
      <c r="A47" s="320" t="s">
        <v>539</v>
      </c>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row>
    <row r="48" spans="1:46" ht="13.2" x14ac:dyDescent="0.2">
      <c r="A48" s="265"/>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321" t="s">
        <v>540</v>
      </c>
      <c r="AL48" s="321"/>
      <c r="AM48" s="321"/>
      <c r="AN48" s="321"/>
      <c r="AO48" s="321"/>
      <c r="AP48" s="321"/>
      <c r="AQ48" s="322"/>
      <c r="AR48" s="321"/>
    </row>
    <row r="49" spans="1:44" ht="13.5" customHeight="1" x14ac:dyDescent="0.2">
      <c r="A49" s="265"/>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323"/>
      <c r="AL49" s="324"/>
      <c r="AM49" s="1117" t="s">
        <v>507</v>
      </c>
      <c r="AN49" s="1119" t="s">
        <v>541</v>
      </c>
      <c r="AO49" s="1120"/>
      <c r="AP49" s="1120"/>
      <c r="AQ49" s="1120"/>
      <c r="AR49" s="1121"/>
    </row>
    <row r="50" spans="1:44" ht="13.2" x14ac:dyDescent="0.2">
      <c r="A50" s="265"/>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325"/>
      <c r="AL50" s="326"/>
      <c r="AM50" s="1118"/>
      <c r="AN50" s="327" t="s">
        <v>542</v>
      </c>
      <c r="AO50" s="328" t="s">
        <v>543</v>
      </c>
      <c r="AP50" s="329" t="s">
        <v>544</v>
      </c>
      <c r="AQ50" s="330" t="s">
        <v>545</v>
      </c>
      <c r="AR50" s="331" t="s">
        <v>546</v>
      </c>
    </row>
    <row r="51" spans="1:44" ht="13.2" x14ac:dyDescent="0.2">
      <c r="A51" s="265"/>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323" t="s">
        <v>547</v>
      </c>
      <c r="AL51" s="324"/>
      <c r="AM51" s="332">
        <v>2142275</v>
      </c>
      <c r="AN51" s="333">
        <v>73625</v>
      </c>
      <c r="AO51" s="334">
        <v>-14.5</v>
      </c>
      <c r="AP51" s="335">
        <v>47387</v>
      </c>
      <c r="AQ51" s="336">
        <v>-9.1999999999999993</v>
      </c>
      <c r="AR51" s="337">
        <v>-5.3</v>
      </c>
    </row>
    <row r="52" spans="1:44" ht="13.2" x14ac:dyDescent="0.2">
      <c r="A52" s="265"/>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338"/>
      <c r="AL52" s="339" t="s">
        <v>548</v>
      </c>
      <c r="AM52" s="340">
        <v>1153029</v>
      </c>
      <c r="AN52" s="341">
        <v>39627</v>
      </c>
      <c r="AO52" s="342">
        <v>49.2</v>
      </c>
      <c r="AP52" s="343">
        <v>24928</v>
      </c>
      <c r="AQ52" s="344">
        <v>0.3</v>
      </c>
      <c r="AR52" s="345">
        <v>48.9</v>
      </c>
    </row>
    <row r="53" spans="1:44" ht="13.2" x14ac:dyDescent="0.2">
      <c r="A53" s="265"/>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323" t="s">
        <v>549</v>
      </c>
      <c r="AL53" s="324"/>
      <c r="AM53" s="332">
        <v>3107086</v>
      </c>
      <c r="AN53" s="333">
        <v>107467</v>
      </c>
      <c r="AO53" s="334">
        <v>46</v>
      </c>
      <c r="AP53" s="335">
        <v>51264</v>
      </c>
      <c r="AQ53" s="336">
        <v>8.1999999999999993</v>
      </c>
      <c r="AR53" s="337">
        <v>37.799999999999997</v>
      </c>
    </row>
    <row r="54" spans="1:44" ht="13.2" x14ac:dyDescent="0.2">
      <c r="A54" s="265"/>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338"/>
      <c r="AL54" s="339" t="s">
        <v>548</v>
      </c>
      <c r="AM54" s="340">
        <v>1264945</v>
      </c>
      <c r="AN54" s="341">
        <v>43752</v>
      </c>
      <c r="AO54" s="342">
        <v>10.4</v>
      </c>
      <c r="AP54" s="343">
        <v>26040</v>
      </c>
      <c r="AQ54" s="344">
        <v>4.5</v>
      </c>
      <c r="AR54" s="345">
        <v>5.9</v>
      </c>
    </row>
    <row r="55" spans="1:44" ht="13.2" x14ac:dyDescent="0.2">
      <c r="A55" s="265"/>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323" t="s">
        <v>550</v>
      </c>
      <c r="AL55" s="324"/>
      <c r="AM55" s="332">
        <v>2469746</v>
      </c>
      <c r="AN55" s="333">
        <v>85606</v>
      </c>
      <c r="AO55" s="334">
        <v>-20.3</v>
      </c>
      <c r="AP55" s="335">
        <v>52068</v>
      </c>
      <c r="AQ55" s="336">
        <v>1.6</v>
      </c>
      <c r="AR55" s="337">
        <v>-21.9</v>
      </c>
    </row>
    <row r="56" spans="1:44" ht="13.2" x14ac:dyDescent="0.2">
      <c r="A56" s="265"/>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338"/>
      <c r="AL56" s="339" t="s">
        <v>548</v>
      </c>
      <c r="AM56" s="340">
        <v>761435</v>
      </c>
      <c r="AN56" s="341">
        <v>26393</v>
      </c>
      <c r="AO56" s="342">
        <v>-39.700000000000003</v>
      </c>
      <c r="AP56" s="343">
        <v>26936</v>
      </c>
      <c r="AQ56" s="344">
        <v>3.4</v>
      </c>
      <c r="AR56" s="345">
        <v>-43.1</v>
      </c>
    </row>
    <row r="57" spans="1:44" ht="13.2" x14ac:dyDescent="0.2">
      <c r="A57" s="265"/>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323" t="s">
        <v>551</v>
      </c>
      <c r="AL57" s="324"/>
      <c r="AM57" s="332">
        <v>2547939</v>
      </c>
      <c r="AN57" s="333">
        <v>87812</v>
      </c>
      <c r="AO57" s="334">
        <v>2.6</v>
      </c>
      <c r="AP57" s="335">
        <v>47161</v>
      </c>
      <c r="AQ57" s="336">
        <v>-9.4</v>
      </c>
      <c r="AR57" s="337">
        <v>12</v>
      </c>
    </row>
    <row r="58" spans="1:44" ht="13.2" x14ac:dyDescent="0.2">
      <c r="A58" s="265"/>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338"/>
      <c r="AL58" s="339" t="s">
        <v>548</v>
      </c>
      <c r="AM58" s="340">
        <v>742526</v>
      </c>
      <c r="AN58" s="341">
        <v>25590</v>
      </c>
      <c r="AO58" s="342">
        <v>-3</v>
      </c>
      <c r="AP58" s="343">
        <v>24595</v>
      </c>
      <c r="AQ58" s="344">
        <v>-8.6999999999999993</v>
      </c>
      <c r="AR58" s="345">
        <v>5.7</v>
      </c>
    </row>
    <row r="59" spans="1:44" ht="13.2" x14ac:dyDescent="0.2">
      <c r="A59" s="265"/>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323" t="s">
        <v>552</v>
      </c>
      <c r="AL59" s="324"/>
      <c r="AM59" s="332">
        <v>2223110</v>
      </c>
      <c r="AN59" s="333">
        <v>76511</v>
      </c>
      <c r="AO59" s="334">
        <v>-12.9</v>
      </c>
      <c r="AP59" s="335">
        <v>43423</v>
      </c>
      <c r="AQ59" s="336">
        <v>-7.9</v>
      </c>
      <c r="AR59" s="337">
        <v>-5</v>
      </c>
    </row>
    <row r="60" spans="1:44" ht="13.2" x14ac:dyDescent="0.2">
      <c r="A60" s="265"/>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338"/>
      <c r="AL60" s="339" t="s">
        <v>548</v>
      </c>
      <c r="AM60" s="340">
        <v>890063</v>
      </c>
      <c r="AN60" s="341">
        <v>30633</v>
      </c>
      <c r="AO60" s="342">
        <v>19.7</v>
      </c>
      <c r="AP60" s="343">
        <v>22207</v>
      </c>
      <c r="AQ60" s="344">
        <v>-9.6999999999999993</v>
      </c>
      <c r="AR60" s="345">
        <v>29.4</v>
      </c>
    </row>
    <row r="61" spans="1:44" ht="13.2" x14ac:dyDescent="0.2">
      <c r="A61" s="265"/>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323" t="s">
        <v>553</v>
      </c>
      <c r="AL61" s="346"/>
      <c r="AM61" s="347">
        <v>2498031</v>
      </c>
      <c r="AN61" s="348">
        <v>86204</v>
      </c>
      <c r="AO61" s="349">
        <v>0.2</v>
      </c>
      <c r="AP61" s="350">
        <v>48261</v>
      </c>
      <c r="AQ61" s="351">
        <v>-3.3</v>
      </c>
      <c r="AR61" s="337">
        <v>3.5</v>
      </c>
    </row>
    <row r="62" spans="1:44" ht="13.2" x14ac:dyDescent="0.2">
      <c r="A62" s="265"/>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338"/>
      <c r="AL62" s="339" t="s">
        <v>548</v>
      </c>
      <c r="AM62" s="340">
        <v>962400</v>
      </c>
      <c r="AN62" s="341">
        <v>33199</v>
      </c>
      <c r="AO62" s="342">
        <v>7.3</v>
      </c>
      <c r="AP62" s="343">
        <v>24941</v>
      </c>
      <c r="AQ62" s="344">
        <v>-2</v>
      </c>
      <c r="AR62" s="345">
        <v>9.3000000000000007</v>
      </c>
    </row>
    <row r="63" spans="1:44" ht="13.2" x14ac:dyDescent="0.2">
      <c r="A63" s="265"/>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row>
    <row r="64" spans="1:44" ht="13.2" x14ac:dyDescent="0.2">
      <c r="A64" s="265"/>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row>
    <row r="65" spans="1:46" ht="13.2" x14ac:dyDescent="0.2">
      <c r="A65" s="265"/>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1"/>
      <c r="AL67" s="261"/>
      <c r="AM67" s="261"/>
      <c r="AN67" s="261"/>
      <c r="AO67" s="261"/>
      <c r="AP67" s="261"/>
      <c r="AQ67" s="261"/>
      <c r="AR67" s="261"/>
      <c r="AS67" s="261"/>
      <c r="AT67" s="261"/>
    </row>
    <row r="68" spans="1:46" ht="13.5" hidden="1" customHeight="1" x14ac:dyDescent="0.2">
      <c r="AK68" s="261"/>
      <c r="AL68" s="261"/>
      <c r="AM68" s="261"/>
      <c r="AN68" s="261"/>
      <c r="AO68" s="261"/>
      <c r="AP68" s="261"/>
      <c r="AQ68" s="261"/>
      <c r="AR68" s="261"/>
    </row>
    <row r="69" spans="1:46" ht="13.5" hidden="1" customHeight="1" x14ac:dyDescent="0.2">
      <c r="AK69" s="261"/>
      <c r="AL69" s="261"/>
      <c r="AM69" s="261"/>
      <c r="AN69" s="261"/>
      <c r="AO69" s="261"/>
      <c r="AP69" s="261"/>
      <c r="AQ69" s="261"/>
      <c r="AR69" s="261"/>
    </row>
    <row r="70" spans="1:46" ht="13.2" hidden="1" x14ac:dyDescent="0.2">
      <c r="AK70" s="261"/>
      <c r="AL70" s="261"/>
      <c r="AM70" s="261"/>
      <c r="AN70" s="261"/>
      <c r="AO70" s="261"/>
      <c r="AP70" s="261"/>
      <c r="AQ70" s="261"/>
      <c r="AR70" s="261"/>
    </row>
    <row r="71" spans="1:46" ht="13.2" hidden="1" x14ac:dyDescent="0.2">
      <c r="AK71" s="261"/>
      <c r="AL71" s="261"/>
      <c r="AM71" s="261"/>
      <c r="AN71" s="261"/>
      <c r="AO71" s="261"/>
      <c r="AP71" s="261"/>
      <c r="AQ71" s="261"/>
      <c r="AR71" s="261"/>
    </row>
    <row r="72" spans="1:46" ht="13.2" hidden="1" x14ac:dyDescent="0.2">
      <c r="AK72" s="261"/>
      <c r="AL72" s="261"/>
      <c r="AM72" s="261"/>
      <c r="AN72" s="261"/>
      <c r="AO72" s="261"/>
      <c r="AP72" s="261"/>
      <c r="AQ72" s="261"/>
      <c r="AR72" s="261"/>
    </row>
    <row r="73" spans="1:46" ht="13.2" hidden="1" x14ac:dyDescent="0.2">
      <c r="AK73" s="261"/>
      <c r="AL73" s="261"/>
      <c r="AM73" s="261"/>
      <c r="AN73" s="261"/>
      <c r="AO73" s="261"/>
      <c r="AP73" s="261"/>
      <c r="AQ73" s="261"/>
      <c r="AR73" s="261"/>
    </row>
  </sheetData>
  <sheetProtection algorithmName="SHA-512" hashValue="n/sBai/WREy4cs+fjinXeNplRRtSW1lLs+HYIkUZgZ6gMPSfLK7MZS2gUyVxkhFFF/AEFE7pQbT7ikoPcGkhQw==" saltValue="VNegUbSm03q6LOnBrLm7D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40" zoomScale="60" zoomScaleNormal="60" zoomScaleSheetLayoutView="55" workbookViewId="0"/>
  </sheetViews>
  <sheetFormatPr defaultColWidth="0" defaultRowHeight="13.5" customHeight="1" zeroHeight="1" x14ac:dyDescent="0.2"/>
  <cols>
    <col min="1" max="125" width="2.44140625" style="259" customWidth="1"/>
    <col min="126" max="16384" width="9" style="258" hidden="1"/>
  </cols>
  <sheetData>
    <row r="1" spans="2:125" ht="13.5" customHeight="1" x14ac:dyDescent="0.2">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2:125" ht="13.2" x14ac:dyDescent="0.2">
      <c r="B2" s="258"/>
      <c r="DG2" s="258"/>
    </row>
    <row r="3" spans="2:125" ht="13.2" x14ac:dyDescent="0.2">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H3" s="258"/>
      <c r="DI3" s="258"/>
      <c r="DJ3" s="258"/>
      <c r="DK3" s="258"/>
      <c r="DL3" s="258"/>
      <c r="DM3" s="258"/>
      <c r="DN3" s="258"/>
      <c r="DO3" s="258"/>
      <c r="DP3" s="258"/>
      <c r="DQ3" s="258"/>
      <c r="DR3" s="258"/>
      <c r="DS3" s="258"/>
      <c r="DT3" s="258"/>
      <c r="DU3" s="258"/>
    </row>
    <row r="4" spans="2:125" ht="13.2" x14ac:dyDescent="0.2"/>
    <row r="5" spans="2:125" ht="13.2" x14ac:dyDescent="0.2"/>
    <row r="6" spans="2:125" ht="13.2" x14ac:dyDescent="0.2"/>
    <row r="7" spans="2:125" ht="13.2" x14ac:dyDescent="0.2"/>
    <row r="8" spans="2:125" ht="13.2" x14ac:dyDescent="0.2"/>
    <row r="9" spans="2:125" ht="13.2" x14ac:dyDescent="0.2">
      <c r="DU9" s="25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8"/>
    </row>
    <row r="18" spans="125:125" ht="13.2" x14ac:dyDescent="0.2"/>
    <row r="19" spans="125:125" ht="13.2" x14ac:dyDescent="0.2"/>
    <row r="20" spans="125:125" ht="13.2" x14ac:dyDescent="0.2">
      <c r="DU20" s="258"/>
    </row>
    <row r="21" spans="125:125" ht="13.2" x14ac:dyDescent="0.2">
      <c r="DU21" s="25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8"/>
    </row>
    <row r="29" spans="125:125" ht="13.2" x14ac:dyDescent="0.2"/>
    <row r="30" spans="125:125" ht="13.2" x14ac:dyDescent="0.2"/>
    <row r="31" spans="125:125" ht="13.2" x14ac:dyDescent="0.2"/>
    <row r="32" spans="125:125" ht="13.2" x14ac:dyDescent="0.2"/>
    <row r="33" spans="2:125" ht="13.2" x14ac:dyDescent="0.2">
      <c r="B33" s="258"/>
      <c r="G33" s="258"/>
      <c r="I33" s="258"/>
    </row>
    <row r="34" spans="2:125" ht="13.2" x14ac:dyDescent="0.2">
      <c r="C34" s="258"/>
      <c r="P34" s="258"/>
      <c r="DE34" s="258"/>
      <c r="DH34" s="258"/>
    </row>
    <row r="35" spans="2:125" ht="13.2" x14ac:dyDescent="0.2">
      <c r="D35" s="258"/>
      <c r="E35" s="258"/>
      <c r="DG35" s="258"/>
      <c r="DJ35" s="258"/>
      <c r="DP35" s="258"/>
      <c r="DQ35" s="258"/>
      <c r="DR35" s="258"/>
      <c r="DS35" s="258"/>
      <c r="DT35" s="258"/>
      <c r="DU35" s="258"/>
    </row>
    <row r="36" spans="2:125" ht="13.2" x14ac:dyDescent="0.2">
      <c r="F36" s="258"/>
      <c r="H36" s="258"/>
      <c r="J36" s="258"/>
      <c r="K36" s="258"/>
      <c r="L36" s="258"/>
      <c r="M36" s="258"/>
      <c r="N36" s="258"/>
      <c r="O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F36" s="258"/>
      <c r="DI36" s="258"/>
      <c r="DK36" s="258"/>
      <c r="DL36" s="258"/>
      <c r="DM36" s="258"/>
      <c r="DN36" s="258"/>
      <c r="DO36" s="258"/>
      <c r="DP36" s="258"/>
      <c r="DQ36" s="258"/>
      <c r="DR36" s="258"/>
      <c r="DS36" s="258"/>
      <c r="DT36" s="258"/>
      <c r="DU36" s="258"/>
    </row>
    <row r="37" spans="2:125" ht="13.2" x14ac:dyDescent="0.2">
      <c r="DU37" s="258"/>
    </row>
    <row r="38" spans="2:125" ht="13.2" x14ac:dyDescent="0.2">
      <c r="DT38" s="258"/>
      <c r="DU38" s="258"/>
    </row>
    <row r="39" spans="2:125" ht="13.2" x14ac:dyDescent="0.2"/>
    <row r="40" spans="2:125" ht="13.2" x14ac:dyDescent="0.2">
      <c r="DH40" s="258"/>
    </row>
    <row r="41" spans="2:125" ht="13.2" x14ac:dyDescent="0.2">
      <c r="DE41" s="258"/>
    </row>
    <row r="42" spans="2:125" ht="13.2" x14ac:dyDescent="0.2">
      <c r="DG42" s="258"/>
      <c r="DJ42" s="258"/>
    </row>
    <row r="43" spans="2:125" ht="13.2" x14ac:dyDescent="0.2">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F43" s="258"/>
      <c r="DI43" s="258"/>
      <c r="DK43" s="258"/>
      <c r="DL43" s="258"/>
      <c r="DM43" s="258"/>
      <c r="DN43" s="258"/>
      <c r="DO43" s="258"/>
      <c r="DP43" s="258"/>
      <c r="DQ43" s="258"/>
      <c r="DR43" s="258"/>
      <c r="DS43" s="258"/>
      <c r="DT43" s="258"/>
      <c r="DU43" s="258"/>
    </row>
    <row r="44" spans="2:125" ht="13.2" x14ac:dyDescent="0.2">
      <c r="DU44" s="258"/>
    </row>
    <row r="45" spans="2:125" ht="13.2" x14ac:dyDescent="0.2"/>
    <row r="46" spans="2:125" ht="13.2" x14ac:dyDescent="0.2"/>
    <row r="47" spans="2:125" ht="13.2" x14ac:dyDescent="0.2"/>
    <row r="48" spans="2:125" ht="13.2" x14ac:dyDescent="0.2">
      <c r="DT48" s="258"/>
      <c r="DU48" s="258"/>
    </row>
    <row r="49" spans="120:125" ht="13.2" x14ac:dyDescent="0.2">
      <c r="DU49" s="258"/>
    </row>
    <row r="50" spans="120:125" ht="13.2" x14ac:dyDescent="0.2">
      <c r="DU50" s="258"/>
    </row>
    <row r="51" spans="120:125" ht="13.2" x14ac:dyDescent="0.2">
      <c r="DP51" s="258"/>
      <c r="DQ51" s="258"/>
      <c r="DR51" s="258"/>
      <c r="DS51" s="258"/>
      <c r="DT51" s="258"/>
      <c r="DU51" s="258"/>
    </row>
    <row r="52" spans="120:125" ht="13.2" x14ac:dyDescent="0.2"/>
    <row r="53" spans="120:125" ht="13.2" x14ac:dyDescent="0.2"/>
    <row r="54" spans="120:125" ht="13.2" x14ac:dyDescent="0.2">
      <c r="DU54" s="258"/>
    </row>
    <row r="55" spans="120:125" ht="13.2" x14ac:dyDescent="0.2"/>
    <row r="56" spans="120:125" ht="13.2" x14ac:dyDescent="0.2"/>
    <row r="57" spans="120:125" ht="13.2" x14ac:dyDescent="0.2"/>
    <row r="58" spans="120:125" ht="13.2" x14ac:dyDescent="0.2">
      <c r="DU58" s="258"/>
    </row>
    <row r="59" spans="120:125" ht="13.2" x14ac:dyDescent="0.2"/>
    <row r="60" spans="120:125" ht="13.2" x14ac:dyDescent="0.2"/>
    <row r="61" spans="120:125" ht="13.2" x14ac:dyDescent="0.2"/>
    <row r="62" spans="120:125" ht="13.2" x14ac:dyDescent="0.2"/>
    <row r="63" spans="120:125" ht="13.2" x14ac:dyDescent="0.2">
      <c r="DU63" s="258"/>
    </row>
    <row r="64" spans="120:125" ht="13.2" x14ac:dyDescent="0.2">
      <c r="DT64" s="258"/>
      <c r="DU64" s="258"/>
    </row>
    <row r="65" spans="123:125" ht="13.2" x14ac:dyDescent="0.2"/>
    <row r="66" spans="123:125" ht="13.2" x14ac:dyDescent="0.2"/>
    <row r="67" spans="123:125" ht="13.2" x14ac:dyDescent="0.2"/>
    <row r="68" spans="123:125" ht="13.2" x14ac:dyDescent="0.2"/>
    <row r="69" spans="123:125" ht="13.2" x14ac:dyDescent="0.2">
      <c r="DS69" s="258"/>
      <c r="DT69" s="258"/>
      <c r="DU69" s="25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8"/>
    </row>
    <row r="83" spans="116:125" ht="13.2" x14ac:dyDescent="0.2">
      <c r="DM83" s="258"/>
      <c r="DN83" s="258"/>
      <c r="DO83" s="258"/>
      <c r="DP83" s="258"/>
      <c r="DQ83" s="258"/>
      <c r="DR83" s="258"/>
      <c r="DS83" s="258"/>
      <c r="DT83" s="258"/>
      <c r="DU83" s="258"/>
    </row>
    <row r="84" spans="116:125" ht="13.2" x14ac:dyDescent="0.2"/>
    <row r="85" spans="116:125" ht="13.2" x14ac:dyDescent="0.2"/>
    <row r="86" spans="116:125" ht="13.2" x14ac:dyDescent="0.2"/>
    <row r="87" spans="116:125" ht="13.2" x14ac:dyDescent="0.2"/>
    <row r="88" spans="116:125" ht="13.2" x14ac:dyDescent="0.2">
      <c r="DU88" s="25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8"/>
      <c r="DT94" s="258"/>
      <c r="DU94" s="258"/>
    </row>
    <row r="95" spans="116:125" ht="13.5" customHeight="1" x14ac:dyDescent="0.2">
      <c r="DU95" s="25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8"/>
    </row>
    <row r="102" spans="124:125" ht="13.5" customHeight="1" x14ac:dyDescent="0.2"/>
    <row r="103" spans="124:125" ht="13.5" customHeight="1" x14ac:dyDescent="0.2"/>
    <row r="104" spans="124:125" ht="13.5" customHeight="1" x14ac:dyDescent="0.2">
      <c r="DT104" s="258"/>
      <c r="DU104" s="25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555</v>
      </c>
    </row>
    <row r="121" spans="125:125" ht="13.5" hidden="1" customHeight="1" x14ac:dyDescent="0.2">
      <c r="DU121" s="258"/>
    </row>
  </sheetData>
  <sheetProtection algorithmName="SHA-512" hashValue="PJ3vWsgU+ulT+UlUePHwR1DOkRnXzZDMaQ+OEYGj5Y6FnadeD2cvXg/EOmmEeFdd9LkeJVAjjawkE0WR73jCyw==" saltValue="pfuz/VsQAC0o5BDpZhfnZ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4294967294"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2" zoomScale="80" zoomScaleNormal="80" zoomScaleSheetLayoutView="55" workbookViewId="0">
      <selection activeCell="AE93" sqref="AE93"/>
    </sheetView>
  </sheetViews>
  <sheetFormatPr defaultColWidth="0" defaultRowHeight="13.5" customHeight="1" zeroHeight="1" x14ac:dyDescent="0.2"/>
  <cols>
    <col min="1" max="125" width="2.44140625" style="259" customWidth="1"/>
    <col min="126" max="142" width="0" style="258" hidden="1" customWidth="1"/>
    <col min="143" max="16384" width="9" style="258" hidden="1"/>
  </cols>
  <sheetData>
    <row r="1" spans="1:125" ht="13.5" customHeight="1" x14ac:dyDescent="0.2">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1:125" ht="13.2" x14ac:dyDescent="0.2">
      <c r="B2" s="258"/>
      <c r="T2" s="258"/>
    </row>
    <row r="3" spans="1:125" ht="13.2" x14ac:dyDescent="0.2">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8"/>
      <c r="G33" s="258"/>
      <c r="I33" s="258"/>
    </row>
    <row r="34" spans="2:125" ht="13.2" x14ac:dyDescent="0.2">
      <c r="C34" s="258"/>
      <c r="P34" s="258"/>
      <c r="R34" s="258"/>
      <c r="U34" s="258"/>
    </row>
    <row r="35" spans="2:125" ht="13.2" x14ac:dyDescent="0.2">
      <c r="D35" s="258"/>
      <c r="E35" s="258"/>
      <c r="T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58"/>
      <c r="DQ35" s="258"/>
      <c r="DR35" s="258"/>
      <c r="DS35" s="258"/>
      <c r="DT35" s="258"/>
      <c r="DU35" s="258"/>
    </row>
    <row r="36" spans="2:125" ht="13.2" x14ac:dyDescent="0.2">
      <c r="F36" s="258"/>
      <c r="H36" s="258"/>
      <c r="J36" s="258"/>
      <c r="K36" s="258"/>
      <c r="L36" s="258"/>
      <c r="M36" s="258"/>
      <c r="N36" s="258"/>
      <c r="O36" s="258"/>
      <c r="Q36" s="258"/>
      <c r="S36" s="258"/>
      <c r="V36" s="258"/>
    </row>
    <row r="37" spans="2:125" ht="13.2" x14ac:dyDescent="0.2"/>
    <row r="38" spans="2:125" ht="13.2" x14ac:dyDescent="0.2"/>
    <row r="39" spans="2:125" ht="13.2" x14ac:dyDescent="0.2"/>
    <row r="40" spans="2:125" ht="13.2" x14ac:dyDescent="0.2">
      <c r="U40" s="258"/>
    </row>
    <row r="41" spans="2:125" ht="13.2" x14ac:dyDescent="0.2">
      <c r="R41" s="258"/>
    </row>
    <row r="42" spans="2:125" ht="13.2" x14ac:dyDescent="0.2">
      <c r="T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row>
    <row r="43" spans="2:125" ht="13.2" x14ac:dyDescent="0.2">
      <c r="Q43" s="258"/>
      <c r="S43" s="258"/>
      <c r="V43" s="25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556</v>
      </c>
    </row>
  </sheetData>
  <sheetProtection algorithmName="SHA-512" hashValue="Ov4EVyNaVUYxTxenGovsGHeU79ekKHGmgsTqctO0ZLDL4/z0C7FXcl+XFPjXKBYad1vPl5lFQ4NzZpLPI9rxIw==" saltValue="day/8lYqkYKrm4ciThxWS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election activeCell="G48" sqref="G48"/>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143" t="s">
        <v>3</v>
      </c>
      <c r="D47" s="1143"/>
      <c r="E47" s="1144"/>
      <c r="F47" s="11">
        <v>43.68</v>
      </c>
      <c r="G47" s="12">
        <v>51.75</v>
      </c>
      <c r="H47" s="12">
        <v>52.94</v>
      </c>
      <c r="I47" s="12">
        <v>50.6</v>
      </c>
      <c r="J47" s="13">
        <v>61.46</v>
      </c>
    </row>
    <row r="48" spans="2:10" ht="57.75" customHeight="1" x14ac:dyDescent="0.2">
      <c r="B48" s="14"/>
      <c r="C48" s="1145" t="s">
        <v>4</v>
      </c>
      <c r="D48" s="1145"/>
      <c r="E48" s="1146"/>
      <c r="F48" s="15">
        <v>7.02</v>
      </c>
      <c r="G48" s="16">
        <v>8.89</v>
      </c>
      <c r="H48" s="16">
        <v>9.56</v>
      </c>
      <c r="I48" s="16">
        <v>12.24</v>
      </c>
      <c r="J48" s="17">
        <v>12.54</v>
      </c>
    </row>
    <row r="49" spans="2:10" ht="57.75" customHeight="1" thickBot="1" x14ac:dyDescent="0.25">
      <c r="B49" s="18"/>
      <c r="C49" s="1147" t="s">
        <v>5</v>
      </c>
      <c r="D49" s="1147"/>
      <c r="E49" s="1148"/>
      <c r="F49" s="19">
        <v>10.55</v>
      </c>
      <c r="G49" s="20">
        <v>10.08</v>
      </c>
      <c r="H49" s="20">
        <v>4.62</v>
      </c>
      <c r="I49" s="20">
        <v>4.51</v>
      </c>
      <c r="J49" s="21">
        <v>8.74</v>
      </c>
    </row>
    <row r="50" spans="2:10" ht="13.2" x14ac:dyDescent="0.2"/>
  </sheetData>
  <sheetProtection algorithmName="SHA-512" hashValue="7TLqy2y2bDtG4A6iRYPngVeP+fqtbVCXxoQSjCkJf1v1A77I/jza6ax/kIbyyL8FncDTDLTyVk4p4QtgsNpvmg==" saltValue="xTPxr+3mHXiAe/J8IgMw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vt:i4>
      </vt:variant>
    </vt:vector>
  </HeadingPairs>
  <TitlesOfParts>
    <vt:vector size="15"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'各会計、関係団体の財政状況及び健全化判断比率'!Print_Area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2024-03-18T05:28:20Z</cp:lastPrinted>
  <dcterms:created xsi:type="dcterms:W3CDTF">2024-02-05T04:09:51Z</dcterms:created>
  <dcterms:modified xsi:type="dcterms:W3CDTF">2024-03-18T05:29:27Z</dcterms:modified>
  <cp:category/>
</cp:coreProperties>
</file>