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s1803-300\share\企画課\02財政係\財政係\財政業務\財政状況資料集（毎年2月頃,地域科学研究所）\R05（R4決算）\20240305財政状況資料集（第1弾）\☆提出データ\"/>
    </mc:Choice>
  </mc:AlternateContent>
  <xr:revisionPtr revIDLastSave="0" documentId="13_ncr:1_{3D6BD937-02EC-42BF-B018-1B183BC31CD6}" xr6:coauthVersionLast="47" xr6:coauthVersionMax="47" xr10:uidLastSave="{00000000-0000-0000-0000-000000000000}"/>
  <bookViews>
    <workbookView xWindow="-28920" yWindow="-105" windowWidth="29040" windowHeight="16440" firstSheet="8"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Q23" i="12"/>
  <c r="V23" i="12"/>
  <c r="AP23" i="12"/>
  <c r="AA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E34" i="10" s="1"/>
  <c r="CO34" i="10"/>
  <c r="CO35" i="10" s="1"/>
  <c r="BW34" i="10"/>
  <c r="BW35" i="10" s="1"/>
  <c r="BW36" i="10" s="1"/>
  <c r="BW37" i="10" s="1"/>
  <c r="BW38" i="10" s="1"/>
  <c r="BW39" i="10" s="1"/>
  <c r="BW40" i="10" s="1"/>
  <c r="BW41" i="10" s="1"/>
</calcChain>
</file>

<file path=xl/sharedStrings.xml><?xml version="1.0" encoding="utf-8"?>
<sst xmlns="http://schemas.openxmlformats.org/spreadsheetml/2006/main" count="1099" uniqueCount="589">
  <si>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</si>
  <si>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</si>
  <si>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</si>
  <si>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</si>
  <si>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</si>
  <si>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</si>
  <si>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</si>
  <si>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</si>
  <si>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</si>
  <si>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</si>
  <si>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</si>
  <si>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</si>
  <si>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</si>
  <si>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</si>
  <si>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</si>
  <si>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</si>
  <si>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</si>
  <si>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</si>
  <si>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</si>
  <si>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</si>
  <si>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</si>
  <si>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</si>
  <si>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</si>
  <si>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</si>
  <si>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</si>
  <si>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</si>
  <si>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</si>
  <si>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</si>
  <si>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</si>
  <si>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</si>
  <si>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</si>
  <si>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</si>
  <si>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</si>
  <si>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</si>
  <si>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</si>
  <si>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</si>
  <si>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</si>
  <si>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</si>
  <si>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</si>
  <si>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</si>
  <si>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</si>
  <si>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</si>
  <si>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</si>
  <si>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</si>
  <si>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</si>
  <si>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</si>
  <si>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</si>
  <si>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</si>
  <si>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</si>
  <si>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</si>
  <si>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</si>
  <si>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</si>
  <si>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</si>
  <si>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</si>
  <si>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</si>
  <si>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</si>
  <si>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</si>
  <si>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</si>
  <si>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</si>
  <si>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</si>
  <si>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</si>
  <si>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</si>
  <si>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</si>
  <si>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</si>
  <si>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</si>
  <si>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</si>
  <si>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</si>
  <si>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</si>
  <si>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</si>
  <si>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</si>
  <si>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</si>
  <si>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</si>
  <si>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</si>
  <si>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</si>
  <si>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</si>
  <si>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</si>
  <si>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</si>
  <si>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</si>
  <si>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</si>
  <si>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</si>
  <si>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</si>
  <si>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</si>
  <si>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</si>
  <si>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</si>
  <si>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</si>
  <si>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</si>
  <si>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</si>
  <si>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</si>
  <si>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</si>
  <si>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</si>
  <si>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</si>
  <si>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</si>
  <si>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</si>
  <si>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</si>
  <si>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</si>
  <si>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</si>
  <si>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</si>
  <si>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</si>
  <si>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</si>
  <si>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</si>
  <si>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</si>
  <si>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</si>
  <si>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</si>
  <si>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</si>
  <si>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</si>
  <si>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</si>
  <si>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</si>
  <si>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</si>
  <si>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</si>
  <si>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</si>
  <si>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</si>
  <si>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</si>
  <si>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</si>
  <si>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</si>
  <si>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</si>
  <si>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</si>
  <si>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</si>
  <si>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</si>
  <si>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</si>
  <si>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</si>
  <si>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</si>
  <si>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</si>
  <si>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</si>
  <si>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</si>
  <si>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</si>
  <si>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</si>
  <si>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</si>
  <si>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</si>
  <si>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</si>
  <si>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</si>
  <si>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</si>
  <si>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</si>
  <si>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</si>
  <si>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</si>
  <si>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</si>
  <si>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</si>
  <si>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</si>
  <si>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</si>
  <si>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</si>
  <si>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</si>
  <si>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</si>
  <si>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</si>
  <si>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</si>
  <si>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</si>
  <si>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</si>
  <si>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</si>
  <si>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</si>
  <si>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</si>
  <si>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</si>
  <si>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</si>
  <si>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</si>
  <si>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</si>
  <si>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</si>
  <si>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</si>
  <si>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</si>
  <si>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</si>
  <si>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</si>
  <si>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</si>
  <si>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</si>
  <si>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</si>
  <si>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</si>
  <si>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</si>
  <si>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</si>
  <si>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</si>
  <si>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</si>
  <si>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</si>
  <si>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</si>
  <si>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</si>
  <si>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</si>
  <si>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</si>
  <si>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</si>
  <si>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</si>
  <si>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</si>
  <si>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</si>
  <si>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</si>
  <si>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</si>
  <si>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</si>
  <si>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</si>
  <si>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</si>
  <si>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</si>
  <si>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</si>
  <si>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</si>
  <si>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</si>
  <si>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</si>
  <si>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</si>
  <si>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</si>
  <si>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</si>
  <si>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</si>
  <si>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</si>
  <si>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</si>
  <si>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</si>
  <si>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</si>
  <si>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</si>
  <si>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</si>
  <si>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</si>
  <si>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</si>
  <si>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</si>
  <si>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</si>
  <si>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</si>
  <si>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</si>
  <si>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</si>
  <si>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</si>
  <si>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</si>
  <si>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</si>
  <si>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</si>
  <si>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</si>
  <si>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</si>
  <si>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</si>
  <si>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</si>
  <si>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</si>
  <si>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</si>
  <si>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</si>
  <si>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</si>
  <si>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</si>
  <si>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</si>
  <si>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</si>
  <si>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</si>
  <si>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</si>
  <si>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</si>
  <si>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沖縄県金武町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</si>
  <si>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</si>
  <si>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</si>
  <si>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</si>
  <si>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</si>
  <si>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</si>
  <si>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</si>
  <si>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</si>
  <si>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</si>
  <si>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</si>
  <si>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</si>
  <si>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</si>
  <si>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</si>
  <si>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</si>
  <si>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</si>
  <si>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</si>
  <si>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</si>
  <si>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</si>
  <si>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</si>
  <si>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</si>
  <si>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</si>
  <si>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</si>
  <si>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</si>
  <si>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</si>
  <si>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</si>
  <si>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</si>
  <si>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</si>
  <si>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</si>
  <si>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</si>
  <si>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</si>
  <si>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</si>
  <si>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</si>
  <si>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</si>
  <si>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</si>
  <si>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</si>
  <si>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</si>
  <si>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</si>
  <si>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</si>
  <si>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</si>
  <si>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</si>
  <si>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</si>
  <si>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</si>
  <si>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</si>
  <si>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</si>
  <si>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</si>
  <si>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</si>
  <si>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</si>
  <si>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</si>
  <si>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</si>
  <si>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</si>
  <si>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</si>
  <si>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</si>
  <si>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</si>
  <si>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</si>
  <si>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</si>
  <si>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</si>
  <si>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</si>
  <si>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</si>
  <si>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</si>
  <si>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</si>
  <si>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</si>
  <si>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</si>
  <si>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</si>
  <si>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</si>
  <si>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</si>
  <si>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</si>
  <si>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</si>
  <si>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</si>
  <si>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</si>
  <si>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</si>
  <si>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</si>
  <si>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</si>
  <si>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</si>
  <si>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</si>
  <si>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</si>
  <si>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</si>
  <si>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</si>
  <si>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</si>
  <si>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</si>
  <si>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</si>
  <si>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</si>
  <si>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</si>
  <si>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</si>
  <si>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</si>
  <si>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</si>
  <si>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</si>
  <si>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</si>
  <si>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</si>
  <si>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</si>
  <si>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</si>
  <si>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</si>
  <si>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</si>
  <si>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</si>
  <si>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</si>
  <si>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</si>
  <si>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</si>
  <si>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</si>
  <si>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</si>
  <si>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</si>
  <si>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</si>
  <si>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</si>
  <si>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</si>
  <si>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</si>
  <si>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</si>
  <si>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</si>
  <si>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</si>
  <si>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</si>
  <si>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</si>
  <si>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</si>
  <si>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</si>
  <si>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</si>
  <si>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</si>
  <si>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</si>
  <si>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</si>
  <si>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</si>
  <si>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</si>
  <si>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</si>
  <si>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</si>
  <si>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</si>
  <si>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</si>
  <si>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</si>
  <si>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</si>
  <si>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</si>
  <si>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</si>
  <si>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</si>
  <si>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</si>
  <si>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</si>
  <si>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</si>
  <si>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</si>
  <si>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</si>
  <si>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</si>
  <si>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</si>
  <si>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</si>
  <si>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</si>
  <si>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</si>
  <si>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</si>
  <si>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</si>
  <si>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</si>
  <si>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</si>
  <si>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</si>
  <si>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</si>
  <si>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</si>
  <si>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</si>
  <si>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</si>
  <si>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</si>
  <si>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</si>
  <si>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</si>
  <si>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</si>
  <si>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</si>
  <si>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</si>
  <si>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</si>
  <si>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</si>
  <si>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沖縄県金武町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</si>
  <si>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</si>
  <si>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</si>
  <si>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</si>
  <si>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</si>
  <si>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</si>
  <si>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</si>
  <si>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</si>
  <si>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</si>
  <si>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</si>
  <si>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</si>
  <si>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</si>
  <si>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</si>
  <si>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</si>
  <si>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</si>
  <si>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</si>
  <si>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</si>
  <si>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</si>
  <si>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</si>
  <si>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</si>
  <si>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</si>
  <si>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</si>
  <si>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</si>
  <si>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</si>
  <si>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</si>
  <si>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</si>
  <si>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</si>
  <si>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</si>
  <si>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</si>
  <si>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</si>
  <si>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</si>
  <si>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</si>
  <si>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</si>
  <si>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</si>
  <si>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</si>
  <si>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</si>
  <si>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</si>
  <si>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金武町水道事業会計</t>
    <phoneticPr fontId="5"/>
  </si>
  <si>
    <t>金武町下水道事業特別会計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</si>
  <si>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</si>
  <si>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</si>
  <si>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</si>
  <si>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</si>
  <si>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</si>
  <si>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</si>
  <si>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</si>
  <si>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</si>
  <si>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</si>
  <si>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</si>
  <si>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</si>
  <si>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</si>
  <si>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</si>
  <si>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</si>
  <si>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</si>
  <si>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</si>
  <si>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</si>
  <si>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</si>
  <si>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</si>
  <si>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</si>
  <si>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</si>
  <si>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</si>
  <si>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</si>
  <si>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</si>
  <si>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</si>
  <si>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</si>
  <si>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</si>
  <si>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</si>
  <si>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</si>
  <si>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</si>
  <si>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</si>
  <si>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</si>
  <si>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</si>
  <si>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</si>
  <si>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</si>
  <si>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</si>
  <si>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</si>
  <si>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</si>
  <si>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</si>
  <si>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</si>
  <si>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</si>
  <si>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</si>
  <si>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</si>
  <si>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</si>
  <si>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</si>
  <si>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</si>
  <si>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</si>
  <si>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</si>
  <si>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</si>
  <si>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</si>
  <si>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</si>
  <si>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</si>
  <si>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</si>
  <si>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</si>
  <si>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</si>
  <si>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</si>
  <si>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</si>
  <si>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</si>
  <si>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</si>
  <si>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</si>
  <si>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</si>
  <si>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</si>
  <si>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</si>
  <si>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</si>
  <si>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</si>
  <si>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</si>
  <si>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</si>
  <si>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</si>
  <si>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</si>
  <si>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</si>
  <si>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</si>
  <si>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</si>
  <si>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</si>
  <si>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</si>
  <si>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</si>
  <si>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</si>
  <si>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</si>
  <si>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</si>
  <si>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</si>
  <si>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</si>
  <si>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</si>
  <si>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</si>
  <si>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</si>
  <si>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</si>
  <si>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</si>
  <si>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</si>
  <si>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</si>
  <si>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</si>
  <si>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</si>
  <si>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</si>
  <si>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</si>
  <si>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</si>
  <si>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</si>
  <si>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</si>
  <si>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</si>
  <si>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</si>
  <si>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</si>
  <si>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</si>
  <si>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</si>
  <si>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</si>
  <si>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</si>
  <si>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</si>
  <si>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</si>
  <si>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</si>
  <si>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</si>
  <si>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</si>
  <si>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</si>
  <si>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</si>
  <si>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</si>
  <si>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</si>
  <si>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</si>
  <si>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</si>
  <si>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</si>
  <si>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</si>
  <si>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</si>
  <si>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</si>
  <si>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</si>
  <si>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</si>
  <si>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</si>
  <si>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</si>
  <si>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</si>
  <si>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</si>
  <si>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</si>
  <si>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</si>
  <si>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</si>
  <si>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</si>
  <si>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</si>
  <si>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</si>
  <si>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</si>
  <si>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</si>
  <si>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</si>
  <si>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</si>
  <si>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</si>
  <si>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</si>
  <si>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</si>
  <si>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</si>
  <si>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</si>
  <si>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</si>
  <si>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</si>
  <si>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</si>
  <si>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</si>
  <si>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</si>
  <si>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</si>
  <si>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</si>
  <si>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4.11</t>
  </si>
  <si>
    <t>▲ 5.03</t>
  </si>
  <si>
    <t>▲ 0.99</t>
  </si>
  <si>
    <t>▲ 3.15</t>
  </si>
  <si>
    <t>金武町水道事業会計</t>
  </si>
  <si>
    <t>一般会計</t>
  </si>
  <si>
    <t>国民健康保険事業特別会計</t>
  </si>
  <si>
    <t>金武町下水道事業特別会計</t>
  </si>
  <si>
    <t>有線放送電話事業特別会計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</si>
  <si>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</si>
  <si>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</si>
  <si>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</si>
  <si>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</si>
  <si>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</si>
  <si>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</si>
  <si>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</si>
  <si>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</si>
  <si>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</si>
  <si>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</si>
  <si>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</si>
  <si>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金武地区消防衛生組合</t>
  </si>
  <si>
    <t>北部広域市町村圏事務組合</t>
  </si>
  <si>
    <t>沖縄県市町村総合事務組合</t>
  </si>
  <si>
    <t>沖縄県介護保険広域連合（一般会計）</t>
  </si>
  <si>
    <t>沖縄県介護保険広域連合（特別会計）</t>
  </si>
  <si>
    <t>沖縄県後期高齢者医療広域連合（一般会計）</t>
  </si>
  <si>
    <t>沖縄県後期高齢者医療広域連合（特別会計）</t>
  </si>
  <si>
    <t>沖縄県市町村自治会館管理組合</t>
  </si>
  <si>
    <t>金武町特産品加工センター</t>
  </si>
  <si>
    <t>金武有機堆肥センター</t>
  </si>
  <si>
    <t>公共公用施設等整備基金</t>
  </si>
  <si>
    <t>軍用地跡地利用整備基金</t>
  </si>
  <si>
    <t>水源地域振興基金</t>
  </si>
  <si>
    <t>ふるさと応援基金</t>
  </si>
  <si>
    <t>ふるさと創生基金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</si>
</sst>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C96E-4A0E-8961-7471D7316A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94041</c:v>
                </c:pt>
                <c:pt idx="1">
                  <c:v>185876</c:v>
                </c:pt>
                <c:pt idx="2">
                  <c:v>128413</c:v>
                </c:pt>
                <c:pt idx="3">
                  <c:v>224032</c:v>
                </c:pt>
                <c:pt idx="4">
                  <c:v>275023</c:v>
                </c:pt>
              </c:numCache>
            </c:numRef>
          </c:val>
          <c:smooth val="0"/>
          <c:extLst>
            <c:ext xmlns:c16="http://schemas.microsoft.com/office/drawing/2014/chart" uri="{C3380CC4-5D6E-409C-BE32-E72D297353CC}">
              <c16:uniqueId val="{00000001-C96E-4A0E-8961-7471D7316A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5.55</c:v>
                </c:pt>
                <c:pt idx="1">
                  <c:v>6.59</c:v>
                </c:pt>
                <c:pt idx="2">
                  <c:v>5.48</c:v>
                </c:pt>
                <c:pt idx="3">
                  <c:v>2.0699999999999998</c:v>
                </c:pt>
                <c:pt idx="4">
                  <c:v>3.05</c:v>
                </c:pt>
              </c:numCache>
            </c:numRef>
          </c:val>
          <c:extLst>
            <c:ext xmlns:c16="http://schemas.microsoft.com/office/drawing/2014/chart" uri="{C3380CC4-5D6E-409C-BE32-E72D297353CC}">
              <c16:uniqueId val="{00000000-6E86-433B-BF85-E49038DEB1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22.46</c:v>
                </c:pt>
                <c:pt idx="1">
                  <c:v>21.58</c:v>
                </c:pt>
                <c:pt idx="2">
                  <c:v>27.5</c:v>
                </c:pt>
                <c:pt idx="3">
                  <c:v>30.83</c:v>
                </c:pt>
                <c:pt idx="4">
                  <c:v>33.33</c:v>
                </c:pt>
              </c:numCache>
            </c:numRef>
          </c:val>
          <c:extLst>
            <c:ext xmlns:c16="http://schemas.microsoft.com/office/drawing/2014/chart" uri="{C3380CC4-5D6E-409C-BE32-E72D297353CC}">
              <c16:uniqueId val="{00000001-6E86-433B-BF85-E49038DEB1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-4.1100000000000003</c:v>
                </c:pt>
                <c:pt idx="1">
                  <c:v>-5.03</c:v>
                </c:pt>
                <c:pt idx="2">
                  <c:v>-0.99</c:v>
                </c:pt>
                <c:pt idx="3">
                  <c:v>-3.15</c:v>
                </c:pt>
                <c:pt idx="4">
                  <c:v>0.79</c:v>
                </c:pt>
              </c:numCache>
            </c:numRef>
          </c:val>
          <c:smooth val="0"/>
          <c:extLst>
            <c:ext xmlns:c16="http://schemas.microsoft.com/office/drawing/2014/chart" uri="{C3380CC4-5D6E-409C-BE32-E72D297353CC}">
              <c16:uniqueId val="{00000002-6E86-433B-BF85-E49038DEB1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DB-42E3-9A48-42B6D8AA69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B-42E3-9A48-42B6D8AA69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DB-42E3-9A48-42B6D8AA69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DB-42E3-9A48-42B6D8AA690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4-98DB-42E3-9A48-42B6D8AA6901}"/>
            </c:ext>
          </c:extLst>
        </c:ser>
        <c:ser>
          <c:idx val="5"/>
          <c:order val="5"/>
          <c:tx>
            <c:strRef>
              <c:f>データシート!$A$32</c:f>
              <c:strCache>
                <c:ptCount val="1"/>
                <c:pt idx="0">
                  <c:v>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0.09</c:v>
                </c:pt>
                <c:pt idx="4">
                  <c:v>#N/A</c:v>
                </c:pt>
                <c:pt idx="5">
                  <c:v>0.08</c:v>
                </c:pt>
                <c:pt idx="6">
                  <c:v>#N/A</c:v>
                </c:pt>
                <c:pt idx="7">
                  <c:v>7.0000000000000007E-2</c:v>
                </c:pt>
                <c:pt idx="8">
                  <c:v>#N/A</c:v>
                </c:pt>
                <c:pt idx="9">
                  <c:v>0.04</c:v>
                </c:pt>
              </c:numCache>
            </c:numRef>
          </c:val>
          <c:extLst>
            <c:ext xmlns:c16="http://schemas.microsoft.com/office/drawing/2014/chart" uri="{C3380CC4-5D6E-409C-BE32-E72D297353CC}">
              <c16:uniqueId val="{00000005-98DB-42E3-9A48-42B6D8AA6901}"/>
            </c:ext>
          </c:extLst>
        </c:ser>
        <c:ser>
          <c:idx val="6"/>
          <c:order val="6"/>
          <c:tx>
            <c:strRef>
              <c:f>データシート!$A$33</c:f>
              <c:strCache>
                <c:ptCount val="1"/>
                <c:pt idx="0">
                  <c:v>金武町下水道事業特別会計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7.0000000000000007E-2</c:v>
                </c:pt>
                <c:pt idx="4">
                  <c:v>#N/A</c:v>
                </c:pt>
                <c:pt idx="5">
                  <c:v>0.06</c:v>
                </c:pt>
                <c:pt idx="6">
                  <c:v>#N/A</c:v>
                </c:pt>
                <c:pt idx="7">
                  <c:v>0.08</c:v>
                </c:pt>
                <c:pt idx="8">
                  <c:v>#N/A</c:v>
                </c:pt>
                <c:pt idx="9">
                  <c:v>0.14000000000000001</c:v>
                </c:pt>
              </c:numCache>
            </c:numRef>
          </c:val>
          <c:extLst>
            <c:ext xmlns:c16="http://schemas.microsoft.com/office/drawing/2014/chart" uri="{C3380CC4-5D6E-409C-BE32-E72D297353CC}">
              <c16:uniqueId val="{00000006-98DB-42E3-9A48-42B6D8AA690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1.06</c:v>
                </c:pt>
                <c:pt idx="4">
                  <c:v>#N/A</c:v>
                </c:pt>
                <c:pt idx="5">
                  <c:v>0.82</c:v>
                </c:pt>
                <c:pt idx="6">
                  <c:v>#N/A</c:v>
                </c:pt>
                <c:pt idx="7">
                  <c:v>0.78</c:v>
                </c:pt>
                <c:pt idx="8">
                  <c:v>#N/A</c:v>
                </c:pt>
                <c:pt idx="9">
                  <c:v>0.9</c:v>
                </c:pt>
              </c:numCache>
            </c:numRef>
          </c:val>
          <c:extLst>
            <c:ext xmlns:c16="http://schemas.microsoft.com/office/drawing/2014/chart" uri="{C3380CC4-5D6E-409C-BE32-E72D297353CC}">
              <c16:uniqueId val="{00000007-98DB-42E3-9A48-42B6D8AA69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5.51</c:v>
                </c:pt>
                <c:pt idx="2">
                  <c:v>#N/A</c:v>
                </c:pt>
                <c:pt idx="3">
                  <c:v>6.49</c:v>
                </c:pt>
                <c:pt idx="4">
                  <c:v>#N/A</c:v>
                </c:pt>
                <c:pt idx="5">
                  <c:v>5.4</c:v>
                </c:pt>
                <c:pt idx="6">
                  <c:v>#N/A</c:v>
                </c:pt>
                <c:pt idx="7">
                  <c:v>1.99</c:v>
                </c:pt>
                <c:pt idx="8">
                  <c:v>#N/A</c:v>
                </c:pt>
                <c:pt idx="9">
                  <c:v>3</c:v>
                </c:pt>
              </c:numCache>
            </c:numRef>
          </c:val>
          <c:extLst>
            <c:ext xmlns:c16="http://schemas.microsoft.com/office/drawing/2014/chart" uri="{C3380CC4-5D6E-409C-BE32-E72D297353CC}">
              <c16:uniqueId val="{00000008-98DB-42E3-9A48-42B6D8AA6901}"/>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13.3</c:v>
                </c:pt>
                <c:pt idx="2">
                  <c:v>#N/A</c:v>
                </c:pt>
                <c:pt idx="3">
                  <c:v>13.61</c:v>
                </c:pt>
                <c:pt idx="4">
                  <c:v>#N/A</c:v>
                </c:pt>
                <c:pt idx="5">
                  <c:v>13.92</c:v>
                </c:pt>
                <c:pt idx="6">
                  <c:v>#N/A</c:v>
                </c:pt>
                <c:pt idx="7">
                  <c:v>12.91</c:v>
                </c:pt>
                <c:pt idx="8">
                  <c:v>#N/A</c:v>
                </c:pt>
                <c:pt idx="9">
                  <c:v>9.76</c:v>
                </c:pt>
              </c:numCache>
            </c:numRef>
          </c:val>
          <c:extLst>
            <c:ext xmlns:c16="http://schemas.microsoft.com/office/drawing/2014/chart" uri="{C3380CC4-5D6E-409C-BE32-E72D297353CC}">
              <c16:uniqueId val="{00000009-98DB-42E3-9A48-42B6D8AA69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268</c:v>
                </c:pt>
                <c:pt idx="5">
                  <c:v>264</c:v>
                </c:pt>
                <c:pt idx="8">
                  <c:v>266</c:v>
                </c:pt>
                <c:pt idx="11">
                  <c:v>279</c:v>
                </c:pt>
                <c:pt idx="14">
                  <c:v>275</c:v>
                </c:pt>
              </c:numCache>
            </c:numRef>
          </c:val>
          <c:extLst>
            <c:ext xmlns:c16="http://schemas.microsoft.com/office/drawing/2014/chart" uri="{C3380CC4-5D6E-409C-BE32-E72D297353CC}">
              <c16:uniqueId val="{00000000-DD15-4DB7-95A2-3F69928A7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15-4DB7-95A2-3F69928A7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15-4DB7-95A2-3F69928A7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32</c:v>
                </c:pt>
                <c:pt idx="6">
                  <c:v>37</c:v>
                </c:pt>
                <c:pt idx="9">
                  <c:v>37</c:v>
                </c:pt>
                <c:pt idx="12">
                  <c:v>53</c:v>
                </c:pt>
              </c:numCache>
            </c:numRef>
          </c:val>
          <c:extLst>
            <c:ext xmlns:c16="http://schemas.microsoft.com/office/drawing/2014/chart" uri="{C3380CC4-5D6E-409C-BE32-E72D297353CC}">
              <c16:uniqueId val="{00000003-DD15-4DB7-95A2-3F69928A7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4-DD15-4DB7-95A2-3F69928A7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15-4DB7-95A2-3F69928A7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15-4DB7-95A2-3F69928A7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398</c:v>
                </c:pt>
                <c:pt idx="3">
                  <c:v>390</c:v>
                </c:pt>
                <c:pt idx="6">
                  <c:v>388</c:v>
                </c:pt>
                <c:pt idx="9">
                  <c:v>390</c:v>
                </c:pt>
                <c:pt idx="12">
                  <c:v>387</c:v>
                </c:pt>
              </c:numCache>
            </c:numRef>
          </c:val>
          <c:extLst>
            <c:ext xmlns:c16="http://schemas.microsoft.com/office/drawing/2014/chart" uri="{C3380CC4-5D6E-409C-BE32-E72D297353CC}">
              <c16:uniqueId val="{00000007-DD15-4DB7-95A2-3F69928A76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159</c:v>
                </c:pt>
                <c:pt idx="5">
                  <c:v>#N/A</c:v>
                </c:pt>
                <c:pt idx="6">
                  <c:v>#N/A</c:v>
                </c:pt>
                <c:pt idx="7">
                  <c:v>159</c:v>
                </c:pt>
                <c:pt idx="8">
                  <c:v>#N/A</c:v>
                </c:pt>
                <c:pt idx="9">
                  <c:v>#N/A</c:v>
                </c:pt>
                <c:pt idx="10">
                  <c:v>148</c:v>
                </c:pt>
                <c:pt idx="11">
                  <c:v>#N/A</c:v>
                </c:pt>
                <c:pt idx="12">
                  <c:v>#N/A</c:v>
                </c:pt>
                <c:pt idx="13">
                  <c:v>166</c:v>
                </c:pt>
                <c:pt idx="14">
                  <c:v>#N/A</c:v>
                </c:pt>
              </c:numCache>
            </c:numRef>
          </c:val>
          <c:smooth val="0"/>
          <c:extLst>
            <c:ext xmlns:c16="http://schemas.microsoft.com/office/drawing/2014/chart" uri="{C3380CC4-5D6E-409C-BE32-E72D297353CC}">
              <c16:uniqueId val="{00000008-DD15-4DB7-95A2-3F69928A76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3122</c:v>
                </c:pt>
                <c:pt idx="5">
                  <c:v>3278</c:v>
                </c:pt>
                <c:pt idx="8">
                  <c:v>3273</c:v>
                </c:pt>
                <c:pt idx="11">
                  <c:v>3500</c:v>
                </c:pt>
                <c:pt idx="14">
                  <c:v>3361</c:v>
                </c:pt>
              </c:numCache>
            </c:numRef>
          </c:val>
          <c:extLst>
            <c:ext xmlns:c16="http://schemas.microsoft.com/office/drawing/2014/chart" uri="{C3380CC4-5D6E-409C-BE32-E72D297353CC}">
              <c16:uniqueId val="{00000000-475D-4A35-8C63-1DBC4FC57C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c:v>
                </c:pt>
                <c:pt idx="5">
                  <c:v>20</c:v>
                </c:pt>
                <c:pt idx="8">
                  <c:v>13</c:v>
                </c:pt>
                <c:pt idx="11">
                  <c:v>7</c:v>
                </c:pt>
                <c:pt idx="14">
                  <c:v>3</c:v>
                </c:pt>
              </c:numCache>
            </c:numRef>
          </c:val>
          <c:extLst>
            <c:ext xmlns:c16="http://schemas.microsoft.com/office/drawing/2014/chart" uri="{C3380CC4-5D6E-409C-BE32-E72D297353CC}">
              <c16:uniqueId val="{00000001-475D-4A35-8C63-1DBC4FC57C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2445</c:v>
                </c:pt>
                <c:pt idx="5">
                  <c:v>2577</c:v>
                </c:pt>
                <c:pt idx="8">
                  <c:v>3043</c:v>
                </c:pt>
                <c:pt idx="11">
                  <c:v>3626</c:v>
                </c:pt>
                <c:pt idx="14">
                  <c:v>3879</c:v>
                </c:pt>
              </c:numCache>
            </c:numRef>
          </c:val>
          <c:extLst>
            <c:ext xmlns:c16="http://schemas.microsoft.com/office/drawing/2014/chart" uri="{C3380CC4-5D6E-409C-BE32-E72D297353CC}">
              <c16:uniqueId val="{00000002-475D-4A35-8C63-1DBC4FC57C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D-4A35-8C63-1DBC4FC57C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5D-4A35-8C63-1DBC4FC57C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5D-4A35-8C63-1DBC4FC57C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c:v>
                </c:pt>
                <c:pt idx="3">
                  <c:v>65</c:v>
                </c:pt>
                <c:pt idx="6">
                  <c:v>87</c:v>
                </c:pt>
                <c:pt idx="9">
                  <c:v>68</c:v>
                </c:pt>
                <c:pt idx="12">
                  <c:v>88</c:v>
                </c:pt>
              </c:numCache>
            </c:numRef>
          </c:val>
          <c:extLst>
            <c:ext xmlns:c16="http://schemas.microsoft.com/office/drawing/2014/chart" uri="{C3380CC4-5D6E-409C-BE32-E72D297353CC}">
              <c16:uniqueId val="{00000006-475D-4A35-8C63-1DBC4FC57C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444</c:v>
                </c:pt>
                <c:pt idx="3">
                  <c:v>801</c:v>
                </c:pt>
                <c:pt idx="6">
                  <c:v>954</c:v>
                </c:pt>
                <c:pt idx="9">
                  <c:v>947</c:v>
                </c:pt>
                <c:pt idx="12">
                  <c:v>898</c:v>
                </c:pt>
              </c:numCache>
            </c:numRef>
          </c:val>
          <c:extLst>
            <c:ext xmlns:c16="http://schemas.microsoft.com/office/drawing/2014/chart" uri="{C3380CC4-5D6E-409C-BE32-E72D297353CC}">
              <c16:uniqueId val="{00000007-475D-4A35-8C63-1DBC4FC57C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c:v>
                </c:pt>
                <c:pt idx="3">
                  <c:v>34</c:v>
                </c:pt>
                <c:pt idx="6">
                  <c:v>17</c:v>
                </c:pt>
                <c:pt idx="9">
                  <c:v>6</c:v>
                </c:pt>
                <c:pt idx="12">
                  <c:v>0</c:v>
                </c:pt>
              </c:numCache>
            </c:numRef>
          </c:val>
          <c:extLst>
            <c:ext xmlns:c16="http://schemas.microsoft.com/office/drawing/2014/chart" uri="{C3380CC4-5D6E-409C-BE32-E72D297353CC}">
              <c16:uniqueId val="{00000008-475D-4A35-8C63-1DBC4FC57C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5D-4A35-8C63-1DBC4FC57C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3753</c:v>
                </c:pt>
                <c:pt idx="3">
                  <c:v>3613</c:v>
                </c:pt>
                <c:pt idx="6">
                  <c:v>3489</c:v>
                </c:pt>
                <c:pt idx="9">
                  <c:v>3714</c:v>
                </c:pt>
                <c:pt idx="12">
                  <c:v>3913</c:v>
                </c:pt>
              </c:numCache>
            </c:numRef>
          </c:val>
          <c:extLst>
            <c:ext xmlns:c16="http://schemas.microsoft.com/office/drawing/2014/chart" uri="{C3380CC4-5D6E-409C-BE32-E72D297353CC}">
              <c16:uniqueId val="{0000000A-475D-4A35-8C63-1DBC4FC57C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5D-4A35-8C63-1DBC4FC57C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1042</c:v>
                </c:pt>
                <c:pt idx="1">
                  <c:v>1246</c:v>
                </c:pt>
                <c:pt idx="2">
                  <c:v>1324</c:v>
                </c:pt>
              </c:numCache>
            </c:numRef>
          </c:val>
          <c:extLst>
            <c:ext xmlns:c16="http://schemas.microsoft.com/office/drawing/2014/chart" uri="{C3380CC4-5D6E-409C-BE32-E72D297353CC}">
              <c16:uniqueId val="{00000000-326F-4E49-AB7A-0CB6CD969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242</c:v>
                </c:pt>
                <c:pt idx="1">
                  <c:v>290</c:v>
                </c:pt>
                <c:pt idx="2">
                  <c:v>290</c:v>
                </c:pt>
              </c:numCache>
            </c:numRef>
          </c:val>
          <c:extLst>
            <c:ext xmlns:c16="http://schemas.microsoft.com/office/drawing/2014/chart" uri="{C3380CC4-5D6E-409C-BE32-E72D297353CC}">
              <c16:uniqueId val="{00000001-326F-4E49-AB7A-0CB6CD969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1885</c:v>
                </c:pt>
                <c:pt idx="1">
                  <c:v>2166</c:v>
                </c:pt>
                <c:pt idx="2">
                  <c:v>2344</c:v>
                </c:pt>
              </c:numCache>
            </c:numRef>
          </c:val>
          <c:extLst>
            <c:ext xmlns:c16="http://schemas.microsoft.com/office/drawing/2014/chart" uri="{C3380CC4-5D6E-409C-BE32-E72D297353CC}">
              <c16:uniqueId val="{00000002-326F-4E49-AB7A-0CB6CD9699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普通会計における元利償還金はおおむね横ばいであるが、組合等（主に消防衛生組合）が起こした地方債の元利償還金に対する負担金等が増加傾向である。</a:t>
          </a:r>
          <a:endParaRPr lang="ja-JP" altLang="ja-JP" sz="1400">
            <a:effectLst/>
          </a:endParaRPr>
        </a:p>
        <a:p>
          <a:r>
            <a:rPr kumimoji="1" lang="ja-JP" altLang="ja-JP" sz="1100">
              <a:solidFill>
                <a:schemeClr val="dk1"/>
              </a:solidFill>
              <a:effectLst/>
              <a:latin typeface="+mn-lt"/>
              <a:ea typeface="+mn-ea"/>
              <a:cs typeface="+mn-cs"/>
            </a:rPr>
            <a:t>　普通会計における地方債の新規発行においては、組合等の償還も考慮したシミュレーションが必要である。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一般会計等に係る地方債の残高が増加傾向であるが、約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億程度に抑えるとともに、単年度の元利償還金の平準化に努め、一般財源を圧迫し他の事業に影響を及ぼさないようにする必要がある。</a:t>
          </a:r>
          <a:endParaRPr lang="ja-JP" altLang="ja-JP" sz="1400">
            <a:effectLst/>
          </a:endParaRPr>
        </a:p>
        <a:p>
          <a:r>
            <a:rPr kumimoji="1" lang="ja-JP" altLang="ja-JP" sz="1100">
              <a:solidFill>
                <a:schemeClr val="dk1"/>
              </a:solidFill>
              <a:effectLst/>
              <a:latin typeface="+mn-lt"/>
              <a:ea typeface="+mn-ea"/>
              <a:cs typeface="+mn-cs"/>
            </a:rPr>
            <a:t>　また、充当可能財源の確保、普通交付税措置の高い事業の優先により、将来負担比率の分子をマイナスで維持している。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財政調整基金、公共公用施設等整備基金、ふるさと応援基金で積み増しを行い、全体的に増加傾向である。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公共公用施設等整備基金は、庁舎建替えに向けて確実に積み増しができるような財政運営が必要。</a:t>
          </a:r>
          <a:endParaRPr lang="ja-JP" altLang="ja-JP" sz="12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・公共公用施設等整備基金：庁舎の建て替えを計画しているため、主にその財源として活用する。</a:t>
          </a:r>
          <a:endParaRPr lang="ja-JP" altLang="ja-JP" sz="1200">
            <a:effectLst/>
          </a:endParaRPr>
        </a:p>
        <a:p>
          <a:r>
            <a:rPr kumimoji="1" lang="ja-JP" altLang="ja-JP" sz="1200">
              <a:solidFill>
                <a:schemeClr val="dk1"/>
              </a:solidFill>
              <a:effectLst/>
              <a:latin typeface="+mn-lt"/>
              <a:ea typeface="+mn-ea"/>
              <a:cs typeface="+mn-cs"/>
            </a:rPr>
            <a:t>　・軍用地跡地利用整備基金：米軍用地の跡地利用に係る財源として活用する。</a:t>
          </a:r>
          <a:endParaRPr lang="ja-JP" altLang="ja-JP" sz="1200">
            <a:effectLst/>
          </a:endParaRPr>
        </a:p>
        <a:p>
          <a:r>
            <a:rPr kumimoji="1" lang="ja-JP" altLang="ja-JP" sz="1200">
              <a:solidFill>
                <a:schemeClr val="dk1"/>
              </a:solidFill>
              <a:effectLst/>
              <a:latin typeface="+mn-lt"/>
              <a:ea typeface="+mn-ea"/>
              <a:cs typeface="+mn-cs"/>
            </a:rPr>
            <a:t>　・水源地域振興基金：水源地域である本間珍お地域振興を図るための基金で、主にダムまつり等の充当している。</a:t>
          </a:r>
          <a:endParaRPr lang="ja-JP" altLang="ja-JP" sz="1200">
            <a:effectLst/>
          </a:endParaRPr>
        </a:p>
        <a:p>
          <a:r>
            <a:rPr kumimoji="1" lang="ja-JP" altLang="ja-JP" sz="1200">
              <a:solidFill>
                <a:schemeClr val="dk1"/>
              </a:solidFill>
              <a:effectLst/>
              <a:latin typeface="+mn-lt"/>
              <a:ea typeface="+mn-ea"/>
              <a:cs typeface="+mn-cs"/>
            </a:rPr>
            <a:t>　・ふるさと応援基金：ふるさと納税を原資とした基金で、各種分野の事業で活用。</a:t>
          </a:r>
          <a:endParaRPr lang="ja-JP" altLang="ja-JP" sz="1200">
            <a:effectLst/>
          </a:endParaRPr>
        </a:p>
        <a:p>
          <a:r>
            <a:rPr kumimoji="1" lang="ja-JP" altLang="ja-JP" sz="1200">
              <a:solidFill>
                <a:schemeClr val="dk1"/>
              </a:solidFill>
              <a:effectLst/>
              <a:latin typeface="+mn-lt"/>
              <a:ea typeface="+mn-ea"/>
              <a:cs typeface="+mn-cs"/>
            </a:rPr>
            <a:t>　・ふるさと創生基金：町民自ら実践する地域づくり事業に活用する。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・公共公調施設等整備基金は、庁舎建替えに備えて積み立てている。</a:t>
          </a:r>
          <a:endParaRPr lang="ja-JP" altLang="ja-JP" sz="1200">
            <a:effectLst/>
          </a:endParaRPr>
        </a:p>
        <a:p>
          <a:r>
            <a:rPr kumimoji="1" lang="ja-JP" altLang="ja-JP" sz="1200">
              <a:solidFill>
                <a:schemeClr val="dk1"/>
              </a:solidFill>
              <a:effectLst/>
              <a:latin typeface="+mn-lt"/>
              <a:ea typeface="+mn-ea"/>
              <a:cs typeface="+mn-cs"/>
            </a:rPr>
            <a:t>　・ふるさと応援基金は、ふるさと納税の増による。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・公共公用施設等整備基金は、庁舎建替えに向け毎年度１億５千万円を積み増す。</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財政調整基金については、一般会計での取崩はなく、有線放送電話事業で</a:t>
          </a:r>
          <a:r>
            <a:rPr kumimoji="1" lang="en-US" altLang="ja-JP" sz="1200">
              <a:solidFill>
                <a:schemeClr val="dk1"/>
              </a:solidFill>
              <a:effectLst/>
              <a:latin typeface="+mn-lt"/>
              <a:ea typeface="+mn-ea"/>
              <a:cs typeface="+mn-cs"/>
            </a:rPr>
            <a:t>6,058</a:t>
          </a:r>
          <a:r>
            <a:rPr kumimoji="1" lang="ja-JP" altLang="ja-JP" sz="1200">
              <a:solidFill>
                <a:schemeClr val="dk1"/>
              </a:solidFill>
              <a:effectLst/>
              <a:latin typeface="+mn-lt"/>
              <a:ea typeface="+mn-ea"/>
              <a:cs typeface="+mn-cs"/>
            </a:rPr>
            <a:t>千円取り崩している。一方積立てについては、歳計剰余金処分によるもので</a:t>
          </a:r>
          <a:r>
            <a:rPr kumimoji="1" lang="en-US" altLang="ja-JP" sz="1200">
              <a:solidFill>
                <a:schemeClr val="dk1"/>
              </a:solidFill>
              <a:effectLst/>
              <a:latin typeface="+mn-lt"/>
              <a:ea typeface="+mn-ea"/>
              <a:cs typeface="+mn-cs"/>
            </a:rPr>
            <a:t>83,617</a:t>
          </a:r>
          <a:r>
            <a:rPr kumimoji="1" lang="ja-JP" altLang="ja-JP" sz="1200">
              <a:solidFill>
                <a:schemeClr val="dk1"/>
              </a:solidFill>
              <a:effectLst/>
              <a:latin typeface="+mn-lt"/>
              <a:ea typeface="+mn-ea"/>
              <a:cs typeface="+mn-cs"/>
            </a:rPr>
            <a:t>千円あり、令和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年度末残高は増加している。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年度末残高において、標準財政規模の２０％以上を維持する。</a:t>
          </a:r>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減債基金については、増減なし。</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地方債残高の６％以上を積み立てる。</a:t>
          </a:r>
          <a:endParaRPr lang="ja-JP" altLang="ja-JP" sz="12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11,451
11,306
37.84
13,226,175
12,943,897
121,071
3,970,593
3,913,331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財政力指数はほぼ増減なく推移している。</a:t>
          </a:r>
          <a:endParaRPr lang="ja-JP" altLang="ja-JP" sz="1400">
            <a:effectLst/>
          </a:endParaRPr>
        </a:p>
        <a:p>
          <a:r>
            <a:rPr kumimoji="1" lang="ja-JP" altLang="ja-JP" sz="1100">
              <a:solidFill>
                <a:schemeClr val="dk1"/>
              </a:solidFill>
              <a:effectLst/>
              <a:latin typeface="+mn-lt"/>
              <a:ea typeface="+mn-ea"/>
              <a:cs typeface="+mn-cs"/>
            </a:rPr>
            <a:t>　ギンバル訓練場跡地に民間の温泉ホテルが建設され、固定資産税や入湯税による自主財源の増加が期待される。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経常収支比率が前年度に比べ</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％増加している。令和３年度は新型コロナ対策のための国からの財政措置により一般財源が抑制されたことにより改善傾向にあったが、令和４年度においては令和２年度の比率程度に戻っている。</a:t>
          </a:r>
          <a:endParaRPr lang="ja-JP" altLang="ja-JP" sz="1400">
            <a:effectLst/>
          </a:endParaRPr>
        </a:p>
        <a:p>
          <a:r>
            <a:rPr kumimoji="1" lang="ja-JP" altLang="ja-JP" sz="1100">
              <a:solidFill>
                <a:schemeClr val="dk1"/>
              </a:solidFill>
              <a:effectLst/>
              <a:latin typeface="+mn-lt"/>
              <a:ea typeface="+mn-ea"/>
              <a:cs typeface="+mn-cs"/>
            </a:rPr>
            <a:t>　人件費に係る経常収支が大きいため、引き続き人件費の抑制が必要な状況である。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154517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58805"/>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58805"/>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363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8679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328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前年度よりも増加し、全国・県平均の２倍以上と大きく経費がかかっており、会計年度任用職員の雇用人数を抑える必要がある。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26772</xdr:rowOff>
    </xdr:from>
    <xdr:to>
      <xdr:col>23</xdr:col>
      <xdr:colOff>133350</xdr:colOff>
      <xdr:row>84</xdr:row>
      <xdr:rowOff>105594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28572"/>
          <a:ext cx="8382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26772</xdr:rowOff>
    </xdr:from>
    <xdr:to>
      <xdr:col>19</xdr:col>
      <xdr:colOff>133350</xdr:colOff>
      <xdr:row>84</xdr:row>
      <xdr:rowOff>59234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42857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100754</xdr:rowOff>
    </xdr:from>
    <xdr:to>
      <xdr:col>15</xdr:col>
      <xdr:colOff>82550</xdr:colOff>
      <xdr:row>84</xdr:row>
      <xdr:rowOff>59234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31104"/>
          <a:ext cx="889000" cy="1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93380</xdr:rowOff>
    </xdr:from>
    <xdr:to>
      <xdr:col>11</xdr:col>
      <xdr:colOff>31750</xdr:colOff>
      <xdr:row>83</xdr:row>
      <xdr:rowOff>100754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23730"/>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54794</xdr:rowOff>
    </xdr:from>
    <xdr:to>
      <xdr:col>23</xdr:col>
      <xdr:colOff>184150</xdr:colOff>
      <xdr:row>84</xdr:row>
      <xdr:rowOff>156394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26871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2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147422</xdr:rowOff>
    </xdr:from>
    <xdr:to>
      <xdr:col>19</xdr:col>
      <xdr:colOff>184150</xdr:colOff>
      <xdr:row>84</xdr:row>
      <xdr:rowOff>77572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62349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6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8434</xdr:rowOff>
    </xdr:from>
    <xdr:to>
      <xdr:col>15</xdr:col>
      <xdr:colOff>133350</xdr:colOff>
      <xdr:row>84</xdr:row>
      <xdr:rowOff>110034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94811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49954</xdr:rowOff>
    </xdr:from>
    <xdr:to>
      <xdr:col>11</xdr:col>
      <xdr:colOff>82550</xdr:colOff>
      <xdr:row>83</xdr:row>
      <xdr:rowOff>151554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136331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6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42580</xdr:rowOff>
    </xdr:from>
    <xdr:to>
      <xdr:col>7</xdr:col>
      <xdr:colOff>31750</xdr:colOff>
      <xdr:row>83</xdr:row>
      <xdr:rowOff>144180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128957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％改善し、全国平均を下回っている。国や県の給与改定等の動向を注視し、引き続き適切な給与水準に努める。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184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988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125589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184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米軍基地から派生する諸課題に対応するための職員配置や基地跡地利用、企業誘致の推進を図るための職員配置を行っているため、類似団体と比較して多い状況である。</a:t>
          </a:r>
          <a:endParaRPr lang="ja-JP" altLang="ja-JP" sz="1400">
            <a:effectLst/>
          </a:endParaRPr>
        </a:p>
        <a:p>
          <a:r>
            <a:rPr kumimoji="1" lang="ja-JP" altLang="ja-JP" sz="1100">
              <a:solidFill>
                <a:schemeClr val="dk1"/>
              </a:solidFill>
              <a:effectLst/>
              <a:latin typeface="+mn-lt"/>
              <a:ea typeface="+mn-ea"/>
              <a:cs typeface="+mn-cs"/>
            </a:rPr>
            <a:t>　事務量の見直し、機構改革等を行い、適正な職員配置に努める必要がある。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42037</xdr:rowOff>
    </xdr:from>
    <xdr:to>
      <xdr:col>81</xdr:col>
      <xdr:colOff>44450</xdr:colOff>
      <xdr:row>62</xdr:row>
      <xdr:rowOff>56515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193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42037</xdr:rowOff>
    </xdr:from>
    <xdr:to>
      <xdr:col>77</xdr:col>
      <xdr:colOff>44450</xdr:colOff>
      <xdr:row>62</xdr:row>
      <xdr:rowOff>43967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7193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43967</xdr:rowOff>
    </xdr:from>
    <xdr:to>
      <xdr:col>72</xdr:col>
      <xdr:colOff>203200</xdr:colOff>
      <xdr:row>62</xdr:row>
      <xdr:rowOff>60376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7386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37694</xdr:rowOff>
    </xdr:from>
    <xdr:to>
      <xdr:col>68</xdr:col>
      <xdr:colOff>152400</xdr:colOff>
      <xdr:row>62</xdr:row>
      <xdr:rowOff>60376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6759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162687</xdr:rowOff>
    </xdr:from>
    <xdr:to>
      <xdr:col>77</xdr:col>
      <xdr:colOff>95250</xdr:colOff>
      <xdr:row>62</xdr:row>
      <xdr:rowOff>92837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77614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164617</xdr:rowOff>
    </xdr:from>
    <xdr:to>
      <xdr:col>73</xdr:col>
      <xdr:colOff>44450</xdr:colOff>
      <xdr:row>62</xdr:row>
      <xdr:rowOff>94767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79544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9576</xdr:rowOff>
    </xdr:from>
    <xdr:to>
      <xdr:col>68</xdr:col>
      <xdr:colOff>203200</xdr:colOff>
      <xdr:row>62</xdr:row>
      <xdr:rowOff>111176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95953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2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158344</xdr:rowOff>
    </xdr:from>
    <xdr:to>
      <xdr:col>64</xdr:col>
      <xdr:colOff>152400</xdr:colOff>
      <xdr:row>62</xdr:row>
      <xdr:rowOff>88494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実質公債費比率は、全国・県平均を下回っており、良好な状態であると考える。</a:t>
          </a:r>
          <a:endParaRPr lang="ja-JP" altLang="ja-JP" sz="1400">
            <a:effectLst/>
          </a:endParaRPr>
        </a:p>
        <a:p>
          <a:r>
            <a:rPr kumimoji="1" lang="ja-JP" altLang="ja-JP" sz="1100">
              <a:solidFill>
                <a:schemeClr val="dk1"/>
              </a:solidFill>
              <a:effectLst/>
              <a:latin typeface="+mn-lt"/>
              <a:ea typeface="+mn-ea"/>
              <a:cs typeface="+mn-cs"/>
            </a:rPr>
            <a:t>　地方債の新規発行については、交付税措置率の高い事業を優先し、償還シミュレーションをすることで、元利償還金が急激に増加しないように留意していく。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70696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86783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の地方債償還元利（公債費）が一定の水準となるよう、地方債の借入シミュレーションをしている。普通交付税措置率が高い事業から起債するようにし、充当可能基金も積み増していることも将来負担比率の軽減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11,451
11,306
37.84
13,226,175
12,943,897
121,071
3,970,593
3,913,331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会計年度任用職員の報酬及び期末手当等で増加傾向である。雇用人数も他の市町村と比べても多いことが課題であり、事務量の見直しにより雇用人数の抑制に取り組む必要がある。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118110</xdr:rowOff>
    </xdr:from>
    <xdr:to>
      <xdr:col>15</xdr:col>
      <xdr:colOff>149225</xdr:colOff>
      <xdr:row>37</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令和４年度に開所した</a:t>
          </a:r>
          <a:r>
            <a:rPr kumimoji="1" lang="en-US" altLang="ja-JP" sz="1100">
              <a:solidFill>
                <a:schemeClr val="dk1"/>
              </a:solidFill>
              <a:effectLst/>
              <a:latin typeface="+mn-lt"/>
              <a:ea typeface="+mn-ea"/>
              <a:cs typeface="+mn-cs"/>
            </a:rPr>
            <a:t>KIN</a:t>
          </a:r>
          <a:r>
            <a:rPr kumimoji="1" lang="ja-JP" altLang="ja-JP" sz="1100">
              <a:solidFill>
                <a:schemeClr val="dk1"/>
              </a:solidFill>
              <a:effectLst/>
              <a:latin typeface="+mn-lt"/>
              <a:ea typeface="+mn-ea"/>
              <a:cs typeface="+mn-cs"/>
            </a:rPr>
            <a:t>サンライズビーチ海浜公園の指定管理料委託料や放課後学習支援の拡大のほか、物価高騰による給食材料費などの経費が影響している。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88900</xdr:rowOff>
    </xdr:from>
    <xdr:to>
      <xdr:col>82</xdr:col>
      <xdr:colOff>107950</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03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88900</xdr:rowOff>
    </xdr:from>
    <xdr:to>
      <xdr:col>78</xdr:col>
      <xdr:colOff>69850</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03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19</xdr:row>
      <xdr:rowOff>79375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9880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79375</xdr:rowOff>
    </xdr:from>
    <xdr:to>
      <xdr:col>69</xdr:col>
      <xdr:colOff>92075</xdr:colOff>
      <xdr:row>20</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336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28575</xdr:rowOff>
    </xdr:from>
    <xdr:to>
      <xdr:col>69</xdr:col>
      <xdr:colOff>142875</xdr:colOff>
      <xdr:row>19</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114952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57150</xdr:rowOff>
    </xdr:from>
    <xdr:to>
      <xdr:col>65</xdr:col>
      <xdr:colOff>53975</xdr:colOff>
      <xdr:row>20</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こども医療費助成事業に係る県の補助範囲が拡大され、町負担が減少したことにより、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％減少している。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99785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154215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154215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特別会計への繰出金において、国民健康保険事業特別会計への法定外繰出や下水道事業特別会計への繰出が増加している。</a:t>
          </a:r>
          <a:endParaRPr lang="ja-JP" altLang="ja-JP">
            <a:effectLst/>
          </a:endParaRPr>
        </a:p>
        <a:p>
          <a:r>
            <a:rPr kumimoji="1" lang="ja-JP" altLang="ja-JP" sz="1100">
              <a:solidFill>
                <a:schemeClr val="dk1"/>
              </a:solidFill>
              <a:effectLst/>
              <a:latin typeface="+mn-lt"/>
              <a:ea typeface="+mn-ea"/>
              <a:cs typeface="+mn-cs"/>
            </a:rPr>
            <a:t>　国民健康保険事業の保険税の適正化、下水道事業における接続率の向上が必要となっている。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105773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3755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112304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375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164556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42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38826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金武地区消防衛生組合への衛生負担金が一般廃棄物最終処分場整備事業の関係で増加している。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39370</xdr:rowOff>
    </xdr:from>
    <xdr:to>
      <xdr:col>82</xdr:col>
      <xdr:colOff>107950</xdr:colOff>
      <xdr:row>39</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72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39370</xdr:rowOff>
    </xdr:from>
    <xdr:to>
      <xdr:col>78</xdr:col>
      <xdr:colOff>69850</xdr:colOff>
      <xdr:row>39</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725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134620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832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138430</xdr:rowOff>
    </xdr:from>
    <xdr:to>
      <xdr:col>69</xdr:col>
      <xdr:colOff>92075</xdr:colOff>
      <xdr:row>40</xdr:row>
      <xdr:rowOff>134620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824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160020</xdr:rowOff>
    </xdr:from>
    <xdr:to>
      <xdr:col>78</xdr:col>
      <xdr:colOff>120650</xdr:colOff>
      <xdr:row>39</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74947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83820</xdr:rowOff>
    </xdr:from>
    <xdr:to>
      <xdr:col>69</xdr:col>
      <xdr:colOff>142875</xdr:colOff>
      <xdr:row>41</xdr:row>
      <xdr:rowOff>13970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170197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公債費の経常収支比率はほぼ横ばい状態で、地方債の元利償還金が急激に増えないよう、新規発行については留意していく。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887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51562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887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56134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56134</xdr:rowOff>
    </xdr:from>
    <xdr:to>
      <xdr:col>11</xdr:col>
      <xdr:colOff>9525</xdr:colOff>
      <xdr:row>75</xdr:row>
      <xdr:rowOff>65278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149352</xdr:rowOff>
    </xdr:from>
    <xdr:to>
      <xdr:col>20</xdr:col>
      <xdr:colOff>38100</xdr:colOff>
      <xdr:row>75</xdr:row>
      <xdr:rowOff>79502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89679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人件費、物件費、繰出金において経常経費が増加傾向であり、歳入においては自主財源の確保、歳出においては人件費、事務事業の外部委託等の適正化が必要である。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79</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667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79</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6675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80</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105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80</xdr:row>
      <xdr:rowOff>1270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90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76766</xdr:rowOff>
    </xdr:from>
    <xdr:to>
      <xdr:col>29</xdr:col>
      <xdr:colOff>127000</xdr:colOff>
      <xdr:row>15</xdr:row>
      <xdr:rowOff>110407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96141"/>
          <a:ext cx="647700" cy="3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83423</xdr:rowOff>
    </xdr:from>
    <xdr:to>
      <xdr:col>26</xdr:col>
      <xdr:colOff>50800</xdr:colOff>
      <xdr:row>15</xdr:row>
      <xdr:rowOff>110407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702798"/>
          <a:ext cx="698500" cy="2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83423</xdr:rowOff>
    </xdr:from>
    <xdr:to>
      <xdr:col>22</xdr:col>
      <xdr:colOff>114300</xdr:colOff>
      <xdr:row>16</xdr:row>
      <xdr:rowOff>2713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02798"/>
          <a:ext cx="698500" cy="9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2713</xdr:rowOff>
    </xdr:from>
    <xdr:to>
      <xdr:col>18</xdr:col>
      <xdr:colOff>177800</xdr:colOff>
      <xdr:row>16</xdr:row>
      <xdr:rowOff>38626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93538"/>
          <a:ext cx="698500" cy="3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25966</xdr:rowOff>
    </xdr:from>
    <xdr:to>
      <xdr:col>29</xdr:col>
      <xdr:colOff>177800</xdr:colOff>
      <xdr:row>15</xdr:row>
      <xdr:rowOff>127566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4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42493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59607</xdr:rowOff>
    </xdr:from>
    <xdr:to>
      <xdr:col>26</xdr:col>
      <xdr:colOff>101600</xdr:colOff>
      <xdr:row>15</xdr:row>
      <xdr:rowOff>161207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7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171384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4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32623</xdr:rowOff>
    </xdr:from>
    <xdr:to>
      <xdr:col>22</xdr:col>
      <xdr:colOff>165100</xdr:colOff>
      <xdr:row>15</xdr:row>
      <xdr:rowOff>134223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5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144400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123363</xdr:rowOff>
    </xdr:from>
    <xdr:to>
      <xdr:col>19</xdr:col>
      <xdr:colOff>38100</xdr:colOff>
      <xdr:row>16</xdr:row>
      <xdr:rowOff>53513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4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63690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1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159276</xdr:rowOff>
    </xdr:from>
    <xdr:to>
      <xdr:col>15</xdr:col>
      <xdr:colOff>101600</xdr:colOff>
      <xdr:row>16</xdr:row>
      <xdr:rowOff>89426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7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99603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4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289992</xdr:rowOff>
    </xdr:from>
    <xdr:to>
      <xdr:col>29</xdr:col>
      <xdr:colOff>127000</xdr:colOff>
      <xdr:row>35</xdr:row>
      <xdr:rowOff>319919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0342"/>
          <a:ext cx="647700" cy="2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301136</xdr:rowOff>
    </xdr:from>
    <xdr:to>
      <xdr:col>26</xdr:col>
      <xdr:colOff>50800</xdr:colOff>
      <xdr:row>35</xdr:row>
      <xdr:rowOff>319919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11486"/>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301136</xdr:rowOff>
    </xdr:from>
    <xdr:to>
      <xdr:col>22</xdr:col>
      <xdr:colOff>114300</xdr:colOff>
      <xdr:row>35</xdr:row>
      <xdr:rowOff>302564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1486"/>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302564</xdr:rowOff>
    </xdr:from>
    <xdr:to>
      <xdr:col>18</xdr:col>
      <xdr:colOff>177800</xdr:colOff>
      <xdr:row>35</xdr:row>
      <xdr:rowOff>334455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12914"/>
          <a:ext cx="6985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239192</xdr:rowOff>
    </xdr:from>
    <xdr:to>
      <xdr:col>29</xdr:col>
      <xdr:colOff>177800</xdr:colOff>
      <xdr:row>35</xdr:row>
      <xdr:rowOff>340792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211269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269119</xdr:rowOff>
    </xdr:from>
    <xdr:to>
      <xdr:col>26</xdr:col>
      <xdr:colOff>101600</xdr:colOff>
      <xdr:row>36</xdr:row>
      <xdr:rowOff>27819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12596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250336</xdr:rowOff>
    </xdr:from>
    <xdr:to>
      <xdr:col>22</xdr:col>
      <xdr:colOff>165100</xdr:colOff>
      <xdr:row>36</xdr:row>
      <xdr:rowOff>9036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336713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251764</xdr:rowOff>
    </xdr:from>
    <xdr:to>
      <xdr:col>19</xdr:col>
      <xdr:colOff>38100</xdr:colOff>
      <xdr:row>36</xdr:row>
      <xdr:rowOff>10464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338141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283655</xdr:rowOff>
    </xdr:from>
    <xdr:to>
      <xdr:col>15</xdr:col>
      <xdr:colOff>101600</xdr:colOff>
      <xdr:row>36</xdr:row>
      <xdr:rowOff>42355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27132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11,451
11,306
37.84
13,226,175
12,943,897
121,071
3,970,593
3,913,331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117530</xdr:rowOff>
    </xdr:from>
    <xdr:to>
      <xdr:col>24</xdr:col>
      <xdr:colOff>63500</xdr:colOff>
      <xdr:row>34</xdr:row>
      <xdr:rowOff>142882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46830"/>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129157</xdr:rowOff>
    </xdr:from>
    <xdr:to>
      <xdr:col>19</xdr:col>
      <xdr:colOff>177800</xdr:colOff>
      <xdr:row>34</xdr:row>
      <xdr:rowOff>142882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958457"/>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129157</xdr:rowOff>
    </xdr:from>
    <xdr:to>
      <xdr:col>15</xdr:col>
      <xdr:colOff>50800</xdr:colOff>
      <xdr:row>35</xdr:row>
      <xdr:rowOff>67526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58457"/>
          <a:ext cx="889000" cy="1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67526</xdr:rowOff>
    </xdr:from>
    <xdr:to>
      <xdr:col>10</xdr:col>
      <xdr:colOff>114300</xdr:colOff>
      <xdr:row>35</xdr:row>
      <xdr:rowOff>94186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68276"/>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66730</xdr:rowOff>
    </xdr:from>
    <xdr:to>
      <xdr:col>24</xdr:col>
      <xdr:colOff>114300</xdr:colOff>
      <xdr:row>34</xdr:row>
      <xdr:rowOff>168330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89607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4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92082</xdr:rowOff>
    </xdr:from>
    <xdr:to>
      <xdr:col>20</xdr:col>
      <xdr:colOff>38100</xdr:colOff>
      <xdr:row>35</xdr:row>
      <xdr:rowOff>22232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38759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9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78357</xdr:rowOff>
    </xdr:from>
    <xdr:to>
      <xdr:col>15</xdr:col>
      <xdr:colOff>101600</xdr:colOff>
      <xdr:row>35</xdr:row>
      <xdr:rowOff>8507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25034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8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16726</xdr:rowOff>
    </xdr:from>
    <xdr:to>
      <xdr:col>10</xdr:col>
      <xdr:colOff>165100</xdr:colOff>
      <xdr:row>35</xdr:row>
      <xdr:rowOff>118326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134853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43386</xdr:rowOff>
    </xdr:from>
    <xdr:to>
      <xdr:col>6</xdr:col>
      <xdr:colOff>38100</xdr:colOff>
      <xdr:row>35</xdr:row>
      <xdr:rowOff>144986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161513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1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51525</xdr:rowOff>
    </xdr:from>
    <xdr:to>
      <xdr:col>24</xdr:col>
      <xdr:colOff>63500</xdr:colOff>
      <xdr:row>54</xdr:row>
      <xdr:rowOff>144121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309825"/>
          <a:ext cx="838200" cy="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115812</xdr:rowOff>
    </xdr:from>
    <xdr:to>
      <xdr:col>19</xdr:col>
      <xdr:colOff>177800</xdr:colOff>
      <xdr:row>54</xdr:row>
      <xdr:rowOff>144121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374112"/>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115812</xdr:rowOff>
    </xdr:from>
    <xdr:to>
      <xdr:col>15</xdr:col>
      <xdr:colOff>50800</xdr:colOff>
      <xdr:row>54</xdr:row>
      <xdr:rowOff>157814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374112"/>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147848</xdr:rowOff>
    </xdr:from>
    <xdr:to>
      <xdr:col>10</xdr:col>
      <xdr:colOff>114300</xdr:colOff>
      <xdr:row>54</xdr:row>
      <xdr:rowOff>157814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406148"/>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725</xdr:rowOff>
    </xdr:from>
    <xdr:to>
      <xdr:col>24</xdr:col>
      <xdr:colOff>114300</xdr:colOff>
      <xdr:row>54</xdr:row>
      <xdr:rowOff>102325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2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23602</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1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93321</xdr:rowOff>
    </xdr:from>
    <xdr:to>
      <xdr:col>20</xdr:col>
      <xdr:colOff>38100</xdr:colOff>
      <xdr:row>55</xdr:row>
      <xdr:rowOff>23471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5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39998</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65012</xdr:rowOff>
    </xdr:from>
    <xdr:to>
      <xdr:col>15</xdr:col>
      <xdr:colOff>101600</xdr:colOff>
      <xdr:row>54</xdr:row>
      <xdr:rowOff>166612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11689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9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107014</xdr:rowOff>
    </xdr:from>
    <xdr:to>
      <xdr:col>10</xdr:col>
      <xdr:colOff>165100</xdr:colOff>
      <xdr:row>55</xdr:row>
      <xdr:rowOff>37164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53691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97048</xdr:rowOff>
    </xdr:from>
    <xdr:to>
      <xdr:col>6</xdr:col>
      <xdr:colOff>38100</xdr:colOff>
      <xdr:row>55</xdr:row>
      <xdr:rowOff>27198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3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43725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1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2730</xdr:rowOff>
    </xdr:from>
    <xdr:to>
      <xdr:col>24</xdr:col>
      <xdr:colOff>63500</xdr:colOff>
      <xdr:row>77</xdr:row>
      <xdr:rowOff>102972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04380"/>
          <a:ext cx="838200" cy="10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165455</xdr:rowOff>
    </xdr:from>
    <xdr:to>
      <xdr:col>19</xdr:col>
      <xdr:colOff>177800</xdr:colOff>
      <xdr:row>77</xdr:row>
      <xdr:rowOff>2730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9565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165455</xdr:rowOff>
    </xdr:from>
    <xdr:to>
      <xdr:col>15</xdr:col>
      <xdr:colOff>50800</xdr:colOff>
      <xdr:row>77</xdr:row>
      <xdr:rowOff>75767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95655"/>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168314</xdr:rowOff>
    </xdr:from>
    <xdr:to>
      <xdr:col>10</xdr:col>
      <xdr:colOff>114300</xdr:colOff>
      <xdr:row>77</xdr:row>
      <xdr:rowOff>75767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98514"/>
          <a:ext cx="889000" cy="7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52172</xdr:rowOff>
    </xdr:from>
    <xdr:to>
      <xdr:col>24</xdr:col>
      <xdr:colOff>114300</xdr:colOff>
      <xdr:row>77</xdr:row>
      <xdr:rowOff>153772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75049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123380</xdr:rowOff>
    </xdr:from>
    <xdr:to>
      <xdr:col>20</xdr:col>
      <xdr:colOff>38100</xdr:colOff>
      <xdr:row>77</xdr:row>
      <xdr:rowOff>53530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70058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114655</xdr:rowOff>
    </xdr:from>
    <xdr:to>
      <xdr:col>15</xdr:col>
      <xdr:colOff>101600</xdr:colOff>
      <xdr:row>77</xdr:row>
      <xdr:rowOff>44805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61333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24967</xdr:rowOff>
    </xdr:from>
    <xdr:to>
      <xdr:col>10</xdr:col>
      <xdr:colOff>165100</xdr:colOff>
      <xdr:row>77</xdr:row>
      <xdr:rowOff>126567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143094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117514</xdr:rowOff>
    </xdr:from>
    <xdr:to>
      <xdr:col>6</xdr:col>
      <xdr:colOff>38100</xdr:colOff>
      <xdr:row>77</xdr:row>
      <xdr:rowOff>47664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64190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30169</xdr:rowOff>
    </xdr:from>
    <xdr:to>
      <xdr:col>24</xdr:col>
      <xdr:colOff>63500</xdr:colOff>
      <xdr:row>93</xdr:row>
      <xdr:rowOff>168123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5975019"/>
          <a:ext cx="838200" cy="13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30169</xdr:rowOff>
    </xdr:from>
    <xdr:to>
      <xdr:col>19</xdr:col>
      <xdr:colOff>177800</xdr:colOff>
      <xdr:row>95</xdr:row>
      <xdr:rowOff>30724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975019"/>
          <a:ext cx="889000" cy="3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30724</xdr:rowOff>
    </xdr:from>
    <xdr:to>
      <xdr:col>15</xdr:col>
      <xdr:colOff>50800</xdr:colOff>
      <xdr:row>95</xdr:row>
      <xdr:rowOff>126299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318474"/>
          <a:ext cx="8890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126299</xdr:rowOff>
    </xdr:from>
    <xdr:to>
      <xdr:col>10</xdr:col>
      <xdr:colOff>114300</xdr:colOff>
      <xdr:row>96</xdr:row>
      <xdr:rowOff>2834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14049"/>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117323</xdr:rowOff>
    </xdr:from>
    <xdr:to>
      <xdr:col>24</xdr:col>
      <xdr:colOff>114300</xdr:colOff>
      <xdr:row>94</xdr:row>
      <xdr:rowOff>47473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140200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9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150819</xdr:rowOff>
    </xdr:from>
    <xdr:to>
      <xdr:col>20</xdr:col>
      <xdr:colOff>38100</xdr:colOff>
      <xdr:row>93</xdr:row>
      <xdr:rowOff>80969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97496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151374</xdr:rowOff>
    </xdr:from>
    <xdr:to>
      <xdr:col>15</xdr:col>
      <xdr:colOff>101600</xdr:colOff>
      <xdr:row>95</xdr:row>
      <xdr:rowOff>81524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98051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0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75499</xdr:rowOff>
    </xdr:from>
    <xdr:to>
      <xdr:col>10</xdr:col>
      <xdr:colOff>165100</xdr:colOff>
      <xdr:row>96</xdr:row>
      <xdr:rowOff>5649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22176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13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123484</xdr:rowOff>
    </xdr:from>
    <xdr:to>
      <xdr:col>6</xdr:col>
      <xdr:colOff>38100</xdr:colOff>
      <xdr:row>96</xdr:row>
      <xdr:rowOff>53634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70161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8941</xdr:rowOff>
    </xdr:from>
    <xdr:to>
      <xdr:col>54</xdr:col>
      <xdr:colOff>189865</xdr:colOff>
      <xdr:row>38</xdr:row>
      <xdr:rowOff>41711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66791"/>
          <a:ext cx="1270" cy="89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45538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41711</xdr:rowOff>
    </xdr:from>
    <xdr:to>
      <xdr:col>55</xdr:col>
      <xdr:colOff>88900</xdr:colOff>
      <xdr:row>38</xdr:row>
      <xdr:rowOff>41711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5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127068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8941</xdr:rowOff>
    </xdr:from>
    <xdr:to>
      <xdr:col>55</xdr:col>
      <xdr:colOff>88900</xdr:colOff>
      <xdr:row>33</xdr:row>
      <xdr:rowOff>8941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8941</xdr:rowOff>
    </xdr:from>
    <xdr:to>
      <xdr:col>55</xdr:col>
      <xdr:colOff>0</xdr:colOff>
      <xdr:row>33</xdr:row>
      <xdr:rowOff>124388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666791"/>
          <a:ext cx="838200" cy="1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53760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59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75333</xdr:rowOff>
    </xdr:from>
    <xdr:to>
      <xdr:col>55</xdr:col>
      <xdr:colOff>50800</xdr:colOff>
      <xdr:row>37</xdr:row>
      <xdr:rowOff>5483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82131</xdr:rowOff>
    </xdr:from>
    <xdr:to>
      <xdr:col>50</xdr:col>
      <xdr:colOff>114300</xdr:colOff>
      <xdr:row>33</xdr:row>
      <xdr:rowOff>124388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397081"/>
          <a:ext cx="889000" cy="3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101789</xdr:rowOff>
    </xdr:from>
    <xdr:to>
      <xdr:col>50</xdr:col>
      <xdr:colOff>165100</xdr:colOff>
      <xdr:row>37</xdr:row>
      <xdr:rowOff>31939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7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23066</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3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82131</xdr:rowOff>
    </xdr:from>
    <xdr:to>
      <xdr:col>45</xdr:col>
      <xdr:colOff>177800</xdr:colOff>
      <xdr:row>33</xdr:row>
      <xdr:rowOff>127858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397081"/>
          <a:ext cx="889000" cy="3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58972</xdr:rowOff>
    </xdr:from>
    <xdr:to>
      <xdr:col>46</xdr:col>
      <xdr:colOff>38100</xdr:colOff>
      <xdr:row>34</xdr:row>
      <xdr:rowOff>160572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151699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8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127858</xdr:rowOff>
    </xdr:from>
    <xdr:to>
      <xdr:col>41</xdr:col>
      <xdr:colOff>50800</xdr:colOff>
      <xdr:row>34</xdr:row>
      <xdr:rowOff>27423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5785708"/>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550</xdr:rowOff>
    </xdr:from>
    <xdr:to>
      <xdr:col>41</xdr:col>
      <xdr:colOff>101600</xdr:colOff>
      <xdr:row>37</xdr:row>
      <xdr:rowOff>102150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6055</xdr:rowOff>
    </xdr:from>
    <xdr:to>
      <xdr:col>36</xdr:col>
      <xdr:colOff>165100</xdr:colOff>
      <xdr:row>37</xdr:row>
      <xdr:rowOff>107655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98782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129591</xdr:rowOff>
    </xdr:from>
    <xdr:to>
      <xdr:col>55</xdr:col>
      <xdr:colOff>50800</xdr:colOff>
      <xdr:row>33</xdr:row>
      <xdr:rowOff>59741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82618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6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73588</xdr:rowOff>
    </xdr:from>
    <xdr:to>
      <xdr:col>50</xdr:col>
      <xdr:colOff>165100</xdr:colOff>
      <xdr:row>34</xdr:row>
      <xdr:rowOff>3738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20265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50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31331</xdr:rowOff>
    </xdr:from>
    <xdr:to>
      <xdr:col>46</xdr:col>
      <xdr:colOff>38100</xdr:colOff>
      <xdr:row>31</xdr:row>
      <xdr:rowOff>132931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3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149458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12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77058</xdr:rowOff>
    </xdr:from>
    <xdr:to>
      <xdr:col>41</xdr:col>
      <xdr:colOff>101600</xdr:colOff>
      <xdr:row>34</xdr:row>
      <xdr:rowOff>7208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7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23735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51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148073</xdr:rowOff>
    </xdr:from>
    <xdr:to>
      <xdr:col>36</xdr:col>
      <xdr:colOff>165100</xdr:colOff>
      <xdr:row>34</xdr:row>
      <xdr:rowOff>78223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8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94750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5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82445</xdr:rowOff>
    </xdr:from>
    <xdr:to>
      <xdr:col>55</xdr:col>
      <xdr:colOff>0</xdr:colOff>
      <xdr:row>52</xdr:row>
      <xdr:rowOff>144125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826395"/>
          <a:ext cx="838200" cy="2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144125</xdr:rowOff>
    </xdr:from>
    <xdr:to>
      <xdr:col>50</xdr:col>
      <xdr:colOff>114300</xdr:colOff>
      <xdr:row>55</xdr:row>
      <xdr:rowOff>66946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059525"/>
          <a:ext cx="889000" cy="4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147125</xdr:rowOff>
    </xdr:from>
    <xdr:to>
      <xdr:col>45</xdr:col>
      <xdr:colOff>177800</xdr:colOff>
      <xdr:row>55</xdr:row>
      <xdr:rowOff>66946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233975"/>
          <a:ext cx="889000" cy="2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147125</xdr:rowOff>
    </xdr:from>
    <xdr:to>
      <xdr:col>41</xdr:col>
      <xdr:colOff>50800</xdr:colOff>
      <xdr:row>56</xdr:row>
      <xdr:rowOff>52645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233975"/>
          <a:ext cx="889000" cy="4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31645</xdr:rowOff>
    </xdr:from>
    <xdr:to>
      <xdr:col>55</xdr:col>
      <xdr:colOff>50800</xdr:colOff>
      <xdr:row>51</xdr:row>
      <xdr:rowOff>133245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118022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69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93325</xdr:rowOff>
    </xdr:from>
    <xdr:to>
      <xdr:col>50</xdr:col>
      <xdr:colOff>165100</xdr:colOff>
      <xdr:row>53</xdr:row>
      <xdr:rowOff>23475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40002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878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16146</xdr:rowOff>
    </xdr:from>
    <xdr:to>
      <xdr:col>46</xdr:col>
      <xdr:colOff>38100</xdr:colOff>
      <xdr:row>55</xdr:row>
      <xdr:rowOff>117746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134273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22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96325</xdr:rowOff>
    </xdr:from>
    <xdr:to>
      <xdr:col>41</xdr:col>
      <xdr:colOff>101600</xdr:colOff>
      <xdr:row>54</xdr:row>
      <xdr:rowOff>26475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1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43002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95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1845</xdr:rowOff>
    </xdr:from>
    <xdr:to>
      <xdr:col>36</xdr:col>
      <xdr:colOff>165100</xdr:colOff>
      <xdr:row>56</xdr:row>
      <xdr:rowOff>103445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119972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89240</xdr:rowOff>
    </xdr:from>
    <xdr:to>
      <xdr:col>55</xdr:col>
      <xdr:colOff>0</xdr:colOff>
      <xdr:row>71</xdr:row>
      <xdr:rowOff>126678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090740"/>
          <a:ext cx="838200" cy="20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126678</xdr:rowOff>
    </xdr:from>
    <xdr:to>
      <xdr:col>50</xdr:col>
      <xdr:colOff>114300</xdr:colOff>
      <xdr:row>75</xdr:row>
      <xdr:rowOff>96289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299628"/>
          <a:ext cx="889000" cy="6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155557</xdr:rowOff>
    </xdr:from>
    <xdr:to>
      <xdr:col>45</xdr:col>
      <xdr:colOff>177800</xdr:colOff>
      <xdr:row>75</xdr:row>
      <xdr:rowOff>96289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842857"/>
          <a:ext cx="889000" cy="1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155557</xdr:rowOff>
    </xdr:from>
    <xdr:to>
      <xdr:col>41</xdr:col>
      <xdr:colOff>50800</xdr:colOff>
      <xdr:row>76</xdr:row>
      <xdr:rowOff>108017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842857"/>
          <a:ext cx="889000" cy="29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38440</xdr:rowOff>
    </xdr:from>
    <xdr:to>
      <xdr:col>55</xdr:col>
      <xdr:colOff>50800</xdr:colOff>
      <xdr:row>70</xdr:row>
      <xdr:rowOff>140040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0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162917</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199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75878</xdr:rowOff>
    </xdr:from>
    <xdr:to>
      <xdr:col>50</xdr:col>
      <xdr:colOff>165100</xdr:colOff>
      <xdr:row>72</xdr:row>
      <xdr:rowOff>6028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2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22555</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02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45489</xdr:rowOff>
    </xdr:from>
    <xdr:to>
      <xdr:col>46</xdr:col>
      <xdr:colOff>38100</xdr:colOff>
      <xdr:row>75</xdr:row>
      <xdr:rowOff>147089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163616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6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104757</xdr:rowOff>
    </xdr:from>
    <xdr:to>
      <xdr:col>41</xdr:col>
      <xdr:colOff>101600</xdr:colOff>
      <xdr:row>75</xdr:row>
      <xdr:rowOff>34907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51434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5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57217</xdr:rowOff>
    </xdr:from>
    <xdr:to>
      <xdr:col>36</xdr:col>
      <xdr:colOff>165100</xdr:colOff>
      <xdr:row>76</xdr:row>
      <xdr:rowOff>158817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3893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8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124155</xdr:rowOff>
    </xdr:from>
    <xdr:to>
      <xdr:col>55</xdr:col>
      <xdr:colOff>0</xdr:colOff>
      <xdr:row>97</xdr:row>
      <xdr:rowOff>64706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583355"/>
          <a:ext cx="838200" cy="1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64706</xdr:rowOff>
    </xdr:from>
    <xdr:to>
      <xdr:col>50</xdr:col>
      <xdr:colOff>114300</xdr:colOff>
      <xdr:row>97</xdr:row>
      <xdr:rowOff>122157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95356"/>
          <a:ext cx="889000" cy="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81645</xdr:rowOff>
    </xdr:from>
    <xdr:to>
      <xdr:col>45</xdr:col>
      <xdr:colOff>177800</xdr:colOff>
      <xdr:row>97</xdr:row>
      <xdr:rowOff>122157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540845"/>
          <a:ext cx="889000" cy="2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81645</xdr:rowOff>
    </xdr:from>
    <xdr:to>
      <xdr:col>41</xdr:col>
      <xdr:colOff>50800</xdr:colOff>
      <xdr:row>98</xdr:row>
      <xdr:rowOff>32400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540845"/>
          <a:ext cx="889000" cy="29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73355</xdr:rowOff>
    </xdr:from>
    <xdr:to>
      <xdr:col>55</xdr:col>
      <xdr:colOff>50800</xdr:colOff>
      <xdr:row>97</xdr:row>
      <xdr:rowOff>3505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96232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3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13906</xdr:rowOff>
    </xdr:from>
    <xdr:to>
      <xdr:col>50</xdr:col>
      <xdr:colOff>165100</xdr:colOff>
      <xdr:row>97</xdr:row>
      <xdr:rowOff>115506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71357</xdr:rowOff>
    </xdr:from>
    <xdr:to>
      <xdr:col>46</xdr:col>
      <xdr:colOff>38100</xdr:colOff>
      <xdr:row>98</xdr:row>
      <xdr:rowOff>1507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164084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30845</xdr:rowOff>
    </xdr:from>
    <xdr:to>
      <xdr:col>41</xdr:col>
      <xdr:colOff>101600</xdr:colOff>
      <xdr:row>96</xdr:row>
      <xdr:rowOff>132445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148972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153050</xdr:rowOff>
    </xdr:from>
    <xdr:to>
      <xdr:col>36</xdr:col>
      <xdr:colOff>165100</xdr:colOff>
      <xdr:row>98</xdr:row>
      <xdr:rowOff>83200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74327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36144</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2269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36144</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2269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156794</xdr:rowOff>
    </xdr:from>
    <xdr:to>
      <xdr:col>81</xdr:col>
      <xdr:colOff>101600</xdr:colOff>
      <xdr:row>39</xdr:row>
      <xdr:rowOff>86944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78071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128766</xdr:rowOff>
    </xdr:from>
    <xdr:to>
      <xdr:col>85</xdr:col>
      <xdr:colOff>127000</xdr:colOff>
      <xdr:row>77</xdr:row>
      <xdr:rowOff>129870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30416"/>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128766</xdr:rowOff>
    </xdr:from>
    <xdr:to>
      <xdr:col>81</xdr:col>
      <xdr:colOff>50800</xdr:colOff>
      <xdr:row>77</xdr:row>
      <xdr:rowOff>129284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30416"/>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128110</xdr:rowOff>
    </xdr:from>
    <xdr:to>
      <xdr:col>76</xdr:col>
      <xdr:colOff>114300</xdr:colOff>
      <xdr:row>77</xdr:row>
      <xdr:rowOff>129284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29760"/>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125282</xdr:rowOff>
    </xdr:from>
    <xdr:to>
      <xdr:col>71</xdr:col>
      <xdr:colOff>177800</xdr:colOff>
      <xdr:row>77</xdr:row>
      <xdr:rowOff>128110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2693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79070</xdr:rowOff>
    </xdr:from>
    <xdr:to>
      <xdr:col>85</xdr:col>
      <xdr:colOff>177800</xdr:colOff>
      <xdr:row>78</xdr:row>
      <xdr:rowOff>9220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57497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77966</xdr:rowOff>
    </xdr:from>
    <xdr:to>
      <xdr:col>81</xdr:col>
      <xdr:colOff>101600</xdr:colOff>
      <xdr:row>78</xdr:row>
      <xdr:rowOff>8116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170693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78484</xdr:rowOff>
    </xdr:from>
    <xdr:to>
      <xdr:col>76</xdr:col>
      <xdr:colOff>165100</xdr:colOff>
      <xdr:row>78</xdr:row>
      <xdr:rowOff>8634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77310</xdr:rowOff>
    </xdr:from>
    <xdr:to>
      <xdr:col>72</xdr:col>
      <xdr:colOff>38100</xdr:colOff>
      <xdr:row>78</xdr:row>
      <xdr:rowOff>7460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170037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74482</xdr:rowOff>
    </xdr:from>
    <xdr:to>
      <xdr:col>67</xdr:col>
      <xdr:colOff>101600</xdr:colOff>
      <xdr:row>78</xdr:row>
      <xdr:rowOff>4632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167209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96563</xdr:rowOff>
    </xdr:from>
    <xdr:to>
      <xdr:col>85</xdr:col>
      <xdr:colOff>127000</xdr:colOff>
      <xdr:row>97</xdr:row>
      <xdr:rowOff>153988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727213"/>
          <a:ext cx="8382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96563</xdr:rowOff>
    </xdr:from>
    <xdr:to>
      <xdr:col>81</xdr:col>
      <xdr:colOff>50800</xdr:colOff>
      <xdr:row>97</xdr:row>
      <xdr:rowOff>159455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27213"/>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157818</xdr:rowOff>
    </xdr:from>
    <xdr:to>
      <xdr:col>76</xdr:col>
      <xdr:colOff>114300</xdr:colOff>
      <xdr:row>97</xdr:row>
      <xdr:rowOff>159455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788468"/>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157818</xdr:rowOff>
    </xdr:from>
    <xdr:to>
      <xdr:col>71</xdr:col>
      <xdr:colOff>177800</xdr:colOff>
      <xdr:row>98</xdr:row>
      <xdr:rowOff>44745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788468"/>
          <a:ext cx="889000" cy="5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103188</xdr:rowOff>
    </xdr:from>
    <xdr:to>
      <xdr:col>85</xdr:col>
      <xdr:colOff>177800</xdr:colOff>
      <xdr:row>98</xdr:row>
      <xdr:rowOff>33338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81615</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45763</xdr:rowOff>
    </xdr:from>
    <xdr:to>
      <xdr:col>81</xdr:col>
      <xdr:colOff>101600</xdr:colOff>
      <xdr:row>97</xdr:row>
      <xdr:rowOff>147363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6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163890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108655</xdr:rowOff>
    </xdr:from>
    <xdr:to>
      <xdr:col>76</xdr:col>
      <xdr:colOff>165100</xdr:colOff>
      <xdr:row>98</xdr:row>
      <xdr:rowOff>38805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55332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107018</xdr:rowOff>
    </xdr:from>
    <xdr:to>
      <xdr:col>72</xdr:col>
      <xdr:colOff>38100</xdr:colOff>
      <xdr:row>98</xdr:row>
      <xdr:rowOff>37168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7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53695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165395</xdr:rowOff>
    </xdr:from>
    <xdr:to>
      <xdr:col>67</xdr:col>
      <xdr:colOff>101600</xdr:colOff>
      <xdr:row>98</xdr:row>
      <xdr:rowOff>95545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7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86672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103512</xdr:rowOff>
    </xdr:from>
    <xdr:to>
      <xdr:col>116</xdr:col>
      <xdr:colOff>63500</xdr:colOff>
      <xdr:row>58</xdr:row>
      <xdr:rowOff>105639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47612"/>
          <a:ext cx="8382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102095</xdr:rowOff>
    </xdr:from>
    <xdr:to>
      <xdr:col>111</xdr:col>
      <xdr:colOff>177800</xdr:colOff>
      <xdr:row>58</xdr:row>
      <xdr:rowOff>103512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4619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102095</xdr:rowOff>
    </xdr:from>
    <xdr:to>
      <xdr:col>107</xdr:col>
      <xdr:colOff>50800</xdr:colOff>
      <xdr:row>58</xdr:row>
      <xdr:rowOff>111674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46195"/>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111674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54654"/>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1651</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52712</xdr:rowOff>
    </xdr:from>
    <xdr:to>
      <xdr:col>112</xdr:col>
      <xdr:colOff>38100</xdr:colOff>
      <xdr:row>58</xdr:row>
      <xdr:rowOff>154312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145439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51295</xdr:rowOff>
    </xdr:from>
    <xdr:to>
      <xdr:col>107</xdr:col>
      <xdr:colOff>101600</xdr:colOff>
      <xdr:row>58</xdr:row>
      <xdr:rowOff>152895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144022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60874</xdr:rowOff>
    </xdr:from>
    <xdr:to>
      <xdr:col>102</xdr:col>
      <xdr:colOff>165100</xdr:colOff>
      <xdr:row>58</xdr:row>
      <xdr:rowOff>162474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59754</xdr:rowOff>
    </xdr:from>
    <xdr:to>
      <xdr:col>98</xdr:col>
      <xdr:colOff>38100</xdr:colOff>
      <xdr:row>58</xdr:row>
      <xdr:rowOff>161354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152481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168156</xdr:rowOff>
    </xdr:from>
    <xdr:to>
      <xdr:col>116</xdr:col>
      <xdr:colOff>63500</xdr:colOff>
      <xdr:row>76</xdr:row>
      <xdr:rowOff>171442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026906"/>
          <a:ext cx="838200" cy="1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145176</xdr:rowOff>
    </xdr:from>
    <xdr:to>
      <xdr:col>111</xdr:col>
      <xdr:colOff>177800</xdr:colOff>
      <xdr:row>76</xdr:row>
      <xdr:rowOff>171442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75376"/>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120062</xdr:rowOff>
    </xdr:from>
    <xdr:to>
      <xdr:col>107</xdr:col>
      <xdr:colOff>50800</xdr:colOff>
      <xdr:row>76</xdr:row>
      <xdr:rowOff>145176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150262"/>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96799</xdr:rowOff>
    </xdr:from>
    <xdr:to>
      <xdr:col>102</xdr:col>
      <xdr:colOff>114300</xdr:colOff>
      <xdr:row>76</xdr:row>
      <xdr:rowOff>120062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26999"/>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117356</xdr:rowOff>
    </xdr:from>
    <xdr:to>
      <xdr:col>116</xdr:col>
      <xdr:colOff>114300</xdr:colOff>
      <xdr:row>76</xdr:row>
      <xdr:rowOff>47506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95783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9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120642</xdr:rowOff>
    </xdr:from>
    <xdr:to>
      <xdr:col>112</xdr:col>
      <xdr:colOff>38100</xdr:colOff>
      <xdr:row>77</xdr:row>
      <xdr:rowOff>50792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41919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94376</xdr:rowOff>
    </xdr:from>
    <xdr:to>
      <xdr:col>107</xdr:col>
      <xdr:colOff>101600</xdr:colOff>
      <xdr:row>77</xdr:row>
      <xdr:rowOff>24526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15653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69262</xdr:rowOff>
    </xdr:from>
    <xdr:to>
      <xdr:col>102</xdr:col>
      <xdr:colOff>165100</xdr:colOff>
      <xdr:row>76</xdr:row>
      <xdr:rowOff>170862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161989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45999</xdr:rowOff>
    </xdr:from>
    <xdr:to>
      <xdr:col>98</xdr:col>
      <xdr:colOff>38100</xdr:colOff>
      <xdr:row>76</xdr:row>
      <xdr:rowOff>147599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138726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物件費においては、</a:t>
          </a:r>
          <a:r>
            <a:rPr kumimoji="1" lang="en-US" altLang="ja-JP" sz="1100">
              <a:solidFill>
                <a:schemeClr val="dk1"/>
              </a:solidFill>
              <a:effectLst/>
              <a:latin typeface="+mn-lt"/>
              <a:ea typeface="+mn-ea"/>
              <a:cs typeface="+mn-cs"/>
            </a:rPr>
            <a:t>KIN</a:t>
          </a:r>
          <a:r>
            <a:rPr kumimoji="1" lang="ja-JP" altLang="ja-JP" sz="1100">
              <a:solidFill>
                <a:schemeClr val="dk1"/>
              </a:solidFill>
              <a:effectLst/>
              <a:latin typeface="+mn-lt"/>
              <a:ea typeface="+mn-ea"/>
              <a:cs typeface="+mn-cs"/>
            </a:rPr>
            <a:t>サンライズビーチ海浜公園の備品購入と指定管理委託料、複合庁舎建設に向けた基本計画の策定、多目的屋内運動場の備品購入、また物価高騰に伴う学校給食賄材料費の増が主な要因となっている。</a:t>
          </a:r>
          <a:endParaRPr lang="ja-JP" altLang="ja-JP" sz="1400">
            <a:effectLst/>
          </a:endParaRPr>
        </a:p>
        <a:p>
          <a:r>
            <a:rPr kumimoji="1" lang="ja-JP" altLang="ja-JP" sz="1100">
              <a:solidFill>
                <a:schemeClr val="dk1"/>
              </a:solidFill>
              <a:effectLst/>
              <a:latin typeface="+mn-lt"/>
              <a:ea typeface="+mn-ea"/>
              <a:cs typeface="+mn-cs"/>
            </a:rPr>
            <a:t>扶助費においては、令和３年度から減少しているが、主に新型コロナ対策としての子育て世帯への臨時特別給付金や住民税非課税世帯等に対する臨時特別給付金の事業費減が主な要因となっている。</a:t>
          </a:r>
          <a:endParaRPr lang="ja-JP" altLang="ja-JP" sz="1400">
            <a:effectLst/>
          </a:endParaRPr>
        </a:p>
        <a:p>
          <a:r>
            <a:rPr kumimoji="1" lang="ja-JP" altLang="ja-JP" sz="1100">
              <a:solidFill>
                <a:schemeClr val="dk1"/>
              </a:solidFill>
              <a:effectLst/>
              <a:latin typeface="+mn-lt"/>
              <a:ea typeface="+mn-ea"/>
              <a:cs typeface="+mn-cs"/>
            </a:rPr>
            <a:t>補助費等においては、私立認定こども園建設に係る保育所等整備交付金や水道設備の改修等に係る水道事業会計への繰出などの影響により増加している。</a:t>
          </a:r>
          <a:endParaRPr lang="ja-JP" altLang="ja-JP" sz="1400">
            <a:effectLst/>
          </a:endParaRPr>
        </a:p>
        <a:p>
          <a:r>
            <a:rPr kumimoji="1" lang="ja-JP" altLang="ja-JP" sz="1100">
              <a:solidFill>
                <a:schemeClr val="dk1"/>
              </a:solidFill>
              <a:effectLst/>
              <a:latin typeface="+mn-lt"/>
              <a:ea typeface="+mn-ea"/>
              <a:cs typeface="+mn-cs"/>
            </a:rPr>
            <a:t>普通建設事業においては、多目的屋内運動場の整備、中学校屋内運動場の建替え等の新規整備により増となっている。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11,451
11,306
37.84
13,226,175
12,943,897
121,071
3,970,593
3,913,331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133985</xdr:rowOff>
    </xdr:from>
    <xdr:to>
      <xdr:col>24</xdr:col>
      <xdr:colOff>63500</xdr:colOff>
      <xdr:row>32</xdr:row>
      <xdr:rowOff>23685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48935"/>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23685</xdr:rowOff>
    </xdr:from>
    <xdr:to>
      <xdr:col>19</xdr:col>
      <xdr:colOff>177800</xdr:colOff>
      <xdr:row>32</xdr:row>
      <xdr:rowOff>23876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100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93218</xdr:rowOff>
    </xdr:from>
    <xdr:to>
      <xdr:col>15</xdr:col>
      <xdr:colOff>50800</xdr:colOff>
      <xdr:row>32</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08168"/>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93218</xdr:rowOff>
    </xdr:from>
    <xdr:to>
      <xdr:col>10</xdr:col>
      <xdr:colOff>114300</xdr:colOff>
      <xdr:row>31</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0816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83185</xdr:rowOff>
    </xdr:from>
    <xdr:to>
      <xdr:col>24</xdr:col>
      <xdr:colOff>114300</xdr:colOff>
      <xdr:row>32</xdr:row>
      <xdr:rowOff>13335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3446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144335</xdr:rowOff>
    </xdr:from>
    <xdr:to>
      <xdr:col>20</xdr:col>
      <xdr:colOff>38100</xdr:colOff>
      <xdr:row>32</xdr:row>
      <xdr:rowOff>74485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91012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144526</xdr:rowOff>
    </xdr:from>
    <xdr:to>
      <xdr:col>15</xdr:col>
      <xdr:colOff>101600</xdr:colOff>
      <xdr:row>32</xdr:row>
      <xdr:rowOff>74676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91203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42418</xdr:rowOff>
    </xdr:from>
    <xdr:to>
      <xdr:col>10</xdr:col>
      <xdr:colOff>165100</xdr:colOff>
      <xdr:row>31</xdr:row>
      <xdr:rowOff>144018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160545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72898</xdr:rowOff>
    </xdr:from>
    <xdr:to>
      <xdr:col>6</xdr:col>
      <xdr:colOff>38100</xdr:colOff>
      <xdr:row>32</xdr:row>
      <xdr:rowOff>3048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19575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123845</xdr:rowOff>
    </xdr:from>
    <xdr:to>
      <xdr:col>24</xdr:col>
      <xdr:colOff>63500</xdr:colOff>
      <xdr:row>55</xdr:row>
      <xdr:rowOff>18169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382145"/>
          <a:ext cx="8382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103212</xdr:rowOff>
    </xdr:from>
    <xdr:to>
      <xdr:col>19</xdr:col>
      <xdr:colOff>177800</xdr:colOff>
      <xdr:row>54</xdr:row>
      <xdr:rowOff>123845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90062"/>
          <a:ext cx="889000" cy="19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103212</xdr:rowOff>
    </xdr:from>
    <xdr:to>
      <xdr:col>15</xdr:col>
      <xdr:colOff>50800</xdr:colOff>
      <xdr:row>55</xdr:row>
      <xdr:rowOff>100590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90062"/>
          <a:ext cx="889000" cy="3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100590</xdr:rowOff>
    </xdr:from>
    <xdr:to>
      <xdr:col>10</xdr:col>
      <xdr:colOff>114300</xdr:colOff>
      <xdr:row>55</xdr:row>
      <xdr:rowOff>168373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30340"/>
          <a:ext cx="889000" cy="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138819</xdr:rowOff>
    </xdr:from>
    <xdr:to>
      <xdr:col>24</xdr:col>
      <xdr:colOff>114300</xdr:colOff>
      <xdr:row>55</xdr:row>
      <xdr:rowOff>68969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161696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4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73045</xdr:rowOff>
    </xdr:from>
    <xdr:to>
      <xdr:col>20</xdr:col>
      <xdr:colOff>38100</xdr:colOff>
      <xdr:row>55</xdr:row>
      <xdr:rowOff>3195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19722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52412</xdr:rowOff>
    </xdr:from>
    <xdr:to>
      <xdr:col>15</xdr:col>
      <xdr:colOff>101600</xdr:colOff>
      <xdr:row>53</xdr:row>
      <xdr:rowOff>154012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170539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1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49790</xdr:rowOff>
    </xdr:from>
    <xdr:to>
      <xdr:col>10</xdr:col>
      <xdr:colOff>165100</xdr:colOff>
      <xdr:row>55</xdr:row>
      <xdr:rowOff>151390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167917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117573</xdr:rowOff>
    </xdr:from>
    <xdr:to>
      <xdr:col>6</xdr:col>
      <xdr:colOff>38100</xdr:colOff>
      <xdr:row>56</xdr:row>
      <xdr:rowOff>47723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2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143990</xdr:rowOff>
    </xdr:from>
    <xdr:to>
      <xdr:col>24</xdr:col>
      <xdr:colOff>63500</xdr:colOff>
      <xdr:row>70</xdr:row>
      <xdr:rowOff>100625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1974040"/>
          <a:ext cx="838200" cy="1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100625</xdr:rowOff>
    </xdr:from>
    <xdr:to>
      <xdr:col>19</xdr:col>
      <xdr:colOff>177800</xdr:colOff>
      <xdr:row>71</xdr:row>
      <xdr:rowOff>82840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02125"/>
          <a:ext cx="889000" cy="15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82840</xdr:rowOff>
    </xdr:from>
    <xdr:to>
      <xdr:col>15</xdr:col>
      <xdr:colOff>50800</xdr:colOff>
      <xdr:row>71</xdr:row>
      <xdr:rowOff>120726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255790"/>
          <a:ext cx="8890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120726</xdr:rowOff>
    </xdr:from>
    <xdr:to>
      <xdr:col>10</xdr:col>
      <xdr:colOff>114300</xdr:colOff>
      <xdr:row>72</xdr:row>
      <xdr:rowOff>11974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293676"/>
          <a:ext cx="889000" cy="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93190</xdr:rowOff>
    </xdr:from>
    <xdr:to>
      <xdr:col>24</xdr:col>
      <xdr:colOff>114300</xdr:colOff>
      <xdr:row>70</xdr:row>
      <xdr:rowOff>23340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19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46217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87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49825</xdr:rowOff>
    </xdr:from>
    <xdr:to>
      <xdr:col>20</xdr:col>
      <xdr:colOff>38100</xdr:colOff>
      <xdr:row>70</xdr:row>
      <xdr:rowOff>151425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167952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2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32040</xdr:rowOff>
    </xdr:from>
    <xdr:to>
      <xdr:col>15</xdr:col>
      <xdr:colOff>101600</xdr:colOff>
      <xdr:row>71</xdr:row>
      <xdr:rowOff>133640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2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150167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9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69926</xdr:rowOff>
    </xdr:from>
    <xdr:to>
      <xdr:col>10</xdr:col>
      <xdr:colOff>165100</xdr:colOff>
      <xdr:row>72</xdr:row>
      <xdr:rowOff>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2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16603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0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132624</xdr:rowOff>
    </xdr:from>
    <xdr:to>
      <xdr:col>6</xdr:col>
      <xdr:colOff>38100</xdr:colOff>
      <xdr:row>72</xdr:row>
      <xdr:rowOff>62774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3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79301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50349</xdr:rowOff>
    </xdr:from>
    <xdr:to>
      <xdr:col>24</xdr:col>
      <xdr:colOff>63500</xdr:colOff>
      <xdr:row>97</xdr:row>
      <xdr:rowOff>71417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80999"/>
          <a:ext cx="8382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71417</xdr:rowOff>
    </xdr:from>
    <xdr:to>
      <xdr:col>19</xdr:col>
      <xdr:colOff>177800</xdr:colOff>
      <xdr:row>97</xdr:row>
      <xdr:rowOff>91269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2067"/>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91269</xdr:rowOff>
    </xdr:from>
    <xdr:to>
      <xdr:col>15</xdr:col>
      <xdr:colOff>50800</xdr:colOff>
      <xdr:row>97</xdr:row>
      <xdr:rowOff>128694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1919"/>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128694</xdr:rowOff>
    </xdr:from>
    <xdr:to>
      <xdr:col>10</xdr:col>
      <xdr:colOff>114300</xdr:colOff>
      <xdr:row>97</xdr:row>
      <xdr:rowOff>141122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59344"/>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170999</xdr:rowOff>
    </xdr:from>
    <xdr:to>
      <xdr:col>24</xdr:col>
      <xdr:colOff>114300</xdr:colOff>
      <xdr:row>97</xdr:row>
      <xdr:rowOff>101149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93890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20617</xdr:rowOff>
    </xdr:from>
    <xdr:to>
      <xdr:col>20</xdr:col>
      <xdr:colOff>38100</xdr:colOff>
      <xdr:row>97</xdr:row>
      <xdr:rowOff>122217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113344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40469</xdr:rowOff>
    </xdr:from>
    <xdr:to>
      <xdr:col>15</xdr:col>
      <xdr:colOff>101600</xdr:colOff>
      <xdr:row>97</xdr:row>
      <xdr:rowOff>142069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77894</xdr:rowOff>
    </xdr:from>
    <xdr:to>
      <xdr:col>10</xdr:col>
      <xdr:colOff>165100</xdr:colOff>
      <xdr:row>98</xdr:row>
      <xdr:rowOff>8044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170621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90322</xdr:rowOff>
    </xdr:from>
    <xdr:to>
      <xdr:col>6</xdr:col>
      <xdr:colOff>38100</xdr:colOff>
      <xdr:row>98</xdr:row>
      <xdr:rowOff>20472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124025</xdr:rowOff>
    </xdr:from>
    <xdr:to>
      <xdr:col>55</xdr:col>
      <xdr:colOff>0</xdr:colOff>
      <xdr:row>35</xdr:row>
      <xdr:rowOff>150477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2477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116187</xdr:rowOff>
    </xdr:from>
    <xdr:to>
      <xdr:col>50</xdr:col>
      <xdr:colOff>114300</xdr:colOff>
      <xdr:row>35</xdr:row>
      <xdr:rowOff>150477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16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55118</xdr:rowOff>
    </xdr:from>
    <xdr:to>
      <xdr:col>45</xdr:col>
      <xdr:colOff>177800</xdr:colOff>
      <xdr:row>35</xdr:row>
      <xdr:rowOff>116187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5586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123045</xdr:rowOff>
    </xdr:from>
    <xdr:to>
      <xdr:col>41</xdr:col>
      <xdr:colOff>50800</xdr:colOff>
      <xdr:row>35</xdr:row>
      <xdr:rowOff>55118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52345"/>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73225</xdr:rowOff>
    </xdr:from>
    <xdr:to>
      <xdr:col>55</xdr:col>
      <xdr:colOff>50800</xdr:colOff>
      <xdr:row>36</xdr:row>
      <xdr:rowOff>3375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96102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99677</xdr:rowOff>
    </xdr:from>
    <xdr:to>
      <xdr:col>50</xdr:col>
      <xdr:colOff>165100</xdr:colOff>
      <xdr:row>36</xdr:row>
      <xdr:rowOff>29827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46354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7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65387</xdr:rowOff>
    </xdr:from>
    <xdr:to>
      <xdr:col>46</xdr:col>
      <xdr:colOff>38100</xdr:colOff>
      <xdr:row>35</xdr:row>
      <xdr:rowOff>166987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12064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4318</xdr:rowOff>
    </xdr:from>
    <xdr:to>
      <xdr:col>41</xdr:col>
      <xdr:colOff>101600</xdr:colOff>
      <xdr:row>35</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122445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72245</xdr:rowOff>
    </xdr:from>
    <xdr:to>
      <xdr:col>36</xdr:col>
      <xdr:colOff>165100</xdr:colOff>
      <xdr:row>35</xdr:row>
      <xdr:rowOff>2395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18922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6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166492</xdr:rowOff>
    </xdr:from>
    <xdr:to>
      <xdr:col>55</xdr:col>
      <xdr:colOff>0</xdr:colOff>
      <xdr:row>57</xdr:row>
      <xdr:rowOff>67859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67692"/>
          <a:ext cx="838200" cy="7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136058</xdr:rowOff>
    </xdr:from>
    <xdr:to>
      <xdr:col>50</xdr:col>
      <xdr:colOff>114300</xdr:colOff>
      <xdr:row>57</xdr:row>
      <xdr:rowOff>67859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7258"/>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29713</xdr:rowOff>
    </xdr:from>
    <xdr:to>
      <xdr:col>45</xdr:col>
      <xdr:colOff>177800</xdr:colOff>
      <xdr:row>56</xdr:row>
      <xdr:rowOff>136058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59463"/>
          <a:ext cx="889000" cy="27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29713</xdr:rowOff>
    </xdr:from>
    <xdr:to>
      <xdr:col>41</xdr:col>
      <xdr:colOff>50800</xdr:colOff>
      <xdr:row>56</xdr:row>
      <xdr:rowOff>151633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59463"/>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115692</xdr:rowOff>
    </xdr:from>
    <xdr:to>
      <xdr:col>55</xdr:col>
      <xdr:colOff>50800</xdr:colOff>
      <xdr:row>57</xdr:row>
      <xdr:rowOff>45842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138569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17059</xdr:rowOff>
    </xdr:from>
    <xdr:to>
      <xdr:col>50</xdr:col>
      <xdr:colOff>165100</xdr:colOff>
      <xdr:row>57</xdr:row>
      <xdr:rowOff>118659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6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85258</xdr:rowOff>
    </xdr:from>
    <xdr:to>
      <xdr:col>46</xdr:col>
      <xdr:colOff>38100</xdr:colOff>
      <xdr:row>57</xdr:row>
      <xdr:rowOff>15408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31935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150363</xdr:rowOff>
    </xdr:from>
    <xdr:to>
      <xdr:col>41</xdr:col>
      <xdr:colOff>101600</xdr:colOff>
      <xdr:row>55</xdr:row>
      <xdr:rowOff>80513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97040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100833</xdr:rowOff>
    </xdr:from>
    <xdr:to>
      <xdr:col>36</xdr:col>
      <xdr:colOff>165100</xdr:colOff>
      <xdr:row>57</xdr:row>
      <xdr:rowOff>30983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47510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7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76657</xdr:rowOff>
    </xdr:from>
    <xdr:to>
      <xdr:col>55</xdr:col>
      <xdr:colOff>0</xdr:colOff>
      <xdr:row>74</xdr:row>
      <xdr:rowOff>83820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592507"/>
          <a:ext cx="838200" cy="1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83820</xdr:rowOff>
    </xdr:from>
    <xdr:to>
      <xdr:col>50</xdr:col>
      <xdr:colOff>114300</xdr:colOff>
      <xdr:row>76</xdr:row>
      <xdr:rowOff>102222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71120"/>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55156</xdr:rowOff>
    </xdr:from>
    <xdr:to>
      <xdr:col>45</xdr:col>
      <xdr:colOff>177800</xdr:colOff>
      <xdr:row>76</xdr:row>
      <xdr:rowOff>102222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85356"/>
          <a:ext cx="889000" cy="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55156</xdr:rowOff>
    </xdr:from>
    <xdr:to>
      <xdr:col>41</xdr:col>
      <xdr:colOff>50800</xdr:colOff>
      <xdr:row>77</xdr:row>
      <xdr:rowOff>38964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85356"/>
          <a:ext cx="889000" cy="1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25857</xdr:rowOff>
    </xdr:from>
    <xdr:to>
      <xdr:col>55</xdr:col>
      <xdr:colOff>50800</xdr:colOff>
      <xdr:row>73</xdr:row>
      <xdr:rowOff>127457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48734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33020</xdr:rowOff>
    </xdr:from>
    <xdr:to>
      <xdr:col>50</xdr:col>
      <xdr:colOff>165100</xdr:colOff>
      <xdr:row>74</xdr:row>
      <xdr:rowOff>134620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51422</xdr:rowOff>
    </xdr:from>
    <xdr:to>
      <xdr:col>46</xdr:col>
      <xdr:colOff>38100</xdr:colOff>
      <xdr:row>76</xdr:row>
      <xdr:rowOff>153022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169549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4356</xdr:rowOff>
    </xdr:from>
    <xdr:to>
      <xdr:col>41</xdr:col>
      <xdr:colOff>101600</xdr:colOff>
      <xdr:row>76</xdr:row>
      <xdr:rowOff>105956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122483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159614</xdr:rowOff>
    </xdr:from>
    <xdr:to>
      <xdr:col>36</xdr:col>
      <xdr:colOff>165100</xdr:colOff>
      <xdr:row>77</xdr:row>
      <xdr:rowOff>89764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106291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45825</xdr:rowOff>
    </xdr:from>
    <xdr:to>
      <xdr:col>55</xdr:col>
      <xdr:colOff>0</xdr:colOff>
      <xdr:row>96</xdr:row>
      <xdr:rowOff>84488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33575"/>
          <a:ext cx="838200" cy="2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16650</xdr:rowOff>
    </xdr:from>
    <xdr:to>
      <xdr:col>50</xdr:col>
      <xdr:colOff>114300</xdr:colOff>
      <xdr:row>95</xdr:row>
      <xdr:rowOff>45825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04400"/>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16650</xdr:rowOff>
    </xdr:from>
    <xdr:to>
      <xdr:col>45</xdr:col>
      <xdr:colOff>177800</xdr:colOff>
      <xdr:row>95</xdr:row>
      <xdr:rowOff>64491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04400"/>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64491</xdr:rowOff>
    </xdr:from>
    <xdr:to>
      <xdr:col>41</xdr:col>
      <xdr:colOff>50800</xdr:colOff>
      <xdr:row>96</xdr:row>
      <xdr:rowOff>8787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52241"/>
          <a:ext cx="889000" cy="1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33688</xdr:rowOff>
    </xdr:from>
    <xdr:to>
      <xdr:col>55</xdr:col>
      <xdr:colOff>50800</xdr:colOff>
      <xdr:row>96</xdr:row>
      <xdr:rowOff>135288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12115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166475</xdr:rowOff>
    </xdr:from>
    <xdr:to>
      <xdr:col>50</xdr:col>
      <xdr:colOff>165100</xdr:colOff>
      <xdr:row>95</xdr:row>
      <xdr:rowOff>96625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113152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137300</xdr:rowOff>
    </xdr:from>
    <xdr:to>
      <xdr:col>46</xdr:col>
      <xdr:colOff>38100</xdr:colOff>
      <xdr:row>95</xdr:row>
      <xdr:rowOff>67450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83977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13691</xdr:rowOff>
    </xdr:from>
    <xdr:to>
      <xdr:col>41</xdr:col>
      <xdr:colOff>101600</xdr:colOff>
      <xdr:row>95</xdr:row>
      <xdr:rowOff>115291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131818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129437</xdr:rowOff>
    </xdr:from>
    <xdr:to>
      <xdr:col>36</xdr:col>
      <xdr:colOff>165100</xdr:colOff>
      <xdr:row>96</xdr:row>
      <xdr:rowOff>59587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76114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109280</xdr:rowOff>
    </xdr:from>
    <xdr:to>
      <xdr:col>85</xdr:col>
      <xdr:colOff>127000</xdr:colOff>
      <xdr:row>37</xdr:row>
      <xdr:rowOff>117509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5293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69847</xdr:rowOff>
    </xdr:from>
    <xdr:to>
      <xdr:col>81</xdr:col>
      <xdr:colOff>50800</xdr:colOff>
      <xdr:row>37</xdr:row>
      <xdr:rowOff>117509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3497"/>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69847</xdr:rowOff>
    </xdr:from>
    <xdr:to>
      <xdr:col>76</xdr:col>
      <xdr:colOff>114300</xdr:colOff>
      <xdr:row>37</xdr:row>
      <xdr:rowOff>99401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3497"/>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99401</xdr:rowOff>
    </xdr:from>
    <xdr:to>
      <xdr:col>71</xdr:col>
      <xdr:colOff>177800</xdr:colOff>
      <xdr:row>37</xdr:row>
      <xdr:rowOff>134099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3051"/>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58480</xdr:rowOff>
    </xdr:from>
    <xdr:to>
      <xdr:col>85</xdr:col>
      <xdr:colOff>177800</xdr:colOff>
      <xdr:row>37</xdr:row>
      <xdr:rowOff>160080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144857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66709</xdr:rowOff>
    </xdr:from>
    <xdr:to>
      <xdr:col>81</xdr:col>
      <xdr:colOff>101600</xdr:colOff>
      <xdr:row>37</xdr:row>
      <xdr:rowOff>168309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159436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19047</xdr:rowOff>
    </xdr:from>
    <xdr:to>
      <xdr:col>76</xdr:col>
      <xdr:colOff>165100</xdr:colOff>
      <xdr:row>37</xdr:row>
      <xdr:rowOff>120647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111774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5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48601</xdr:rowOff>
    </xdr:from>
    <xdr:to>
      <xdr:col>72</xdr:col>
      <xdr:colOff>38100</xdr:colOff>
      <xdr:row>37</xdr:row>
      <xdr:rowOff>150201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141328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83299</xdr:rowOff>
    </xdr:from>
    <xdr:to>
      <xdr:col>67</xdr:col>
      <xdr:colOff>101600</xdr:colOff>
      <xdr:row>38</xdr:row>
      <xdr:rowOff>13449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58949</xdr:rowOff>
    </xdr:from>
    <xdr:to>
      <xdr:col>85</xdr:col>
      <xdr:colOff>127000</xdr:colOff>
      <xdr:row>54</xdr:row>
      <xdr:rowOff>29904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802899"/>
          <a:ext cx="838200" cy="4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29904</xdr:rowOff>
    </xdr:from>
    <xdr:to>
      <xdr:col>81</xdr:col>
      <xdr:colOff>50800</xdr:colOff>
      <xdr:row>55</xdr:row>
      <xdr:rowOff>112085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88204"/>
          <a:ext cx="8890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111070</xdr:rowOff>
    </xdr:from>
    <xdr:to>
      <xdr:col>76</xdr:col>
      <xdr:colOff>114300</xdr:colOff>
      <xdr:row>55</xdr:row>
      <xdr:rowOff>112085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40820"/>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111070</xdr:rowOff>
    </xdr:from>
    <xdr:to>
      <xdr:col>71</xdr:col>
      <xdr:colOff>177800</xdr:colOff>
      <xdr:row>56</xdr:row>
      <xdr:rowOff>42001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40820"/>
          <a:ext cx="889000" cy="1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8149</xdr:rowOff>
    </xdr:from>
    <xdr:to>
      <xdr:col>85</xdr:col>
      <xdr:colOff>177800</xdr:colOff>
      <xdr:row>51</xdr:row>
      <xdr:rowOff>109749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7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132626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7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150554</xdr:rowOff>
    </xdr:from>
    <xdr:to>
      <xdr:col>81</xdr:col>
      <xdr:colOff>101600</xdr:colOff>
      <xdr:row>54</xdr:row>
      <xdr:rowOff>80704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97231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01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61285</xdr:rowOff>
    </xdr:from>
    <xdr:to>
      <xdr:col>76</xdr:col>
      <xdr:colOff>165100</xdr:colOff>
      <xdr:row>55</xdr:row>
      <xdr:rowOff>162885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7962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2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60270</xdr:rowOff>
    </xdr:from>
    <xdr:to>
      <xdr:col>72</xdr:col>
      <xdr:colOff>38100</xdr:colOff>
      <xdr:row>55</xdr:row>
      <xdr:rowOff>161870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6947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26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162651</xdr:rowOff>
    </xdr:from>
    <xdr:to>
      <xdr:col>67</xdr:col>
      <xdr:colOff>101600</xdr:colOff>
      <xdr:row>56</xdr:row>
      <xdr:rowOff>92801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109328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36144</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069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36144</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069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156794</xdr:rowOff>
    </xdr:from>
    <xdr:to>
      <xdr:col>81</xdr:col>
      <xdr:colOff>101600</xdr:colOff>
      <xdr:row>79</xdr:row>
      <xdr:rowOff>86944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78071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128766</xdr:rowOff>
    </xdr:from>
    <xdr:to>
      <xdr:col>85</xdr:col>
      <xdr:colOff>127000</xdr:colOff>
      <xdr:row>97</xdr:row>
      <xdr:rowOff>129870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59416"/>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128766</xdr:rowOff>
    </xdr:from>
    <xdr:to>
      <xdr:col>81</xdr:col>
      <xdr:colOff>50800</xdr:colOff>
      <xdr:row>97</xdr:row>
      <xdr:rowOff>129284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59416"/>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128110</xdr:rowOff>
    </xdr:from>
    <xdr:to>
      <xdr:col>76</xdr:col>
      <xdr:colOff>114300</xdr:colOff>
      <xdr:row>97</xdr:row>
      <xdr:rowOff>129284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58760"/>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125282</xdr:rowOff>
    </xdr:from>
    <xdr:to>
      <xdr:col>71</xdr:col>
      <xdr:colOff>177800</xdr:colOff>
      <xdr:row>97</xdr:row>
      <xdr:rowOff>128110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5593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79070</xdr:rowOff>
    </xdr:from>
    <xdr:to>
      <xdr:col>85</xdr:col>
      <xdr:colOff>177800</xdr:colOff>
      <xdr:row>98</xdr:row>
      <xdr:rowOff>9220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57497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77966</xdr:rowOff>
    </xdr:from>
    <xdr:to>
      <xdr:col>81</xdr:col>
      <xdr:colOff>101600</xdr:colOff>
      <xdr:row>98</xdr:row>
      <xdr:rowOff>8116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170693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78484</xdr:rowOff>
    </xdr:from>
    <xdr:to>
      <xdr:col>76</xdr:col>
      <xdr:colOff>165100</xdr:colOff>
      <xdr:row>98</xdr:row>
      <xdr:rowOff>8634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171211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77310</xdr:rowOff>
    </xdr:from>
    <xdr:to>
      <xdr:col>72</xdr:col>
      <xdr:colOff>38100</xdr:colOff>
      <xdr:row>98</xdr:row>
      <xdr:rowOff>7460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170037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74482</xdr:rowOff>
    </xdr:from>
    <xdr:to>
      <xdr:col>67</xdr:col>
      <xdr:colOff>101600</xdr:colOff>
      <xdr:row>98</xdr:row>
      <xdr:rowOff>4632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167209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民生費については、私立認定こども園の整備に係る保育所等整備交付金が影響している。</a:t>
          </a:r>
          <a:endParaRPr lang="ja-JP" altLang="ja-JP" sz="1400">
            <a:effectLst/>
          </a:endParaRPr>
        </a:p>
        <a:p>
          <a:r>
            <a:rPr kumimoji="1" lang="ja-JP" altLang="ja-JP" sz="1100">
              <a:solidFill>
                <a:schemeClr val="dk1"/>
              </a:solidFill>
              <a:effectLst/>
              <a:latin typeface="+mn-lt"/>
              <a:ea typeface="+mn-ea"/>
              <a:cs typeface="+mn-cs"/>
            </a:rPr>
            <a:t>商工費については、ギンバル訓練場跡地に整備した海浜公園周辺の駐車場整備事業が影響している。</a:t>
          </a:r>
          <a:endParaRPr lang="ja-JP" altLang="ja-JP" sz="1400">
            <a:effectLst/>
          </a:endParaRPr>
        </a:p>
        <a:p>
          <a:r>
            <a:rPr kumimoji="1" lang="ja-JP" altLang="ja-JP" sz="1100">
              <a:solidFill>
                <a:schemeClr val="dk1"/>
              </a:solidFill>
              <a:effectLst/>
              <a:latin typeface="+mn-lt"/>
              <a:ea typeface="+mn-ea"/>
              <a:cs typeface="+mn-cs"/>
            </a:rPr>
            <a:t>土木費については、令和３年度に執行したギンバル訓練場周辺の道路整備の事業費分の減が影響している。</a:t>
          </a:r>
          <a:endParaRPr lang="ja-JP" altLang="ja-JP" sz="1400">
            <a:effectLst/>
          </a:endParaRPr>
        </a:p>
        <a:p>
          <a:r>
            <a:rPr kumimoji="1" lang="ja-JP" altLang="ja-JP" sz="1100">
              <a:solidFill>
                <a:schemeClr val="dk1"/>
              </a:solidFill>
              <a:effectLst/>
              <a:latin typeface="+mn-lt"/>
              <a:ea typeface="+mn-ea"/>
              <a:cs typeface="+mn-cs"/>
            </a:rPr>
            <a:t>教育費については、多目的屋内運動場整備事業、ベースボールスタジアム改修・機能高度化事業、中学校屋内運動場整備などの大型事業による影響が大きい。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％以上とすることとしており、平成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年度以降その状況を維持している。</a:t>
          </a:r>
          <a:endParaRPr lang="ja-JP" altLang="ja-JP" sz="1400">
            <a:effectLst/>
          </a:endParaRPr>
        </a:p>
        <a:p>
          <a:r>
            <a:rPr kumimoji="1" lang="ja-JP" altLang="ja-JP" sz="1100">
              <a:solidFill>
                <a:schemeClr val="dk1"/>
              </a:solidFill>
              <a:effectLst/>
              <a:latin typeface="+mn-lt"/>
              <a:ea typeface="+mn-ea"/>
              <a:cs typeface="+mn-cs"/>
            </a:rPr>
            <a:t>　実質収支比率については、令和３年度と比較しても形式収支に大きな差はなく、翌年度に繰り越すべき財源が</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％減少したことにより上昇している。適正とされる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％の範囲内であり良好な数値と考える。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各会計黒字決算となっているが、国民健康保険事業及び下水道事業特別会計は一般会計からの繰出がなければ運営できない状況であり、国保税の適正化、下水道接続率の向上など努力すべきところがある。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13226175</v>
      </c>
      <c r="BO4" s="415"/>
      <c r="BP4" s="415"/>
      <c r="BQ4" s="415"/>
      <c r="BR4" s="415"/>
      <c r="BS4" s="415"/>
      <c r="BT4" s="415"/>
      <c r="BU4" s="416"/>
      <c r="BV4" s="414">
        <v>12198365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2.1</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12943897</v>
      </c>
      <c r="BO5" s="420"/>
      <c r="BP5" s="420"/>
      <c r="BQ5" s="420"/>
      <c r="BR5" s="420"/>
      <c r="BS5" s="420"/>
      <c r="BT5" s="420"/>
      <c r="BU5" s="421"/>
      <c r="BV5" s="419">
        <v>11897857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84</v>
      </c>
      <c r="CU5" s="390"/>
      <c r="CV5" s="390"/>
      <c r="CW5" s="390"/>
      <c r="CX5" s="390"/>
      <c r="CY5" s="390"/>
      <c r="CZ5" s="390"/>
      <c r="DA5" s="391"/>
      <c r="DB5" s="389">
        <v>79.099999999999994</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282278</v>
      </c>
      <c r="BO6" s="420"/>
      <c r="BP6" s="420"/>
      <c r="BQ6" s="420"/>
      <c r="BR6" s="420"/>
      <c r="BS6" s="420"/>
      <c r="BT6" s="420"/>
      <c r="BU6" s="421"/>
      <c r="BV6" s="419">
        <v>300508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84.7</v>
      </c>
      <c r="CU6" s="563"/>
      <c r="CV6" s="563"/>
      <c r="CW6" s="563"/>
      <c r="CX6" s="563"/>
      <c r="CY6" s="563"/>
      <c r="CZ6" s="563"/>
      <c r="DA6" s="564"/>
      <c r="DB6" s="562">
        <v>81.599999999999994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161207</v>
      </c>
      <c r="BO7" s="420"/>
      <c r="BP7" s="420"/>
      <c r="BQ7" s="420"/>
      <c r="BR7" s="420"/>
      <c r="BS7" s="420"/>
      <c r="BT7" s="420"/>
      <c r="BU7" s="421"/>
      <c r="BV7" s="419">
        <v>216891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3970593</v>
      </c>
      <c r="CU7" s="420"/>
      <c r="CV7" s="420"/>
      <c r="CW7" s="420"/>
      <c r="CX7" s="420"/>
      <c r="CY7" s="420"/>
      <c r="CZ7" s="420"/>
      <c r="DA7" s="421"/>
      <c r="DB7" s="419">
        <v>4040914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121071</v>
      </c>
      <c r="BO8" s="420"/>
      <c r="BP8" s="420"/>
      <c r="BQ8" s="420"/>
      <c r="BR8" s="420"/>
      <c r="BS8" s="420"/>
      <c r="BT8" s="420"/>
      <c r="BU8" s="421"/>
      <c r="BV8" s="419">
        <v>83617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0.38</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10806</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111</v>
      </c>
      <c r="AV9" s="467"/>
      <c r="AW9" s="467"/>
      <c r="AX9" s="467"/>
      <c r="AY9" s="399" t="s">
        <v>118</v>
      </c>
      <c r="AZ9" s="400"/>
      <c r="BA9" s="400"/>
      <c r="BB9" s="400"/>
      <c r="BC9" s="400"/>
      <c r="BD9" s="400"/>
      <c r="BE9" s="400"/>
      <c r="BF9" s="400"/>
      <c r="BG9" s="400"/>
      <c r="BH9" s="400"/>
      <c r="BI9" s="400"/>
      <c r="BJ9" s="400"/>
      <c r="BK9" s="400"/>
      <c r="BL9" s="400"/>
      <c r="BM9" s="401"/>
      <c r="BN9" s="419">
        <v>37454</v>
      </c>
      <c r="BO9" s="420"/>
      <c r="BP9" s="420"/>
      <c r="BQ9" s="420"/>
      <c r="BR9" s="420"/>
      <c r="BS9" s="420"/>
      <c r="BT9" s="420"/>
      <c r="BU9" s="421"/>
      <c r="BV9" s="419">
        <v>-124091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5.8</v>
      </c>
      <c r="CU9" s="390"/>
      <c r="CV9" s="390"/>
      <c r="CW9" s="390"/>
      <c r="CX9" s="390"/>
      <c r="CY9" s="390"/>
      <c r="CZ9" s="390"/>
      <c r="DA9" s="391"/>
      <c r="DB9" s="389">
        <v>6.1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11232</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95</v>
      </c>
      <c r="AV10" s="467"/>
      <c r="AW10" s="467"/>
      <c r="AX10" s="467"/>
      <c r="AY10" s="399" t="s">
        <v>122</v>
      </c>
      <c r="AZ10" s="400"/>
      <c r="BA10" s="400"/>
      <c r="BB10" s="400"/>
      <c r="BC10" s="400"/>
      <c r="BD10" s="400"/>
      <c r="BE10" s="400"/>
      <c r="BF10" s="400"/>
      <c r="BG10" s="400"/>
      <c r="BH10" s="400"/>
      <c r="BI10" s="400"/>
      <c r="BJ10" s="400"/>
      <c r="BK10" s="400"/>
      <c r="BL10" s="400"/>
      <c r="BM10" s="401"/>
      <c r="BN10" s="419">
        <v>4</v>
      </c>
      <c r="BO10" s="420"/>
      <c r="BP10" s="420"/>
      <c r="BQ10" s="420"/>
      <c r="BR10" s="420"/>
      <c r="BS10" s="420"/>
      <c r="BT10" s="420"/>
      <c r="BU10" s="421"/>
      <c r="BV10" s="419">
        <v>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111</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11451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6058</v>
      </c>
      <c r="BO12" s="420"/>
      <c r="BP12" s="420"/>
      <c r="BQ12" s="420"/>
      <c r="BR12" s="420"/>
      <c r="BS12" s="420"/>
      <c r="BT12" s="420"/>
      <c r="BU12" s="421"/>
      <c r="BV12" s="419">
        <v>3393</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11306</v>
      </c>
      <c r="S13" s="513"/>
      <c r="T13" s="513"/>
      <c r="U13" s="513"/>
      <c r="V13" s="514"/>
      <c r="W13" s="500" t="s">
        <v>140</v>
      </c>
      <c r="X13" s="442"/>
      <c r="Y13" s="442"/>
      <c r="Z13" s="442"/>
      <c r="AA13" s="442"/>
      <c r="AB13" s="443"/>
      <c r="AC13" s="395">
        <v>400</v>
      </c>
      <c r="AD13" s="396"/>
      <c r="AE13" s="396"/>
      <c r="AF13" s="396"/>
      <c r="AG13" s="397"/>
      <c r="AH13" s="395">
        <v>512</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31400</v>
      </c>
      <c r="BO13" s="420"/>
      <c r="BP13" s="420"/>
      <c r="BQ13" s="420"/>
      <c r="BR13" s="420"/>
      <c r="BS13" s="420"/>
      <c r="BT13" s="420"/>
      <c r="BU13" s="421"/>
      <c r="BV13" s="419">
        <v>-127478</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4.2</v>
      </c>
      <c r="CU13" s="390"/>
      <c r="CV13" s="390"/>
      <c r="CW13" s="390"/>
      <c r="CX13" s="390"/>
      <c r="CY13" s="390"/>
      <c r="CZ13" s="390"/>
      <c r="DA13" s="391"/>
      <c r="DB13" s="389">
        <v>4.3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11487</v>
      </c>
      <c r="S14" s="513"/>
      <c r="T14" s="513"/>
      <c r="U14" s="513"/>
      <c r="V14" s="514"/>
      <c r="W14" s="515"/>
      <c r="X14" s="445"/>
      <c r="Y14" s="445"/>
      <c r="Z14" s="445"/>
      <c r="AA14" s="445"/>
      <c r="AB14" s="446"/>
      <c r="AC14" s="505">
        <v>9.1</v>
      </c>
      <c r="AD14" s="506"/>
      <c r="AE14" s="506"/>
      <c r="AF14" s="506"/>
      <c r="AG14" s="507"/>
      <c r="AH14" s="505">
        <v>11.1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147</v>
      </c>
      <c r="CU14" s="517"/>
      <c r="CV14" s="517"/>
      <c r="CW14" s="517"/>
      <c r="CX14" s="517"/>
      <c r="CY14" s="517"/>
      <c r="CZ14" s="517"/>
      <c r="DA14" s="518"/>
      <c r="DB14" s="516" t="s">
        <v>129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11359</v>
      </c>
      <c r="S15" s="513"/>
      <c r="T15" s="513"/>
      <c r="U15" s="513"/>
      <c r="V15" s="514"/>
      <c r="W15" s="500" t="s">
        <v>149</v>
      </c>
      <c r="X15" s="442"/>
      <c r="Y15" s="442"/>
      <c r="Z15" s="442"/>
      <c r="AA15" s="442"/>
      <c r="AB15" s="443"/>
      <c r="AC15" s="395">
        <v>758</v>
      </c>
      <c r="AD15" s="396"/>
      <c r="AE15" s="396"/>
      <c r="AF15" s="396"/>
      <c r="AG15" s="397"/>
      <c r="AH15" s="395">
        <v>764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1364124</v>
      </c>
      <c r="BO15" s="415"/>
      <c r="BP15" s="415"/>
      <c r="BQ15" s="415"/>
      <c r="BR15" s="415"/>
      <c r="BS15" s="415"/>
      <c r="BT15" s="415"/>
      <c r="BU15" s="416"/>
      <c r="BV15" s="414">
        <v>1284949</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17.2</v>
      </c>
      <c r="AD16" s="506"/>
      <c r="AE16" s="506"/>
      <c r="AF16" s="506"/>
      <c r="AG16" s="507"/>
      <c r="AH16" s="505">
        <v>16.600000000000001</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3558836</v>
      </c>
      <c r="BO16" s="420"/>
      <c r="BP16" s="420"/>
      <c r="BQ16" s="420"/>
      <c r="BR16" s="420"/>
      <c r="BS16" s="420"/>
      <c r="BT16" s="420"/>
      <c r="BU16" s="421"/>
      <c r="BV16" s="419">
        <v>3507168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3248</v>
      </c>
      <c r="AD17" s="396"/>
      <c r="AE17" s="396"/>
      <c r="AF17" s="396"/>
      <c r="AG17" s="397"/>
      <c r="AH17" s="395">
        <v>3318</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1728959</v>
      </c>
      <c r="BO17" s="420"/>
      <c r="BP17" s="420"/>
      <c r="BQ17" s="420"/>
      <c r="BR17" s="420"/>
      <c r="BS17" s="420"/>
      <c r="BT17" s="420"/>
      <c r="BU17" s="421"/>
      <c r="BV17" s="419">
        <v>1627851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37.840000000000003</v>
      </c>
      <c r="M18" s="474"/>
      <c r="N18" s="474"/>
      <c r="O18" s="474"/>
      <c r="P18" s="474"/>
      <c r="Q18" s="474"/>
      <c r="R18" s="475"/>
      <c r="S18" s="475"/>
      <c r="T18" s="475"/>
      <c r="U18" s="475"/>
      <c r="V18" s="476"/>
      <c r="W18" s="490"/>
      <c r="X18" s="491"/>
      <c r="Y18" s="491"/>
      <c r="Z18" s="491"/>
      <c r="AA18" s="491"/>
      <c r="AB18" s="501"/>
      <c r="AC18" s="383">
        <v>73.7</v>
      </c>
      <c r="AD18" s="384"/>
      <c r="AE18" s="384"/>
      <c r="AF18" s="384"/>
      <c r="AG18" s="477"/>
      <c r="AH18" s="383">
        <v>72.2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4760541</v>
      </c>
      <c r="BO18" s="420"/>
      <c r="BP18" s="420"/>
      <c r="BQ18" s="420"/>
      <c r="BR18" s="420"/>
      <c r="BS18" s="420"/>
      <c r="BT18" s="420"/>
      <c r="BU18" s="421"/>
      <c r="BV18" s="419">
        <v>4570024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286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6658590</v>
      </c>
      <c r="BO19" s="420"/>
      <c r="BP19" s="420"/>
      <c r="BQ19" s="420"/>
      <c r="BR19" s="420"/>
      <c r="BS19" s="420"/>
      <c r="BT19" s="420"/>
      <c r="BU19" s="421"/>
      <c r="BV19" s="419">
        <v>6237515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4657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3913331</v>
      </c>
      <c r="BO22" s="415"/>
      <c r="BP22" s="415"/>
      <c r="BQ22" s="415"/>
      <c r="BR22" s="415"/>
      <c r="BS22" s="415"/>
      <c r="BT22" s="415"/>
      <c r="BU22" s="416"/>
      <c r="BV22" s="414">
        <v>3714041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3635902</v>
      </c>
      <c r="BO23" s="420"/>
      <c r="BP23" s="420"/>
      <c r="BQ23" s="420"/>
      <c r="BR23" s="420"/>
      <c r="BS23" s="420"/>
      <c r="BT23" s="420"/>
      <c r="BU23" s="421"/>
      <c r="BV23" s="419">
        <v>3340951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7630</v>
      </c>
      <c r="R24" s="396"/>
      <c r="S24" s="396"/>
      <c r="T24" s="396"/>
      <c r="U24" s="396"/>
      <c r="V24" s="397"/>
      <c r="W24" s="454"/>
      <c r="X24" s="436"/>
      <c r="Y24" s="437"/>
      <c r="Z24" s="392" t="s">
        <v>174</v>
      </c>
      <c r="AA24" s="393"/>
      <c r="AB24" s="393"/>
      <c r="AC24" s="393"/>
      <c r="AD24" s="393"/>
      <c r="AE24" s="393"/>
      <c r="AF24" s="393"/>
      <c r="AG24" s="394"/>
      <c r="AH24" s="395">
        <v>141</v>
      </c>
      <c r="AI24" s="396"/>
      <c r="AJ24" s="396"/>
      <c r="AK24" s="396"/>
      <c r="AL24" s="397"/>
      <c r="AM24" s="395">
        <v>424692</v>
      </c>
      <c r="AN24" s="396"/>
      <c r="AO24" s="396"/>
      <c r="AP24" s="396"/>
      <c r="AQ24" s="396"/>
      <c r="AR24" s="397"/>
      <c r="AS24" s="395">
        <v>3012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1914039</v>
      </c>
      <c r="BO24" s="420"/>
      <c r="BP24" s="420"/>
      <c r="BQ24" s="420"/>
      <c r="BR24" s="420"/>
      <c r="BS24" s="420"/>
      <c r="BT24" s="420"/>
      <c r="BU24" s="421"/>
      <c r="BV24" s="419">
        <v>1556176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6170</v>
      </c>
      <c r="R25" s="396"/>
      <c r="S25" s="396"/>
      <c r="T25" s="396"/>
      <c r="U25" s="396"/>
      <c r="V25" s="397"/>
      <c r="W25" s="454"/>
      <c r="X25" s="436"/>
      <c r="Y25" s="437"/>
      <c r="Z25" s="392" t="s">
        <v>177</v>
      </c>
      <c r="AA25" s="393"/>
      <c r="AB25" s="393"/>
      <c r="AC25" s="393"/>
      <c r="AD25" s="393"/>
      <c r="AE25" s="393"/>
      <c r="AF25" s="393"/>
      <c r="AG25" s="394"/>
      <c r="AH25" s="395" t="s">
        <v>129</v>
      </c>
      <c r="AI25" s="396"/>
      <c r="AJ25" s="396"/>
      <c r="AK25" s="396"/>
      <c r="AL25" s="397"/>
      <c r="AM25" s="395" t="s">
        <v>178</v>
      </c>
      <c r="AN25" s="396"/>
      <c r="AO25" s="396"/>
      <c r="AP25" s="396"/>
      <c r="AQ25" s="396"/>
      <c r="AR25" s="397"/>
      <c r="AS25" s="395" t="s">
        <v>129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370921</v>
      </c>
      <c r="BO25" s="415"/>
      <c r="BP25" s="415"/>
      <c r="BQ25" s="415"/>
      <c r="BR25" s="415"/>
      <c r="BS25" s="415"/>
      <c r="BT25" s="415"/>
      <c r="BU25" s="416"/>
      <c r="BV25" s="414">
        <v>42280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5800</v>
      </c>
      <c r="R26" s="396"/>
      <c r="S26" s="396"/>
      <c r="T26" s="396"/>
      <c r="U26" s="396"/>
      <c r="V26" s="397"/>
      <c r="W26" s="454"/>
      <c r="X26" s="436"/>
      <c r="Y26" s="437"/>
      <c r="Z26" s="392" t="s">
        <v>181</v>
      </c>
      <c r="AA26" s="430"/>
      <c r="AB26" s="430"/>
      <c r="AC26" s="430"/>
      <c r="AD26" s="430"/>
      <c r="AE26" s="430"/>
      <c r="AF26" s="430"/>
      <c r="AG26" s="431"/>
      <c r="AH26" s="395">
        <v>4</v>
      </c>
      <c r="AI26" s="396"/>
      <c r="AJ26" s="396"/>
      <c r="AK26" s="396"/>
      <c r="AL26" s="397"/>
      <c r="AM26" s="395">
        <v>10116</v>
      </c>
      <c r="AN26" s="396"/>
      <c r="AO26" s="396"/>
      <c r="AP26" s="396"/>
      <c r="AQ26" s="396"/>
      <c r="AR26" s="397"/>
      <c r="AS26" s="395">
        <v>2529</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3127</v>
      </c>
      <c r="R27" s="396"/>
      <c r="S27" s="396"/>
      <c r="T27" s="396"/>
      <c r="U27" s="396"/>
      <c r="V27" s="397"/>
      <c r="W27" s="454"/>
      <c r="X27" s="436"/>
      <c r="Y27" s="437"/>
      <c r="Z27" s="392" t="s">
        <v>184</v>
      </c>
      <c r="AA27" s="393"/>
      <c r="AB27" s="393"/>
      <c r="AC27" s="393"/>
      <c r="AD27" s="393"/>
      <c r="AE27" s="393"/>
      <c r="AF27" s="393"/>
      <c r="AG27" s="394"/>
      <c r="AH27" s="395">
        <v>5</v>
      </c>
      <c r="AI27" s="396"/>
      <c r="AJ27" s="396"/>
      <c r="AK27" s="396"/>
      <c r="AL27" s="397"/>
      <c r="AM27" s="395">
        <v>17323</v>
      </c>
      <c r="AN27" s="396"/>
      <c r="AO27" s="396"/>
      <c r="AP27" s="396"/>
      <c r="AQ27" s="396"/>
      <c r="AR27" s="397"/>
      <c r="AS27" s="395">
        <v>3465</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92949</v>
      </c>
      <c r="BO27" s="423"/>
      <c r="BP27" s="423"/>
      <c r="BQ27" s="423"/>
      <c r="BR27" s="423"/>
      <c r="BS27" s="423"/>
      <c r="BT27" s="423"/>
      <c r="BU27" s="424"/>
      <c r="BV27" s="422">
        <v>92947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2780</v>
      </c>
      <c r="R28" s="396"/>
      <c r="S28" s="396"/>
      <c r="T28" s="396"/>
      <c r="U28" s="396"/>
      <c r="V28" s="397"/>
      <c r="W28" s="454"/>
      <c r="X28" s="436"/>
      <c r="Y28" s="437"/>
      <c r="Z28" s="392" t="s">
        <v>187</v>
      </c>
      <c r="AA28" s="393"/>
      <c r="AB28" s="393"/>
      <c r="AC28" s="393"/>
      <c r="AD28" s="393"/>
      <c r="AE28" s="393"/>
      <c r="AF28" s="393"/>
      <c r="AG28" s="394"/>
      <c r="AH28" s="395" t="s">
        <v>178</v>
      </c>
      <c r="AI28" s="396"/>
      <c r="AJ28" s="396"/>
      <c r="AK28" s="396"/>
      <c r="AL28" s="397"/>
      <c r="AM28" s="395" t="s">
        <v>178</v>
      </c>
      <c r="AN28" s="396"/>
      <c r="AO28" s="396"/>
      <c r="AP28" s="396"/>
      <c r="AQ28" s="396"/>
      <c r="AR28" s="397"/>
      <c r="AS28" s="395" t="s">
        <v>178</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1323521</v>
      </c>
      <c r="BO28" s="415"/>
      <c r="BP28" s="415"/>
      <c r="BQ28" s="415"/>
      <c r="BR28" s="415"/>
      <c r="BS28" s="415"/>
      <c r="BT28" s="415"/>
      <c r="BU28" s="416"/>
      <c r="BV28" s="414">
        <v>1245957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14</v>
      </c>
      <c r="M29" s="396"/>
      <c r="N29" s="396"/>
      <c r="O29" s="396"/>
      <c r="P29" s="397"/>
      <c r="Q29" s="395">
        <v>2552</v>
      </c>
      <c r="R29" s="396"/>
      <c r="S29" s="396"/>
      <c r="T29" s="396"/>
      <c r="U29" s="396"/>
      <c r="V29" s="397"/>
      <c r="W29" s="455"/>
      <c r="X29" s="456"/>
      <c r="Y29" s="457"/>
      <c r="Z29" s="392" t="s">
        <v>190</v>
      </c>
      <c r="AA29" s="393"/>
      <c r="AB29" s="393"/>
      <c r="AC29" s="393"/>
      <c r="AD29" s="393"/>
      <c r="AE29" s="393"/>
      <c r="AF29" s="393"/>
      <c r="AG29" s="394"/>
      <c r="AH29" s="395">
        <v>146</v>
      </c>
      <c r="AI29" s="396"/>
      <c r="AJ29" s="396"/>
      <c r="AK29" s="396"/>
      <c r="AL29" s="397"/>
      <c r="AM29" s="395">
        <v>442015</v>
      </c>
      <c r="AN29" s="396"/>
      <c r="AO29" s="396"/>
      <c r="AP29" s="396"/>
      <c r="AQ29" s="396"/>
      <c r="AR29" s="397"/>
      <c r="AS29" s="395">
        <v>3028</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290028</v>
      </c>
      <c r="BO29" s="420"/>
      <c r="BP29" s="420"/>
      <c r="BQ29" s="420"/>
      <c r="BR29" s="420"/>
      <c r="BS29" s="420"/>
      <c r="BT29" s="420"/>
      <c r="BU29" s="421"/>
      <c r="BV29" s="419">
        <v>290025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2343969</v>
      </c>
      <c r="BO30" s="423"/>
      <c r="BP30" s="423"/>
      <c r="BQ30" s="423"/>
      <c r="BR30" s="423"/>
      <c r="BS30" s="423"/>
      <c r="BT30" s="423"/>
      <c r="BU30" s="424"/>
      <c r="BV30" s="422">
        <v>2166193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199</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金武町水道事業会計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金武町下水道事業特別会計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金武地区消防衛生組合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金武町特産品加工センター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有線放送電話事業特別会計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北部広域市町村圏事務組合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金武有機堆肥センター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沖縄県市町村総合事務組合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沖縄県介護保険広域連合（一般会計）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沖縄県介護保険広域連合（特別会計）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沖縄県後期高齢者医療広域連合（一般会計）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沖縄県後期高齢者医療広域連合（特別会計）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沖縄県市町村自治会館管理組合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0Ai6iFJGHgLQ+85jP538uM3OajqIAvRKOPwuRs5kzLS6cHntuoMogYdvnOS664gTc7AehS0D9RkEueASwEVmA==" saltValue="qHZDwTQ4zrTmf1ExY2MJ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F34" sqref="F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558</v>
      </c>
      <c r="D34" s="1151"/>
      <c r="E34" s="1152"/>
      <c r="F34" s="32">
        <v>13.3</v>
      </c>
      <c r="G34" s="33">
        <v>13.61</v>
      </c>
      <c r="H34" s="33">
        <v>13.92</v>
      </c>
      <c r="I34" s="33">
        <v>12.91</v>
      </c>
      <c r="J34" s="34">
        <v>9.76</v>
      </c>
      <c r="K34" s="22"/>
      <c r="L34" s="22"/>
      <c r="M34" s="22"/>
      <c r="N34" s="22"/>
      <c r="O34" s="22"/>
      <c r="P34" s="22"/>
    </row>
    <row r="35" spans="1:16" ht="39" customHeight="1" x14ac:dyDescent="0.15">
      <c r="A35" s="22"/>
      <c r="B35" s="35"/>
      <c r="C35" s="1145" t="s">
        <v>559</v>
      </c>
      <c r="D35" s="1146"/>
      <c r="E35" s="1147"/>
      <c r="F35" s="36">
        <v>5.51</v>
      </c>
      <c r="G35" s="37">
        <v>6.49</v>
      </c>
      <c r="H35" s="37">
        <v>5.4</v>
      </c>
      <c r="I35" s="37">
        <v>1.99</v>
      </c>
      <c r="J35" s="38">
        <v>3</v>
      </c>
      <c r="K35" s="22"/>
      <c r="L35" s="22"/>
      <c r="M35" s="22"/>
      <c r="N35" s="22"/>
      <c r="O35" s="22"/>
      <c r="P35" s="22"/>
    </row>
    <row r="36" spans="1:16" ht="39" customHeight="1" x14ac:dyDescent="0.15">
      <c r="A36" s="22"/>
      <c r="B36" s="35"/>
      <c r="C36" s="1145" t="s">
        <v>560</v>
      </c>
      <c r="D36" s="1146"/>
      <c r="E36" s="1147"/>
      <c r="F36" s="36">
        <v>0.63</v>
      </c>
      <c r="G36" s="37">
        <v>1.06</v>
      </c>
      <c r="H36" s="37">
        <v>0.82</v>
      </c>
      <c r="I36" s="37">
        <v>0.78</v>
      </c>
      <c r="J36" s="38">
        <v>0.9</v>
      </c>
      <c r="K36" s="22"/>
      <c r="L36" s="22"/>
      <c r="M36" s="22"/>
      <c r="N36" s="22"/>
      <c r="O36" s="22"/>
      <c r="P36" s="22"/>
    </row>
    <row r="37" spans="1:16" ht="39" customHeight="1" x14ac:dyDescent="0.15">
      <c r="A37" s="22"/>
      <c r="B37" s="35"/>
      <c r="C37" s="1145" t="s">
        <v>561</v>
      </c>
      <c r="D37" s="1146"/>
      <c r="E37" s="1147"/>
      <c r="F37" s="36">
        <v>0.08</v>
      </c>
      <c r="G37" s="37">
        <v>7.0000000000000007E-2</v>
      </c>
      <c r="H37" s="37">
        <v>0.06</v>
      </c>
      <c r="I37" s="37">
        <v>0.08</v>
      </c>
      <c r="J37" s="38">
        <v>0.14000000000000001</v>
      </c>
      <c r="K37" s="22"/>
      <c r="L37" s="22"/>
      <c r="M37" s="22"/>
      <c r="N37" s="22"/>
      <c r="O37" s="22"/>
      <c r="P37" s="22"/>
    </row>
    <row r="38" spans="1:16" ht="39" customHeight="1" x14ac:dyDescent="0.15">
      <c r="A38" s="22"/>
      <c r="B38" s="35"/>
      <c r="C38" s="1145" t="s">
        <v>562</v>
      </c>
      <c r="D38" s="1146"/>
      <c r="E38" s="1147"/>
      <c r="F38" s="36">
        <v>0.03</v>
      </c>
      <c r="G38" s="37">
        <v>0.09</v>
      </c>
      <c r="H38" s="37">
        <v>0.08</v>
      </c>
      <c r="I38" s="37">
        <v>7.0000000000000007E-2</v>
      </c>
      <c r="J38" s="38">
        <v>0.04</v>
      </c>
      <c r="K38" s="22"/>
      <c r="L38" s="22"/>
      <c r="M38" s="22"/>
      <c r="N38" s="22"/>
      <c r="O38" s="22"/>
      <c r="P38" s="22"/>
    </row>
    <row r="39" spans="1:16" ht="39" customHeight="1" x14ac:dyDescent="0.15">
      <c r="A39" s="22"/>
      <c r="B39" s="35"/>
      <c r="C39" s="1145" t="s">
        <v>563</v>
      </c>
      <c r="D39" s="1146"/>
      <c r="E39" s="1147"/>
      <c r="F39" s="36">
        <v>0</v>
      </c>
      <c r="G39" s="37">
        <v>0.01</v>
      </c>
      <c r="H39" s="37">
        <v>0.01</v>
      </c>
      <c r="I39" s="37">
        <v>0.01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565</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ac/NQqsgr6WoMI09IwuNiGOttfMrjN04tGp1qbsbd1hBxdDeT35R+ynNTER6IyV294OzKsg++OBhcgchQNC5g==" saltValue="l0M7d8SdgsqJlbra3RnI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A46" zoomScaleSheetLayoutView="55" workbookViewId="0">
      <selection activeCell="D59" sqref="D59:J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398</v>
      </c>
      <c r="L45" s="60">
        <v>390</v>
      </c>
      <c r="M45" s="60">
        <v>388</v>
      </c>
      <c r="N45" s="60">
        <v>390</v>
      </c>
      <c r="O45" s="61">
        <v>387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v>
      </c>
      <c r="L48" s="64">
        <v>1</v>
      </c>
      <c r="M48" s="64" t="s">
        <v>507</v>
      </c>
      <c r="N48" s="64" t="s">
        <v>507</v>
      </c>
      <c r="O48" s="65">
        <v>1</v>
      </c>
      <c r="P48" s="48"/>
      <c r="Q48" s="48"/>
      <c r="R48" s="48"/>
      <c r="S48" s="48"/>
      <c r="T48" s="48"/>
      <c r="U48" s="48"/>
    </row>
    <row r="49" spans="1:21" ht="30.75" customHeight="1" x14ac:dyDescent="0.15">
      <c r="A49" s="48"/>
      <c r="B49" s="1178"/>
      <c r="C49" s="1179"/>
      <c r="D49" s="62"/>
      <c r="E49" s="1155" t="s">
        <v>16</v>
      </c>
      <c r="F49" s="1155"/>
      <c r="G49" s="1155"/>
      <c r="H49" s="1155"/>
      <c r="I49" s="1155"/>
      <c r="J49" s="1156"/>
      <c r="K49" s="63">
        <v>9</v>
      </c>
      <c r="L49" s="64">
        <v>32</v>
      </c>
      <c r="M49" s="64">
        <v>37</v>
      </c>
      <c r="N49" s="64">
        <v>37</v>
      </c>
      <c r="O49" s="65">
        <v>53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507</v>
      </c>
      <c r="L50" s="64" t="s">
        <v>507</v>
      </c>
      <c r="M50" s="64" t="s">
        <v>507</v>
      </c>
      <c r="N50" s="64" t="s">
        <v>507</v>
      </c>
      <c r="O50" s="65" t="s">
        <v>507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507</v>
      </c>
      <c r="M51" s="64" t="s">
        <v>507</v>
      </c>
      <c r="N51" s="64" t="s">
        <v>507</v>
      </c>
      <c r="O51" s="65" t="s">
        <v>507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268</v>
      </c>
      <c r="L52" s="64">
        <v>264</v>
      </c>
      <c r="M52" s="64">
        <v>266</v>
      </c>
      <c r="N52" s="64">
        <v>279</v>
      </c>
      <c r="O52" s="65">
        <v>275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140</v>
      </c>
      <c r="L53" s="69">
        <v>159</v>
      </c>
      <c r="M53" s="69">
        <v>159</v>
      </c>
      <c r="N53" s="69">
        <v>148</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erYhpSrPZas3a3coIT+z1VRW+H+fcq2JrBRvbLZEE3elRFsGmnNtY0oBGmWZ75Qiz69xbMc2+ZYkIgXlfpfjw==" saltValue="qj1BlMmdv/O3rNlVFU6a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SheetLayoutView="100" workbookViewId="0">
      <selection activeCell="J47" sqref="J4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6" t="s">
        <v>32</v>
      </c>
      <c r="C41" s="1197"/>
      <c r="D41" s="105"/>
      <c r="E41" s="1198" t="s">
        <v>33</v>
      </c>
      <c r="F41" s="1198"/>
      <c r="G41" s="1198"/>
      <c r="H41" s="1199"/>
      <c r="I41" s="355">
        <v>3753</v>
      </c>
      <c r="J41" s="356">
        <v>3613</v>
      </c>
      <c r="K41" s="356">
        <v>3489</v>
      </c>
      <c r="L41" s="356">
        <v>3714</v>
      </c>
      <c r="M41" s="357">
        <v>3913</v>
      </c>
    </row>
    <row r="42" spans="2:13" ht="27.75" customHeight="1" x14ac:dyDescent="0.15">
      <c r="B42" s="1186"/>
      <c r="C42" s="1187"/>
      <c r="D42" s="106"/>
      <c r="E42" s="1190" t="s">
        <v>34</v>
      </c>
      <c r="F42" s="1190"/>
      <c r="G42" s="1190"/>
      <c r="H42" s="1191"/>
      <c r="I42" s="358" t="s">
        <v>507</v>
      </c>
      <c r="J42" s="359" t="s">
        <v>507</v>
      </c>
      <c r="K42" s="359" t="s">
        <v>507</v>
      </c>
      <c r="L42" s="359" t="s">
        <v>507</v>
      </c>
      <c r="M42" s="360" t="s">
        <v>507</v>
      </c>
    </row>
    <row r="43" spans="2:13" ht="27.75" customHeight="1" x14ac:dyDescent="0.15">
      <c r="B43" s="1186"/>
      <c r="C43" s="1187"/>
      <c r="D43" s="106"/>
      <c r="E43" s="1190" t="s">
        <v>35</v>
      </c>
      <c r="F43" s="1190"/>
      <c r="G43" s="1190"/>
      <c r="H43" s="1191"/>
      <c r="I43" s="358">
        <v>45</v>
      </c>
      <c r="J43" s="359">
        <v>34</v>
      </c>
      <c r="K43" s="359">
        <v>17</v>
      </c>
      <c r="L43" s="359">
        <v>6</v>
      </c>
      <c r="M43" s="360" t="s">
        <v>507</v>
      </c>
    </row>
    <row r="44" spans="2:13" ht="27.75" customHeight="1" x14ac:dyDescent="0.15">
      <c r="B44" s="1186"/>
      <c r="C44" s="1187"/>
      <c r="D44" s="106"/>
      <c r="E44" s="1190" t="s">
        <v>36</v>
      </c>
      <c r="F44" s="1190"/>
      <c r="G44" s="1190"/>
      <c r="H44" s="1191"/>
      <c r="I44" s="358">
        <v>444</v>
      </c>
      <c r="J44" s="359">
        <v>801</v>
      </c>
      <c r="K44" s="359">
        <v>954</v>
      </c>
      <c r="L44" s="359">
        <v>947</v>
      </c>
      <c r="M44" s="360">
        <v>898</v>
      </c>
    </row>
    <row r="45" spans="2:13" ht="27.75" customHeight="1" x14ac:dyDescent="0.15">
      <c r="B45" s="1186"/>
      <c r="C45" s="1187"/>
      <c r="D45" s="106"/>
      <c r="E45" s="1190" t="s">
        <v>37</v>
      </c>
      <c r="F45" s="1190"/>
      <c r="G45" s="1190"/>
      <c r="H45" s="1191"/>
      <c r="I45" s="358">
        <v>175</v>
      </c>
      <c r="J45" s="359">
        <v>65</v>
      </c>
      <c r="K45" s="359">
        <v>87</v>
      </c>
      <c r="L45" s="359">
        <v>68</v>
      </c>
      <c r="M45" s="360">
        <v>88</v>
      </c>
    </row>
    <row r="46" spans="2:13" ht="27.75" customHeight="1" x14ac:dyDescent="0.15">
      <c r="B46" s="1186"/>
      <c r="C46" s="1187"/>
      <c r="D46" s="107"/>
      <c r="E46" s="1190" t="s">
        <v>38</v>
      </c>
      <c r="F46" s="1190"/>
      <c r="G46" s="1190"/>
      <c r="H46" s="1191"/>
      <c r="I46" s="358" t="s">
        <v>507</v>
      </c>
      <c r="J46" s="359" t="s">
        <v>507</v>
      </c>
      <c r="K46" s="359" t="s">
        <v>507</v>
      </c>
      <c r="L46" s="359" t="s">
        <v>507</v>
      </c>
      <c r="M46" s="360" t="s">
        <v>507</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2445</v>
      </c>
      <c r="J50" s="359">
        <v>2577</v>
      </c>
      <c r="K50" s="359">
        <v>3043</v>
      </c>
      <c r="L50" s="359">
        <v>3626</v>
      </c>
      <c r="M50" s="360">
        <v>3879</v>
      </c>
    </row>
    <row r="51" spans="2:13" ht="27.75" customHeight="1" x14ac:dyDescent="0.15">
      <c r="B51" s="1186"/>
      <c r="C51" s="1187"/>
      <c r="D51" s="106"/>
      <c r="E51" s="1190" t="s">
        <v>44</v>
      </c>
      <c r="F51" s="1190"/>
      <c r="G51" s="1190"/>
      <c r="H51" s="1191"/>
      <c r="I51" s="358">
        <v>26</v>
      </c>
      <c r="J51" s="359">
        <v>20</v>
      </c>
      <c r="K51" s="359">
        <v>13</v>
      </c>
      <c r="L51" s="359">
        <v>7</v>
      </c>
      <c r="M51" s="360">
        <v>3</v>
      </c>
    </row>
    <row r="52" spans="2:13" ht="27.75" customHeight="1" x14ac:dyDescent="0.15">
      <c r="B52" s="1188"/>
      <c r="C52" s="1189"/>
      <c r="D52" s="106"/>
      <c r="E52" s="1190" t="s">
        <v>45</v>
      </c>
      <c r="F52" s="1190"/>
      <c r="G52" s="1190"/>
      <c r="H52" s="1191"/>
      <c r="I52" s="358">
        <v>3122</v>
      </c>
      <c r="J52" s="359">
        <v>3278</v>
      </c>
      <c r="K52" s="359">
        <v>3273</v>
      </c>
      <c r="L52" s="359">
        <v>3500</v>
      </c>
      <c r="M52" s="360">
        <v>3361</v>
      </c>
    </row>
    <row r="53" spans="2:13" ht="27.75" customHeight="1" thickBot="1" x14ac:dyDescent="0.2">
      <c r="B53" s="1192" t="s">
        <v>21</v>
      </c>
      <c r="C53" s="1193"/>
      <c r="D53" s="110"/>
      <c r="E53" s="1194" t="s">
        <v>46</v>
      </c>
      <c r="F53" s="1194"/>
      <c r="G53" s="1194"/>
      <c r="H53" s="1195"/>
      <c r="I53" s="361">
        <v>-1176</v>
      </c>
      <c r="J53" s="362">
        <v>-1361</v>
      </c>
      <c r="K53" s="362">
        <v>-1782</v>
      </c>
      <c r="L53" s="362">
        <v>-2398</v>
      </c>
      <c r="M53" s="363">
        <v>-2344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Jh9+8wjOTllzaGUILkZ/f46V7jDh+KRbY9Um71R5kHs20/72Y2ytVUrHaeuYQnD+s/P1MfT4LU7LTTagAZLqeA==" saltValue="l6ibddBHZliQ1rYB0a0y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4" zoomScale="70" zoomScaleNormal="70" zoomScaleSheetLayoutView="100" workbookViewId="0">
      <selection activeCell="I30" sqref="I3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49</v>
      </c>
      <c r="D55" s="1211"/>
      <c r="E55" s="1212"/>
      <c r="F55" s="122">
        <v>1042</v>
      </c>
      <c r="G55" s="122">
        <v>1246</v>
      </c>
      <c r="H55" s="123">
        <v>1324</v>
      </c>
    </row>
    <row r="56" spans="2:8" ht="52.5" customHeight="1" x14ac:dyDescent="0.15">
      <c r="B56" s="124"/>
      <c r="C56" s="1213" t="s">
        <v>50</v>
      </c>
      <c r="D56" s="1213"/>
      <c r="E56" s="1214"/>
      <c r="F56" s="125">
        <v>242</v>
      </c>
      <c r="G56" s="125">
        <v>290</v>
      </c>
      <c r="H56" s="126">
        <v>290</v>
      </c>
    </row>
    <row r="57" spans="2:8" ht="53.25" customHeight="1" x14ac:dyDescent="0.15">
      <c r="B57" s="124"/>
      <c r="C57" s="1215" t="s">
        <v>51</v>
      </c>
      <c r="D57" s="1215"/>
      <c r="E57" s="1216"/>
      <c r="F57" s="127">
        <v>1885</v>
      </c>
      <c r="G57" s="127">
        <v>2166</v>
      </c>
      <c r="H57" s="128">
        <v>2344</v>
      </c>
    </row>
    <row r="58" spans="2:8" ht="45.75" customHeight="1" x14ac:dyDescent="0.15">
      <c r="B58" s="129"/>
      <c r="C58" s="1203" t="s">
        <v>584</v>
      </c>
      <c r="D58" s="1204"/>
      <c r="E58" s="1205"/>
      <c r="F58" s="130">
        <v>600</v>
      </c>
      <c r="G58" s="130">
        <v>860</v>
      </c>
      <c r="H58" s="131">
        <v>1010</v>
      </c>
    </row>
    <row r="59" spans="2:8" ht="45.75" customHeight="1" x14ac:dyDescent="0.15">
      <c r="B59" s="129"/>
      <c r="C59" s="1203" t="s">
        <v>585</v>
      </c>
      <c r="D59" s="1204"/>
      <c r="E59" s="1205"/>
      <c r="F59" s="130">
        <v>331</v>
      </c>
      <c r="G59" s="130">
        <v>331</v>
      </c>
      <c r="H59" s="131">
        <v>331</v>
      </c>
    </row>
    <row r="60" spans="2:8" ht="45.75" customHeight="1" x14ac:dyDescent="0.15">
      <c r="B60" s="129"/>
      <c r="C60" s="1203" t="s">
        <v>586</v>
      </c>
      <c r="D60" s="1204"/>
      <c r="E60" s="1205"/>
      <c r="F60" s="130">
        <v>327</v>
      </c>
      <c r="G60" s="130">
        <v>327</v>
      </c>
      <c r="H60" s="131">
        <v>325</v>
      </c>
    </row>
    <row r="61" spans="2:8" ht="45.75" customHeight="1" x14ac:dyDescent="0.15">
      <c r="B61" s="129"/>
      <c r="C61" s="1203" t="s">
        <v>587</v>
      </c>
      <c r="D61" s="1204"/>
      <c r="E61" s="1205"/>
      <c r="F61" s="130">
        <v>157</v>
      </c>
      <c r="G61" s="130">
        <v>215</v>
      </c>
      <c r="H61" s="131">
        <v>255</v>
      </c>
    </row>
    <row r="62" spans="2:8" ht="45.75" customHeight="1" thickBot="1" x14ac:dyDescent="0.2">
      <c r="B62" s="132"/>
      <c r="C62" s="1206" t="s">
        <v>588</v>
      </c>
      <c r="D62" s="1207"/>
      <c r="E62" s="1208"/>
      <c r="F62" s="133">
        <v>132</v>
      </c>
      <c r="G62" s="133">
        <v>130</v>
      </c>
      <c r="H62" s="134">
        <v>126</v>
      </c>
    </row>
    <row r="63" spans="2:8" ht="52.5" customHeight="1" thickBot="1" x14ac:dyDescent="0.2">
      <c r="B63" s="135"/>
      <c r="C63" s="1209" t="s">
        <v>52</v>
      </c>
      <c r="D63" s="1209"/>
      <c r="E63" s="1210"/>
      <c r="F63" s="136">
        <v>3169</v>
      </c>
      <c r="G63" s="136">
        <v>3702</v>
      </c>
      <c r="H63" s="137">
        <v>3958</v>
      </c>
    </row>
    <row r="64" spans="2:8" x14ac:dyDescent="0.15"/>
  </sheetData>
  <sheetProtection algorithmName="SHA-512" hashValue="hOeT/hevTeX/ttWBtdQxAv7jzOF/tkveHrW7SYCevYzIrSBTqelklyapLri1rvQ/FzUVBBaTt8VZKtFdq4ig3w==" saltValue="rUe5y36Zp00dKG+p+n94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94041</v>
      </c>
      <c r="E3" s="156"/>
      <c r="F3" s="157">
        <v>88328</v>
      </c>
      <c r="G3" s="158"/>
      <c r="H3" s="159"/>
    </row>
    <row r="4" spans="1:8" x14ac:dyDescent="0.15">
      <c r="A4" s="160"/>
      <c r="B4" s="161"/>
      <c r="C4" s="162"/>
      <c r="D4" s="163">
        <v>22864</v>
      </c>
      <c r="E4" s="164"/>
      <c r="F4" s="165">
        <v>49013</v>
      </c>
      <c r="G4" s="166"/>
      <c r="H4" s="167"/>
    </row>
    <row r="5" spans="1:8" x14ac:dyDescent="0.15">
      <c r="A5" s="148" t="s">
        <v>541</v>
      </c>
      <c r="B5" s="153"/>
      <c r="C5" s="154"/>
      <c r="D5" s="155">
        <v>185876</v>
      </c>
      <c r="E5" s="156"/>
      <c r="F5" s="157">
        <v>103390</v>
      </c>
      <c r="G5" s="158"/>
      <c r="H5" s="159"/>
    </row>
    <row r="6" spans="1:8" x14ac:dyDescent="0.15">
      <c r="A6" s="160"/>
      <c r="B6" s="161"/>
      <c r="C6" s="162"/>
      <c r="D6" s="163">
        <v>21916</v>
      </c>
      <c r="E6" s="164"/>
      <c r="F6" s="165">
        <v>51269</v>
      </c>
      <c r="G6" s="166"/>
      <c r="H6" s="167"/>
    </row>
    <row r="7" spans="1:8" x14ac:dyDescent="0.15">
      <c r="A7" s="148" t="s">
        <v>542</v>
      </c>
      <c r="B7" s="153"/>
      <c r="C7" s="154"/>
      <c r="D7" s="155">
        <v>128413</v>
      </c>
      <c r="E7" s="156"/>
      <c r="F7" s="157">
        <v>117234</v>
      </c>
      <c r="G7" s="158"/>
      <c r="H7" s="159"/>
    </row>
    <row r="8" spans="1:8" x14ac:dyDescent="0.15">
      <c r="A8" s="160"/>
      <c r="B8" s="161"/>
      <c r="C8" s="162"/>
      <c r="D8" s="163">
        <v>10642</v>
      </c>
      <c r="E8" s="164"/>
      <c r="F8" s="165">
        <v>59796</v>
      </c>
      <c r="G8" s="166"/>
      <c r="H8" s="167"/>
    </row>
    <row r="9" spans="1:8" x14ac:dyDescent="0.15">
      <c r="A9" s="148" t="s">
        <v>543</v>
      </c>
      <c r="B9" s="153"/>
      <c r="C9" s="154"/>
      <c r="D9" s="155">
        <v>224032</v>
      </c>
      <c r="E9" s="156"/>
      <c r="F9" s="157">
        <v>97758</v>
      </c>
      <c r="G9" s="158"/>
      <c r="H9" s="159"/>
    </row>
    <row r="10" spans="1:8" x14ac:dyDescent="0.15">
      <c r="A10" s="160"/>
      <c r="B10" s="161"/>
      <c r="C10" s="162"/>
      <c r="D10" s="163">
        <v>26501</v>
      </c>
      <c r="E10" s="164"/>
      <c r="F10" s="165">
        <v>45946</v>
      </c>
      <c r="G10" s="166"/>
      <c r="H10" s="167"/>
    </row>
    <row r="11" spans="1:8" x14ac:dyDescent="0.15">
      <c r="A11" s="148" t="s">
        <v>544</v>
      </c>
      <c r="B11" s="153"/>
      <c r="C11" s="154"/>
      <c r="D11" s="155">
        <v>275023</v>
      </c>
      <c r="E11" s="156"/>
      <c r="F11" s="157">
        <v>91338</v>
      </c>
      <c r="G11" s="158"/>
      <c r="H11" s="159"/>
    </row>
    <row r="12" spans="1:8" x14ac:dyDescent="0.15">
      <c r="A12" s="160"/>
      <c r="B12" s="161"/>
      <c r="C12" s="168"/>
      <c r="D12" s="163">
        <v>25729</v>
      </c>
      <c r="E12" s="164"/>
      <c r="F12" s="165">
        <v>43989</v>
      </c>
      <c r="G12" s="166"/>
      <c r="H12" s="167"/>
    </row>
    <row r="13" spans="1:8" x14ac:dyDescent="0.15">
      <c r="A13" s="148"/>
      <c r="B13" s="153"/>
      <c r="C13" s="169"/>
      <c r="D13" s="170">
        <v>181477</v>
      </c>
      <c r="E13" s="171"/>
      <c r="F13" s="172">
        <v>99610</v>
      </c>
      <c r="G13" s="173"/>
      <c r="H13" s="159"/>
    </row>
    <row r="14" spans="1:8" x14ac:dyDescent="0.15">
      <c r="A14" s="160"/>
      <c r="B14" s="161"/>
      <c r="C14" s="162"/>
      <c r="D14" s="163">
        <v>21530</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5.55</v>
      </c>
      <c r="C19" s="174">
        <f>ROUND(VALUE(SUBSTITUTE(実質収支比率等に係る経年分析!G$48,"▲","-")),2)</f>
        <v>6.59</v>
      </c>
      <c r="D19" s="174">
        <f>ROUND(VALUE(SUBSTITUTE(実質収支比率等に係る経年分析!H$48,"▲","-")),2)</f>
        <v>5.48</v>
      </c>
      <c r="E19" s="174">
        <f>ROUND(VALUE(SUBSTITUTE(実質収支比率等に係る経年分析!I$48,"▲","-")),2)</f>
        <v>2.0699999999999998</v>
      </c>
      <c r="F19" s="174">
        <f>ROUND(VALUE(SUBSTITUTE(実質収支比率等に係る経年分析!J$48,"▲","-")),2)</f>
        <v>3.05</v>
      </c>
    </row>
    <row r="20" spans="1:11" x14ac:dyDescent="0.15">
      <c r="A20" s="174" t="s">
        <v>56</v>
      </c>
      <c r="B20" s="174">
        <f>ROUND(VALUE(SUBSTITUTE(実質収支比率等に係る経年分析!F$47,"▲","-")),2)</f>
        <v>22.46</v>
      </c>
      <c r="C20" s="174">
        <f>ROUND(VALUE(SUBSTITUTE(実質収支比率等に係る経年分析!G$47,"▲","-")),2)</f>
        <v>21.58</v>
      </c>
      <c r="D20" s="174">
        <f>ROUND(VALUE(SUBSTITUTE(実質収支比率等に係る経年分析!H$47,"▲","-")),2)</f>
        <v>27.5</v>
      </c>
      <c r="E20" s="174">
        <f>ROUND(VALUE(SUBSTITUTE(実質収支比率等に係る経年分析!I$47,"▲","-")),2)</f>
        <v>30.83</v>
      </c>
      <c r="F20" s="174">
        <f>ROUND(VALUE(SUBSTITUTE(実質収支比率等に係る経年分析!J$47,"▲","-")),2)</f>
        <v>33.33</v>
      </c>
    </row>
    <row r="21" spans="1:11" x14ac:dyDescent="0.15">
      <c r="A21" s="174" t="s">
        <v>57</v>
      </c>
      <c r="B21" s="174">
        <f>IF(ISNUMBER(VALUE(SUBSTITUTE(実質収支比率等に係る経年分析!F$49,"▲","-"))),ROUND(VALUE(SUBSTITUTE(実質収支比率等に係る経年分析!F$49,"▲","-")),2),NA())</f>
        <v>-4.1100000000000003</v>
      </c>
      <c r="C21" s="174">
        <f>IF(ISNUMBER(VALUE(SUBSTITUTE(実質収支比率等に係る経年分析!G$49,"▲","-"))),ROUND(VALUE(SUBSTITUTE(実質収支比率等に係る経年分析!G$49,"▲","-")),2),NA())</f>
        <v>-5.03</v>
      </c>
      <c r="D21" s="174">
        <f>IF(ISNUMBER(VALUE(SUBSTITUTE(実質収支比率等に係る経年分析!H$49,"▲","-"))),ROUND(VALUE(SUBSTITUTE(実質収支比率等に係る経年分析!H$49,"▲","-")),2),NA())</f>
        <v>-0.99</v>
      </c>
      <c r="E21" s="174">
        <f>IF(ISNUMBER(VALUE(SUBSTITUTE(実質収支比率等に係る経年分析!I$49,"▲","-"))),ROUND(VALUE(SUBSTITUTE(実質収支比率等に係る経年分析!I$49,"▲","-")),2),NA())</f>
        <v>-3.15</v>
      </c>
      <c r="F21" s="174">
        <f>IF(ISNUMBER(VALUE(SUBSTITUTE(実質収支比率等に係る経年分析!J$49,"▲","-"))),ROUND(VALUE(SUBSTITUTE(実質収支比率等に係る経年分析!J$49,"▲","-")),2),NA())</f>
        <v>0.79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有線放送電話事業特別会計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金武町下水道事業特別会計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v>
      </c>
    </row>
    <row r="36" spans="1:16" x14ac:dyDescent="0.15">
      <c r="A36" s="175" t="str">
        <f>IF(連結実質赤字比率に係る赤字・黒字の構成分析!C$34="",NA(),連結実質赤字比率に係る赤字・黒字の構成分析!C$34)</f>
        <v>金武町水道事業会計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268</v>
      </c>
      <c r="E42" s="176"/>
      <c r="F42" s="176"/>
      <c r="G42" s="176">
        <f>'実質公債費比率（分子）の構造'!L$52</f>
        <v>264</v>
      </c>
      <c r="H42" s="176"/>
      <c r="I42" s="176"/>
      <c r="J42" s="176">
        <f>'実質公債費比率（分子）の構造'!M$52</f>
        <v>266</v>
      </c>
      <c r="K42" s="176"/>
      <c r="L42" s="176"/>
      <c r="M42" s="176">
        <f>'実質公債費比率（分子）の構造'!N$52</f>
        <v>279</v>
      </c>
      <c r="N42" s="176"/>
      <c r="O42" s="176"/>
      <c r="P42" s="176">
        <f>'実質公債費比率（分子）の構造'!O$52</f>
        <v>275</v>
      </c>
    </row>
    <row r="43" spans="1:16" x14ac:dyDescent="0.15">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9</v>
      </c>
      <c r="C45" s="176"/>
      <c r="D45" s="176"/>
      <c r="E45" s="176">
        <f>'実質公債費比率（分子）の構造'!L$49</f>
        <v>32</v>
      </c>
      <c r="F45" s="176"/>
      <c r="G45" s="176"/>
      <c r="H45" s="176">
        <f>'実質公債費比率（分子）の構造'!M$49</f>
        <v>37</v>
      </c>
      <c r="I45" s="176"/>
      <c r="J45" s="176"/>
      <c r="K45" s="176">
        <f>'実質公債費比率（分子）の構造'!N$49</f>
        <v>37</v>
      </c>
      <c r="L45" s="176"/>
      <c r="M45" s="176"/>
      <c r="N45" s="176">
        <f>'実質公債費比率（分子）の構造'!O$49</f>
        <v>53</v>
      </c>
      <c r="O45" s="176"/>
      <c r="P45" s="176"/>
    </row>
    <row r="46" spans="1:16" x14ac:dyDescent="0.15">
      <c r="A46" s="176" t="s">
        <v>68</v>
      </c>
      <c r="B46" s="176">
        <f>'実質公債費比率（分子）の構造'!K$48</f>
        <v>1</v>
      </c>
      <c r="C46" s="176"/>
      <c r="D46" s="176"/>
      <c r="E46" s="176">
        <f>'実質公債費比率（分子）の構造'!L$48</f>
        <v>1</v>
      </c>
      <c r="F46" s="176"/>
      <c r="G46" s="176"/>
      <c r="H46" s="176" t="str">
        <f>'実質公債費比率（分子）の構造'!M$48</f>
        <v>-</v>
      </c>
      <c r="I46" s="176"/>
      <c r="J46" s="176"/>
      <c r="K46" s="176" t="str">
        <f>'実質公債費比率（分子）の構造'!N$48</f>
        <v>-</v>
      </c>
      <c r="L46" s="176"/>
      <c r="M46" s="176"/>
      <c r="N46" s="176">
        <f>'実質公債費比率（分子）の構造'!O$48</f>
        <v>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398</v>
      </c>
      <c r="C49" s="176"/>
      <c r="D49" s="176"/>
      <c r="E49" s="176">
        <f>'実質公債費比率（分子）の構造'!L$45</f>
        <v>390</v>
      </c>
      <c r="F49" s="176"/>
      <c r="G49" s="176"/>
      <c r="H49" s="176">
        <f>'実質公債費比率（分子）の構造'!M$45</f>
        <v>388</v>
      </c>
      <c r="I49" s="176"/>
      <c r="J49" s="176"/>
      <c r="K49" s="176">
        <f>'実質公債費比率（分子）の構造'!N$45</f>
        <v>390</v>
      </c>
      <c r="L49" s="176"/>
      <c r="M49" s="176"/>
      <c r="N49" s="176">
        <f>'実質公債費比率（分子）の構造'!O$45</f>
        <v>387</v>
      </c>
      <c r="O49" s="176"/>
      <c r="P49" s="176"/>
    </row>
    <row r="50" spans="1:16" x14ac:dyDescent="0.15">
      <c r="A50" s="176" t="s">
        <v>72</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159</v>
      </c>
      <c r="G50" s="176" t="e">
        <f>NA()</f>
        <v>#N/A</v>
      </c>
      <c r="H50" s="176" t="e">
        <f>NA()</f>
        <v>#N/A</v>
      </c>
      <c r="I50" s="176">
        <f>IF(ISNUMBER('実質公債費比率（分子）の構造'!M$53),'実質公債費比率（分子）の構造'!M$53,NA())</f>
        <v>159</v>
      </c>
      <c r="J50" s="176" t="e">
        <f>NA()</f>
        <v>#N/A</v>
      </c>
      <c r="K50" s="176" t="e">
        <f>NA()</f>
        <v>#N/A</v>
      </c>
      <c r="L50" s="176">
        <f>IF(ISNUMBER('実質公債費比率（分子）の構造'!N$53),'実質公債費比率（分子）の構造'!N$53,NA())</f>
        <v>148</v>
      </c>
      <c r="M50" s="176" t="e">
        <f>NA()</f>
        <v>#N/A</v>
      </c>
      <c r="N50" s="176" t="e">
        <f>NA()</f>
        <v>#N/A</v>
      </c>
      <c r="O50" s="176">
        <f>IF(ISNUMBER('実質公債費比率（分子）の構造'!O$53),'実質公債費比率（分子）の構造'!O$53,NA())</f>
        <v>166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3122</v>
      </c>
      <c r="E56" s="175"/>
      <c r="F56" s="175"/>
      <c r="G56" s="175">
        <f>'将来負担比率（分子）の構造'!J$52</f>
        <v>3278</v>
      </c>
      <c r="H56" s="175"/>
      <c r="I56" s="175"/>
      <c r="J56" s="175">
        <f>'将来負担比率（分子）の構造'!K$52</f>
        <v>3273</v>
      </c>
      <c r="K56" s="175"/>
      <c r="L56" s="175"/>
      <c r="M56" s="175">
        <f>'将来負担比率（分子）の構造'!L$52</f>
        <v>3500</v>
      </c>
      <c r="N56" s="175"/>
      <c r="O56" s="175"/>
      <c r="P56" s="175">
        <f>'将来負担比率（分子）の構造'!M$52</f>
        <v>3361</v>
      </c>
    </row>
    <row r="57" spans="1:16" x14ac:dyDescent="0.15">
      <c r="A57" s="175" t="s">
        <v>44</v>
      </c>
      <c r="B57" s="175"/>
      <c r="C57" s="175"/>
      <c r="D57" s="175">
        <f>'将来負担比率（分子）の構造'!I$51</f>
        <v>26</v>
      </c>
      <c r="E57" s="175"/>
      <c r="F57" s="175"/>
      <c r="G57" s="175">
        <f>'将来負担比率（分子）の構造'!J$51</f>
        <v>20</v>
      </c>
      <c r="H57" s="175"/>
      <c r="I57" s="175"/>
      <c r="J57" s="175">
        <f>'将来負担比率（分子）の構造'!K$51</f>
        <v>13</v>
      </c>
      <c r="K57" s="175"/>
      <c r="L57" s="175"/>
      <c r="M57" s="175">
        <f>'将来負担比率（分子）の構造'!L$51</f>
        <v>7</v>
      </c>
      <c r="N57" s="175"/>
      <c r="O57" s="175"/>
      <c r="P57" s="175">
        <f>'将来負担比率（分子）の構造'!M$51</f>
        <v>3</v>
      </c>
    </row>
    <row r="58" spans="1:16" x14ac:dyDescent="0.15">
      <c r="A58" s="175" t="s">
        <v>43</v>
      </c>
      <c r="B58" s="175"/>
      <c r="C58" s="175"/>
      <c r="D58" s="175">
        <f>'将来負担比率（分子）の構造'!I$50</f>
        <v>2445</v>
      </c>
      <c r="E58" s="175"/>
      <c r="F58" s="175"/>
      <c r="G58" s="175">
        <f>'将来負担比率（分子）の構造'!J$50</f>
        <v>2577</v>
      </c>
      <c r="H58" s="175"/>
      <c r="I58" s="175"/>
      <c r="J58" s="175">
        <f>'将来負担比率（分子）の構造'!K$50</f>
        <v>3043</v>
      </c>
      <c r="K58" s="175"/>
      <c r="L58" s="175"/>
      <c r="M58" s="175">
        <f>'将来負担比率（分子）の構造'!L$50</f>
        <v>3626</v>
      </c>
      <c r="N58" s="175"/>
      <c r="O58" s="175"/>
      <c r="P58" s="175">
        <f>'将来負担比率（分子）の構造'!M$50</f>
        <v>3879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175</v>
      </c>
      <c r="C62" s="175"/>
      <c r="D62" s="175"/>
      <c r="E62" s="175">
        <f>'将来負担比率（分子）の構造'!J$45</f>
        <v>65</v>
      </c>
      <c r="F62" s="175"/>
      <c r="G62" s="175"/>
      <c r="H62" s="175">
        <f>'将来負担比率（分子）の構造'!K$45</f>
        <v>87</v>
      </c>
      <c r="I62" s="175"/>
      <c r="J62" s="175"/>
      <c r="K62" s="175">
        <f>'将来負担比率（分子）の構造'!L$45</f>
        <v>68</v>
      </c>
      <c r="L62" s="175"/>
      <c r="M62" s="175"/>
      <c r="N62" s="175">
        <f>'将来負担比率（分子）の構造'!M$45</f>
        <v>88</v>
      </c>
      <c r="O62" s="175"/>
      <c r="P62" s="175"/>
    </row>
    <row r="63" spans="1:16" x14ac:dyDescent="0.15">
      <c r="A63" s="175" t="s">
        <v>36</v>
      </c>
      <c r="B63" s="175">
        <f>'将来負担比率（分子）の構造'!I$44</f>
        <v>444</v>
      </c>
      <c r="C63" s="175"/>
      <c r="D63" s="175"/>
      <c r="E63" s="175">
        <f>'将来負担比率（分子）の構造'!J$44</f>
        <v>801</v>
      </c>
      <c r="F63" s="175"/>
      <c r="G63" s="175"/>
      <c r="H63" s="175">
        <f>'将来負担比率（分子）の構造'!K$44</f>
        <v>954</v>
      </c>
      <c r="I63" s="175"/>
      <c r="J63" s="175"/>
      <c r="K63" s="175">
        <f>'将来負担比率（分子）の構造'!L$44</f>
        <v>947</v>
      </c>
      <c r="L63" s="175"/>
      <c r="M63" s="175"/>
      <c r="N63" s="175">
        <f>'将来負担比率（分子）の構造'!M$44</f>
        <v>898</v>
      </c>
      <c r="O63" s="175"/>
      <c r="P63" s="175"/>
    </row>
    <row r="64" spans="1:16" x14ac:dyDescent="0.15">
      <c r="A64" s="175" t="s">
        <v>35</v>
      </c>
      <c r="B64" s="175">
        <f>'将来負担比率（分子）の構造'!I$43</f>
        <v>45</v>
      </c>
      <c r="C64" s="175"/>
      <c r="D64" s="175"/>
      <c r="E64" s="175">
        <f>'将来負担比率（分子）の構造'!J$43</f>
        <v>34</v>
      </c>
      <c r="F64" s="175"/>
      <c r="G64" s="175"/>
      <c r="H64" s="175">
        <f>'将来負担比率（分子）の構造'!K$43</f>
        <v>17</v>
      </c>
      <c r="I64" s="175"/>
      <c r="J64" s="175"/>
      <c r="K64" s="175">
        <f>'将来負担比率（分子）の構造'!L$43</f>
        <v>6</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3753</v>
      </c>
      <c r="C66" s="175"/>
      <c r="D66" s="175"/>
      <c r="E66" s="175">
        <f>'将来負担比率（分子）の構造'!J$41</f>
        <v>3613</v>
      </c>
      <c r="F66" s="175"/>
      <c r="G66" s="175"/>
      <c r="H66" s="175">
        <f>'将来負担比率（分子）の構造'!K$41</f>
        <v>3489</v>
      </c>
      <c r="I66" s="175"/>
      <c r="J66" s="175"/>
      <c r="K66" s="175">
        <f>'将来負担比率（分子）の構造'!L$41</f>
        <v>3714</v>
      </c>
      <c r="L66" s="175"/>
      <c r="M66" s="175"/>
      <c r="N66" s="175">
        <f>'将来負担比率（分子）の構造'!M$41</f>
        <v>3913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1042</v>
      </c>
      <c r="C72" s="179">
        <f>基金残高に係る経年分析!G55</f>
        <v>1246</v>
      </c>
      <c r="D72" s="179">
        <f>基金残高に係る経年分析!H55</f>
        <v>1324</v>
      </c>
    </row>
    <row r="73" spans="1:16" x14ac:dyDescent="0.15">
      <c r="A73" s="178" t="s">
        <v>79</v>
      </c>
      <c r="B73" s="179">
        <f>基金残高に係る経年分析!F56</f>
        <v>242</v>
      </c>
      <c r="C73" s="179">
        <f>基金残高に係る経年分析!G56</f>
        <v>290</v>
      </c>
      <c r="D73" s="179">
        <f>基金残高に係る経年分析!H56</f>
        <v>290</v>
      </c>
    </row>
    <row r="74" spans="1:16" x14ac:dyDescent="0.15">
      <c r="A74" s="178" t="s">
        <v>80</v>
      </c>
      <c r="B74" s="179">
        <f>基金残高に係る経年分析!F57</f>
        <v>1885</v>
      </c>
      <c r="C74" s="179">
        <f>基金残高に係る経年分析!G57</f>
        <v>2166</v>
      </c>
      <c r="D74" s="179">
        <f>基金残高に係る経年分析!H57</f>
        <v>2344</v>
      </c>
    </row>
  </sheetData>
  <sheetProtection algorithmName="SHA-512" hashValue="XEea86atos4UFmC8GRcEHcyr1F/QpKZaVFjQ0bs0509hzj+kI1VaO6ZztofRICVBc544PMBxJlNyGBJQAJJPvw==" saltValue="+kG2sk5HQzmTsw2r4eG6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1446007</v>
      </c>
      <c r="S5" s="674"/>
      <c r="T5" s="674"/>
      <c r="U5" s="674"/>
      <c r="V5" s="674"/>
      <c r="W5" s="674"/>
      <c r="X5" s="674"/>
      <c r="Y5" s="702"/>
      <c r="Z5" s="715">
        <v>10.9</v>
      </c>
      <c r="AA5" s="715"/>
      <c r="AB5" s="715"/>
      <c r="AC5" s="715"/>
      <c r="AD5" s="716">
        <v>1446007</v>
      </c>
      <c r="AE5" s="716"/>
      <c r="AF5" s="716"/>
      <c r="AG5" s="716"/>
      <c r="AH5" s="716"/>
      <c r="AI5" s="716"/>
      <c r="AJ5" s="716"/>
      <c r="AK5" s="716"/>
      <c r="AL5" s="703">
        <v>25.7</v>
      </c>
      <c r="AM5" s="686"/>
      <c r="AN5" s="686"/>
      <c r="AO5" s="704"/>
      <c r="AP5" s="676" t="s">
        <v>232</v>
      </c>
      <c r="AQ5" s="677"/>
      <c r="AR5" s="677"/>
      <c r="AS5" s="677"/>
      <c r="AT5" s="677"/>
      <c r="AU5" s="677"/>
      <c r="AV5" s="677"/>
      <c r="AW5" s="677"/>
      <c r="AX5" s="677"/>
      <c r="AY5" s="677"/>
      <c r="AZ5" s="677"/>
      <c r="BA5" s="677"/>
      <c r="BB5" s="677"/>
      <c r="BC5" s="677"/>
      <c r="BD5" s="677"/>
      <c r="BE5" s="677"/>
      <c r="BF5" s="678"/>
      <c r="BG5" s="627">
        <v>1445265</v>
      </c>
      <c r="BH5" s="628"/>
      <c r="BI5" s="628"/>
      <c r="BJ5" s="628"/>
      <c r="BK5" s="628"/>
      <c r="BL5" s="628"/>
      <c r="BM5" s="628"/>
      <c r="BN5" s="629"/>
      <c r="BO5" s="663">
        <v>99.9</v>
      </c>
      <c r="BP5" s="663"/>
      <c r="BQ5" s="663"/>
      <c r="BR5" s="663"/>
      <c r="BS5" s="664" t="s">
        <v>130</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41039</v>
      </c>
      <c r="S6" s="628"/>
      <c r="T6" s="628"/>
      <c r="U6" s="628"/>
      <c r="V6" s="628"/>
      <c r="W6" s="628"/>
      <c r="X6" s="628"/>
      <c r="Y6" s="629"/>
      <c r="Z6" s="663">
        <v>0.3</v>
      </c>
      <c r="AA6" s="663"/>
      <c r="AB6" s="663"/>
      <c r="AC6" s="663"/>
      <c r="AD6" s="664">
        <v>41039</v>
      </c>
      <c r="AE6" s="664"/>
      <c r="AF6" s="664"/>
      <c r="AG6" s="664"/>
      <c r="AH6" s="664"/>
      <c r="AI6" s="664"/>
      <c r="AJ6" s="664"/>
      <c r="AK6" s="664"/>
      <c r="AL6" s="630">
        <v>0.7</v>
      </c>
      <c r="AM6" s="631"/>
      <c r="AN6" s="631"/>
      <c r="AO6" s="665"/>
      <c r="AP6" s="624" t="s">
        <v>237</v>
      </c>
      <c r="AQ6" s="625"/>
      <c r="AR6" s="625"/>
      <c r="AS6" s="625"/>
      <c r="AT6" s="625"/>
      <c r="AU6" s="625"/>
      <c r="AV6" s="625"/>
      <c r="AW6" s="625"/>
      <c r="AX6" s="625"/>
      <c r="AY6" s="625"/>
      <c r="AZ6" s="625"/>
      <c r="BA6" s="625"/>
      <c r="BB6" s="625"/>
      <c r="BC6" s="625"/>
      <c r="BD6" s="625"/>
      <c r="BE6" s="625"/>
      <c r="BF6" s="626"/>
      <c r="BG6" s="627">
        <v>1445265</v>
      </c>
      <c r="BH6" s="628"/>
      <c r="BI6" s="628"/>
      <c r="BJ6" s="628"/>
      <c r="BK6" s="628"/>
      <c r="BL6" s="628"/>
      <c r="BM6" s="628"/>
      <c r="BN6" s="629"/>
      <c r="BO6" s="663">
        <v>99.9</v>
      </c>
      <c r="BP6" s="663"/>
      <c r="BQ6" s="663"/>
      <c r="BR6" s="663"/>
      <c r="BS6" s="664" t="s">
        <v>238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122870</v>
      </c>
      <c r="CS6" s="628"/>
      <c r="CT6" s="628"/>
      <c r="CU6" s="628"/>
      <c r="CV6" s="628"/>
      <c r="CW6" s="628"/>
      <c r="CX6" s="628"/>
      <c r="CY6" s="629"/>
      <c r="CZ6" s="703">
        <v>0.9</v>
      </c>
      <c r="DA6" s="686"/>
      <c r="DB6" s="686"/>
      <c r="DC6" s="705"/>
      <c r="DD6" s="633" t="s">
        <v>130</v>
      </c>
      <c r="DE6" s="628"/>
      <c r="DF6" s="628"/>
      <c r="DG6" s="628"/>
      <c r="DH6" s="628"/>
      <c r="DI6" s="628"/>
      <c r="DJ6" s="628"/>
      <c r="DK6" s="628"/>
      <c r="DL6" s="628"/>
      <c r="DM6" s="628"/>
      <c r="DN6" s="628"/>
      <c r="DO6" s="628"/>
      <c r="DP6" s="629"/>
      <c r="DQ6" s="633">
        <v>122870</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214</v>
      </c>
      <c r="S7" s="628"/>
      <c r="T7" s="628"/>
      <c r="U7" s="628"/>
      <c r="V7" s="628"/>
      <c r="W7" s="628"/>
      <c r="X7" s="628"/>
      <c r="Y7" s="629"/>
      <c r="Z7" s="663">
        <v>0</v>
      </c>
      <c r="AA7" s="663"/>
      <c r="AB7" s="663"/>
      <c r="AC7" s="663"/>
      <c r="AD7" s="664">
        <v>214</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482859</v>
      </c>
      <c r="BH7" s="628"/>
      <c r="BI7" s="628"/>
      <c r="BJ7" s="628"/>
      <c r="BK7" s="628"/>
      <c r="BL7" s="628"/>
      <c r="BM7" s="628"/>
      <c r="BN7" s="629"/>
      <c r="BO7" s="663">
        <v>33.4</v>
      </c>
      <c r="BP7" s="663"/>
      <c r="BQ7" s="663"/>
      <c r="BR7" s="663"/>
      <c r="BS7" s="664" t="s">
        <v>130</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2687710</v>
      </c>
      <c r="CS7" s="628"/>
      <c r="CT7" s="628"/>
      <c r="CU7" s="628"/>
      <c r="CV7" s="628"/>
      <c r="CW7" s="628"/>
      <c r="CX7" s="628"/>
      <c r="CY7" s="629"/>
      <c r="CZ7" s="663">
        <v>20.8</v>
      </c>
      <c r="DA7" s="663"/>
      <c r="DB7" s="663"/>
      <c r="DC7" s="663"/>
      <c r="DD7" s="633">
        <v>174826</v>
      </c>
      <c r="DE7" s="628"/>
      <c r="DF7" s="628"/>
      <c r="DG7" s="628"/>
      <c r="DH7" s="628"/>
      <c r="DI7" s="628"/>
      <c r="DJ7" s="628"/>
      <c r="DK7" s="628"/>
      <c r="DL7" s="628"/>
      <c r="DM7" s="628"/>
      <c r="DN7" s="628"/>
      <c r="DO7" s="628"/>
      <c r="DP7" s="629"/>
      <c r="DQ7" s="633">
        <v>1309121</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1897</v>
      </c>
      <c r="S8" s="628"/>
      <c r="T8" s="628"/>
      <c r="U8" s="628"/>
      <c r="V8" s="628"/>
      <c r="W8" s="628"/>
      <c r="X8" s="628"/>
      <c r="Y8" s="629"/>
      <c r="Z8" s="663">
        <v>0</v>
      </c>
      <c r="AA8" s="663"/>
      <c r="AB8" s="663"/>
      <c r="AC8" s="663"/>
      <c r="AD8" s="664">
        <v>1897</v>
      </c>
      <c r="AE8" s="664"/>
      <c r="AF8" s="664"/>
      <c r="AG8" s="664"/>
      <c r="AH8" s="664"/>
      <c r="AI8" s="664"/>
      <c r="AJ8" s="664"/>
      <c r="AK8" s="664"/>
      <c r="AL8" s="630">
        <v>0</v>
      </c>
      <c r="AM8" s="631"/>
      <c r="AN8" s="631"/>
      <c r="AO8" s="665"/>
      <c r="AP8" s="624" t="s">
        <v>244</v>
      </c>
      <c r="AQ8" s="625"/>
      <c r="AR8" s="625"/>
      <c r="AS8" s="625"/>
      <c r="AT8" s="625"/>
      <c r="AU8" s="625"/>
      <c r="AV8" s="625"/>
      <c r="AW8" s="625"/>
      <c r="AX8" s="625"/>
      <c r="AY8" s="625"/>
      <c r="AZ8" s="625"/>
      <c r="BA8" s="625"/>
      <c r="BB8" s="625"/>
      <c r="BC8" s="625"/>
      <c r="BD8" s="625"/>
      <c r="BE8" s="625"/>
      <c r="BF8" s="626"/>
      <c r="BG8" s="627">
        <v>20052</v>
      </c>
      <c r="BH8" s="628"/>
      <c r="BI8" s="628"/>
      <c r="BJ8" s="628"/>
      <c r="BK8" s="628"/>
      <c r="BL8" s="628"/>
      <c r="BM8" s="628"/>
      <c r="BN8" s="629"/>
      <c r="BO8" s="663">
        <v>1.4</v>
      </c>
      <c r="BP8" s="663"/>
      <c r="BQ8" s="663"/>
      <c r="BR8" s="663"/>
      <c r="BS8" s="664" t="s">
        <v>130</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3571987</v>
      </c>
      <c r="CS8" s="628"/>
      <c r="CT8" s="628"/>
      <c r="CU8" s="628"/>
      <c r="CV8" s="628"/>
      <c r="CW8" s="628"/>
      <c r="CX8" s="628"/>
      <c r="CY8" s="629"/>
      <c r="CZ8" s="663">
        <v>27.6</v>
      </c>
      <c r="DA8" s="663"/>
      <c r="DB8" s="663"/>
      <c r="DC8" s="663"/>
      <c r="DD8" s="633">
        <v>6436</v>
      </c>
      <c r="DE8" s="628"/>
      <c r="DF8" s="628"/>
      <c r="DG8" s="628"/>
      <c r="DH8" s="628"/>
      <c r="DI8" s="628"/>
      <c r="DJ8" s="628"/>
      <c r="DK8" s="628"/>
      <c r="DL8" s="628"/>
      <c r="DM8" s="628"/>
      <c r="DN8" s="628"/>
      <c r="DO8" s="628"/>
      <c r="DP8" s="629"/>
      <c r="DQ8" s="633">
        <v>1644224</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1824</v>
      </c>
      <c r="S9" s="628"/>
      <c r="T9" s="628"/>
      <c r="U9" s="628"/>
      <c r="V9" s="628"/>
      <c r="W9" s="628"/>
      <c r="X9" s="628"/>
      <c r="Y9" s="629"/>
      <c r="Z9" s="663">
        <v>0</v>
      </c>
      <c r="AA9" s="663"/>
      <c r="AB9" s="663"/>
      <c r="AC9" s="663"/>
      <c r="AD9" s="664">
        <v>1824</v>
      </c>
      <c r="AE9" s="664"/>
      <c r="AF9" s="664"/>
      <c r="AG9" s="664"/>
      <c r="AH9" s="664"/>
      <c r="AI9" s="664"/>
      <c r="AJ9" s="664"/>
      <c r="AK9" s="664"/>
      <c r="AL9" s="630">
        <v>0</v>
      </c>
      <c r="AM9" s="631"/>
      <c r="AN9" s="631"/>
      <c r="AO9" s="665"/>
      <c r="AP9" s="624" t="s">
        <v>247</v>
      </c>
      <c r="AQ9" s="625"/>
      <c r="AR9" s="625"/>
      <c r="AS9" s="625"/>
      <c r="AT9" s="625"/>
      <c r="AU9" s="625"/>
      <c r="AV9" s="625"/>
      <c r="AW9" s="625"/>
      <c r="AX9" s="625"/>
      <c r="AY9" s="625"/>
      <c r="AZ9" s="625"/>
      <c r="BA9" s="625"/>
      <c r="BB9" s="625"/>
      <c r="BC9" s="625"/>
      <c r="BD9" s="625"/>
      <c r="BE9" s="625"/>
      <c r="BF9" s="626"/>
      <c r="BG9" s="627">
        <v>425539</v>
      </c>
      <c r="BH9" s="628"/>
      <c r="BI9" s="628"/>
      <c r="BJ9" s="628"/>
      <c r="BK9" s="628"/>
      <c r="BL9" s="628"/>
      <c r="BM9" s="628"/>
      <c r="BN9" s="629"/>
      <c r="BO9" s="663">
        <v>29.4</v>
      </c>
      <c r="BP9" s="663"/>
      <c r="BQ9" s="663"/>
      <c r="BR9" s="663"/>
      <c r="BS9" s="664" t="s">
        <v>130</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653201</v>
      </c>
      <c r="CS9" s="628"/>
      <c r="CT9" s="628"/>
      <c r="CU9" s="628"/>
      <c r="CV9" s="628"/>
      <c r="CW9" s="628"/>
      <c r="CX9" s="628"/>
      <c r="CY9" s="629"/>
      <c r="CZ9" s="663">
        <v>5</v>
      </c>
      <c r="DA9" s="663"/>
      <c r="DB9" s="663"/>
      <c r="DC9" s="663"/>
      <c r="DD9" s="633" t="s">
        <v>130</v>
      </c>
      <c r="DE9" s="628"/>
      <c r="DF9" s="628"/>
      <c r="DG9" s="628"/>
      <c r="DH9" s="628"/>
      <c r="DI9" s="628"/>
      <c r="DJ9" s="628"/>
      <c r="DK9" s="628"/>
      <c r="DL9" s="628"/>
      <c r="DM9" s="628"/>
      <c r="DN9" s="628"/>
      <c r="DO9" s="628"/>
      <c r="DP9" s="629"/>
      <c r="DQ9" s="633">
        <v>530026</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130</v>
      </c>
      <c r="AA10" s="663"/>
      <c r="AB10" s="663"/>
      <c r="AC10" s="663"/>
      <c r="AD10" s="664" t="s">
        <v>130</v>
      </c>
      <c r="AE10" s="664"/>
      <c r="AF10" s="664"/>
      <c r="AG10" s="664"/>
      <c r="AH10" s="664"/>
      <c r="AI10" s="664"/>
      <c r="AJ10" s="664"/>
      <c r="AK10" s="664"/>
      <c r="AL10" s="630" t="s">
        <v>130</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24124</v>
      </c>
      <c r="BH10" s="628"/>
      <c r="BI10" s="628"/>
      <c r="BJ10" s="628"/>
      <c r="BK10" s="628"/>
      <c r="BL10" s="628"/>
      <c r="BM10" s="628"/>
      <c r="BN10" s="629"/>
      <c r="BO10" s="663">
        <v>1.7</v>
      </c>
      <c r="BP10" s="663"/>
      <c r="BQ10" s="663"/>
      <c r="BR10" s="663"/>
      <c r="BS10" s="664" t="s">
        <v>130</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23168</v>
      </c>
      <c r="CS10" s="628"/>
      <c r="CT10" s="628"/>
      <c r="CU10" s="628"/>
      <c r="CV10" s="628"/>
      <c r="CW10" s="628"/>
      <c r="CX10" s="628"/>
      <c r="CY10" s="629"/>
      <c r="CZ10" s="663">
        <v>0.2</v>
      </c>
      <c r="DA10" s="663"/>
      <c r="DB10" s="663"/>
      <c r="DC10" s="663"/>
      <c r="DD10" s="633" t="s">
        <v>238</v>
      </c>
      <c r="DE10" s="628"/>
      <c r="DF10" s="628"/>
      <c r="DG10" s="628"/>
      <c r="DH10" s="628"/>
      <c r="DI10" s="628"/>
      <c r="DJ10" s="628"/>
      <c r="DK10" s="628"/>
      <c r="DL10" s="628"/>
      <c r="DM10" s="628"/>
      <c r="DN10" s="628"/>
      <c r="DO10" s="628"/>
      <c r="DP10" s="629"/>
      <c r="DQ10" s="633">
        <v>5292</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243586</v>
      </c>
      <c r="S11" s="628"/>
      <c r="T11" s="628"/>
      <c r="U11" s="628"/>
      <c r="V11" s="628"/>
      <c r="W11" s="628"/>
      <c r="X11" s="628"/>
      <c r="Y11" s="629"/>
      <c r="Z11" s="630">
        <v>1.8</v>
      </c>
      <c r="AA11" s="631"/>
      <c r="AB11" s="631"/>
      <c r="AC11" s="632"/>
      <c r="AD11" s="633">
        <v>243586</v>
      </c>
      <c r="AE11" s="628"/>
      <c r="AF11" s="628"/>
      <c r="AG11" s="628"/>
      <c r="AH11" s="628"/>
      <c r="AI11" s="628"/>
      <c r="AJ11" s="628"/>
      <c r="AK11" s="629"/>
      <c r="AL11" s="630">
        <v>4.3</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13144</v>
      </c>
      <c r="BH11" s="628"/>
      <c r="BI11" s="628"/>
      <c r="BJ11" s="628"/>
      <c r="BK11" s="628"/>
      <c r="BL11" s="628"/>
      <c r="BM11" s="628"/>
      <c r="BN11" s="629"/>
      <c r="BO11" s="663">
        <v>0.9</v>
      </c>
      <c r="BP11" s="663"/>
      <c r="BQ11" s="663"/>
      <c r="BR11" s="663"/>
      <c r="BS11" s="664" t="s">
        <v>130</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589543</v>
      </c>
      <c r="CS11" s="628"/>
      <c r="CT11" s="628"/>
      <c r="CU11" s="628"/>
      <c r="CV11" s="628"/>
      <c r="CW11" s="628"/>
      <c r="CX11" s="628"/>
      <c r="CY11" s="629"/>
      <c r="CZ11" s="663">
        <v>4.5999999999999996</v>
      </c>
      <c r="DA11" s="663"/>
      <c r="DB11" s="663"/>
      <c r="DC11" s="663"/>
      <c r="DD11" s="633">
        <v>59238</v>
      </c>
      <c r="DE11" s="628"/>
      <c r="DF11" s="628"/>
      <c r="DG11" s="628"/>
      <c r="DH11" s="628"/>
      <c r="DI11" s="628"/>
      <c r="DJ11" s="628"/>
      <c r="DK11" s="628"/>
      <c r="DL11" s="628"/>
      <c r="DM11" s="628"/>
      <c r="DN11" s="628"/>
      <c r="DO11" s="628"/>
      <c r="DP11" s="629"/>
      <c r="DQ11" s="633">
        <v>469218</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178</v>
      </c>
      <c r="S12" s="628"/>
      <c r="T12" s="628"/>
      <c r="U12" s="628"/>
      <c r="V12" s="628"/>
      <c r="W12" s="628"/>
      <c r="X12" s="628"/>
      <c r="Y12" s="629"/>
      <c r="Z12" s="663" t="s">
        <v>130</v>
      </c>
      <c r="AA12" s="663"/>
      <c r="AB12" s="663"/>
      <c r="AC12" s="663"/>
      <c r="AD12" s="664" t="s">
        <v>130</v>
      </c>
      <c r="AE12" s="664"/>
      <c r="AF12" s="664"/>
      <c r="AG12" s="664"/>
      <c r="AH12" s="664"/>
      <c r="AI12" s="664"/>
      <c r="AJ12" s="664"/>
      <c r="AK12" s="664"/>
      <c r="AL12" s="630" t="s">
        <v>130</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874840</v>
      </c>
      <c r="BH12" s="628"/>
      <c r="BI12" s="628"/>
      <c r="BJ12" s="628"/>
      <c r="BK12" s="628"/>
      <c r="BL12" s="628"/>
      <c r="BM12" s="628"/>
      <c r="BN12" s="629"/>
      <c r="BO12" s="663">
        <v>60.5</v>
      </c>
      <c r="BP12" s="663"/>
      <c r="BQ12" s="663"/>
      <c r="BR12" s="663"/>
      <c r="BS12" s="664" t="s">
        <v>178</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898492</v>
      </c>
      <c r="CS12" s="628"/>
      <c r="CT12" s="628"/>
      <c r="CU12" s="628"/>
      <c r="CV12" s="628"/>
      <c r="CW12" s="628"/>
      <c r="CX12" s="628"/>
      <c r="CY12" s="629"/>
      <c r="CZ12" s="663">
        <v>6.9</v>
      </c>
      <c r="DA12" s="663"/>
      <c r="DB12" s="663"/>
      <c r="DC12" s="663"/>
      <c r="DD12" s="633">
        <v>492196</v>
      </c>
      <c r="DE12" s="628"/>
      <c r="DF12" s="628"/>
      <c r="DG12" s="628"/>
      <c r="DH12" s="628"/>
      <c r="DI12" s="628"/>
      <c r="DJ12" s="628"/>
      <c r="DK12" s="628"/>
      <c r="DL12" s="628"/>
      <c r="DM12" s="628"/>
      <c r="DN12" s="628"/>
      <c r="DO12" s="628"/>
      <c r="DP12" s="629"/>
      <c r="DQ12" s="633">
        <v>381531</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130</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723224</v>
      </c>
      <c r="BH13" s="628"/>
      <c r="BI13" s="628"/>
      <c r="BJ13" s="628"/>
      <c r="BK13" s="628"/>
      <c r="BL13" s="628"/>
      <c r="BM13" s="628"/>
      <c r="BN13" s="629"/>
      <c r="BO13" s="663">
        <v>50</v>
      </c>
      <c r="BP13" s="663"/>
      <c r="BQ13" s="663"/>
      <c r="BR13" s="663"/>
      <c r="BS13" s="664" t="s">
        <v>238</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568672</v>
      </c>
      <c r="CS13" s="628"/>
      <c r="CT13" s="628"/>
      <c r="CU13" s="628"/>
      <c r="CV13" s="628"/>
      <c r="CW13" s="628"/>
      <c r="CX13" s="628"/>
      <c r="CY13" s="629"/>
      <c r="CZ13" s="663">
        <v>4.4000000000000004</v>
      </c>
      <c r="DA13" s="663"/>
      <c r="DB13" s="663"/>
      <c r="DC13" s="663"/>
      <c r="DD13" s="633">
        <v>390813</v>
      </c>
      <c r="DE13" s="628"/>
      <c r="DF13" s="628"/>
      <c r="DG13" s="628"/>
      <c r="DH13" s="628"/>
      <c r="DI13" s="628"/>
      <c r="DJ13" s="628"/>
      <c r="DK13" s="628"/>
      <c r="DL13" s="628"/>
      <c r="DM13" s="628"/>
      <c r="DN13" s="628"/>
      <c r="DO13" s="628"/>
      <c r="DP13" s="629"/>
      <c r="DQ13" s="633">
        <v>317276</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v>37</v>
      </c>
      <c r="S14" s="628"/>
      <c r="T14" s="628"/>
      <c r="U14" s="628"/>
      <c r="V14" s="628"/>
      <c r="W14" s="628"/>
      <c r="X14" s="628"/>
      <c r="Y14" s="629"/>
      <c r="Z14" s="663">
        <v>0</v>
      </c>
      <c r="AA14" s="663"/>
      <c r="AB14" s="663"/>
      <c r="AC14" s="663"/>
      <c r="AD14" s="664">
        <v>37</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45817</v>
      </c>
      <c r="BH14" s="628"/>
      <c r="BI14" s="628"/>
      <c r="BJ14" s="628"/>
      <c r="BK14" s="628"/>
      <c r="BL14" s="628"/>
      <c r="BM14" s="628"/>
      <c r="BN14" s="629"/>
      <c r="BO14" s="663">
        <v>3.2</v>
      </c>
      <c r="BP14" s="663"/>
      <c r="BQ14" s="663"/>
      <c r="BR14" s="663"/>
      <c r="BS14" s="664" t="s">
        <v>238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233181</v>
      </c>
      <c r="CS14" s="628"/>
      <c r="CT14" s="628"/>
      <c r="CU14" s="628"/>
      <c r="CV14" s="628"/>
      <c r="CW14" s="628"/>
      <c r="CX14" s="628"/>
      <c r="CY14" s="629"/>
      <c r="CZ14" s="663">
        <v>1.8</v>
      </c>
      <c r="DA14" s="663"/>
      <c r="DB14" s="663"/>
      <c r="DC14" s="663"/>
      <c r="DD14" s="633" t="s">
        <v>238</v>
      </c>
      <c r="DE14" s="628"/>
      <c r="DF14" s="628"/>
      <c r="DG14" s="628"/>
      <c r="DH14" s="628"/>
      <c r="DI14" s="628"/>
      <c r="DJ14" s="628"/>
      <c r="DK14" s="628"/>
      <c r="DL14" s="628"/>
      <c r="DM14" s="628"/>
      <c r="DN14" s="628"/>
      <c r="DO14" s="628"/>
      <c r="DP14" s="629"/>
      <c r="DQ14" s="633">
        <v>233181</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130</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41749</v>
      </c>
      <c r="BH15" s="628"/>
      <c r="BI15" s="628"/>
      <c r="BJ15" s="628"/>
      <c r="BK15" s="628"/>
      <c r="BL15" s="628"/>
      <c r="BM15" s="628"/>
      <c r="BN15" s="629"/>
      <c r="BO15" s="663">
        <v>2.9</v>
      </c>
      <c r="BP15" s="663"/>
      <c r="BQ15" s="663"/>
      <c r="BR15" s="663"/>
      <c r="BS15" s="664" t="s">
        <v>130</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3208140</v>
      </c>
      <c r="CS15" s="628"/>
      <c r="CT15" s="628"/>
      <c r="CU15" s="628"/>
      <c r="CV15" s="628"/>
      <c r="CW15" s="628"/>
      <c r="CX15" s="628"/>
      <c r="CY15" s="629"/>
      <c r="CZ15" s="663">
        <v>24.8</v>
      </c>
      <c r="DA15" s="663"/>
      <c r="DB15" s="663"/>
      <c r="DC15" s="663"/>
      <c r="DD15" s="633">
        <v>2025775</v>
      </c>
      <c r="DE15" s="628"/>
      <c r="DF15" s="628"/>
      <c r="DG15" s="628"/>
      <c r="DH15" s="628"/>
      <c r="DI15" s="628"/>
      <c r="DJ15" s="628"/>
      <c r="DK15" s="628"/>
      <c r="DL15" s="628"/>
      <c r="DM15" s="628"/>
      <c r="DN15" s="628"/>
      <c r="DO15" s="628"/>
      <c r="DP15" s="629"/>
      <c r="DQ15" s="633">
        <v>980251</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3399</v>
      </c>
      <c r="S16" s="628"/>
      <c r="T16" s="628"/>
      <c r="U16" s="628"/>
      <c r="V16" s="628"/>
      <c r="W16" s="628"/>
      <c r="X16" s="628"/>
      <c r="Y16" s="629"/>
      <c r="Z16" s="663">
        <v>0</v>
      </c>
      <c r="AA16" s="663"/>
      <c r="AB16" s="663"/>
      <c r="AC16" s="663"/>
      <c r="AD16" s="664">
        <v>3399</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t="s">
        <v>130</v>
      </c>
      <c r="CS16" s="628"/>
      <c r="CT16" s="628"/>
      <c r="CU16" s="628"/>
      <c r="CV16" s="628"/>
      <c r="CW16" s="628"/>
      <c r="CX16" s="628"/>
      <c r="CY16" s="629"/>
      <c r="CZ16" s="663" t="s">
        <v>130</v>
      </c>
      <c r="DA16" s="663"/>
      <c r="DB16" s="663"/>
      <c r="DC16" s="663"/>
      <c r="DD16" s="633" t="s">
        <v>130</v>
      </c>
      <c r="DE16" s="628"/>
      <c r="DF16" s="628"/>
      <c r="DG16" s="628"/>
      <c r="DH16" s="628"/>
      <c r="DI16" s="628"/>
      <c r="DJ16" s="628"/>
      <c r="DK16" s="628"/>
      <c r="DL16" s="628"/>
      <c r="DM16" s="628"/>
      <c r="DN16" s="628"/>
      <c r="DO16" s="628"/>
      <c r="DP16" s="629"/>
      <c r="DQ16" s="633" t="s">
        <v>130</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12502</v>
      </c>
      <c r="S17" s="628"/>
      <c r="T17" s="628"/>
      <c r="U17" s="628"/>
      <c r="V17" s="628"/>
      <c r="W17" s="628"/>
      <c r="X17" s="628"/>
      <c r="Y17" s="629"/>
      <c r="Z17" s="663">
        <v>0.1</v>
      </c>
      <c r="AA17" s="663"/>
      <c r="AB17" s="663"/>
      <c r="AC17" s="663"/>
      <c r="AD17" s="664">
        <v>12502</v>
      </c>
      <c r="AE17" s="664"/>
      <c r="AF17" s="664"/>
      <c r="AG17" s="664"/>
      <c r="AH17" s="664"/>
      <c r="AI17" s="664"/>
      <c r="AJ17" s="664"/>
      <c r="AK17" s="664"/>
      <c r="AL17" s="630">
        <v>0.2</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130</v>
      </c>
      <c r="BP17" s="663"/>
      <c r="BQ17" s="663"/>
      <c r="BR17" s="663"/>
      <c r="BS17" s="664" t="s">
        <v>130</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386933</v>
      </c>
      <c r="CS17" s="628"/>
      <c r="CT17" s="628"/>
      <c r="CU17" s="628"/>
      <c r="CV17" s="628"/>
      <c r="CW17" s="628"/>
      <c r="CX17" s="628"/>
      <c r="CY17" s="629"/>
      <c r="CZ17" s="663">
        <v>3</v>
      </c>
      <c r="DA17" s="663"/>
      <c r="DB17" s="663"/>
      <c r="DC17" s="663"/>
      <c r="DD17" s="633" t="s">
        <v>238</v>
      </c>
      <c r="DE17" s="628"/>
      <c r="DF17" s="628"/>
      <c r="DG17" s="628"/>
      <c r="DH17" s="628"/>
      <c r="DI17" s="628"/>
      <c r="DJ17" s="628"/>
      <c r="DK17" s="628"/>
      <c r="DL17" s="628"/>
      <c r="DM17" s="628"/>
      <c r="DN17" s="628"/>
      <c r="DO17" s="628"/>
      <c r="DP17" s="629"/>
      <c r="DQ17" s="633">
        <v>383322</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7971</v>
      </c>
      <c r="S18" s="628"/>
      <c r="T18" s="628"/>
      <c r="U18" s="628"/>
      <c r="V18" s="628"/>
      <c r="W18" s="628"/>
      <c r="X18" s="628"/>
      <c r="Y18" s="629"/>
      <c r="Z18" s="663">
        <v>0.1</v>
      </c>
      <c r="AA18" s="663"/>
      <c r="AB18" s="663"/>
      <c r="AC18" s="663"/>
      <c r="AD18" s="664">
        <v>7971</v>
      </c>
      <c r="AE18" s="664"/>
      <c r="AF18" s="664"/>
      <c r="AG18" s="664"/>
      <c r="AH18" s="664"/>
      <c r="AI18" s="664"/>
      <c r="AJ18" s="664"/>
      <c r="AK18" s="664"/>
      <c r="AL18" s="630">
        <v>0.1</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238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7924</v>
      </c>
      <c r="S19" s="628"/>
      <c r="T19" s="628"/>
      <c r="U19" s="628"/>
      <c r="V19" s="628"/>
      <c r="W19" s="628"/>
      <c r="X19" s="628"/>
      <c r="Y19" s="629"/>
      <c r="Z19" s="663">
        <v>0.1</v>
      </c>
      <c r="AA19" s="663"/>
      <c r="AB19" s="663"/>
      <c r="AC19" s="663"/>
      <c r="AD19" s="664">
        <v>7924</v>
      </c>
      <c r="AE19" s="664"/>
      <c r="AF19" s="664"/>
      <c r="AG19" s="664"/>
      <c r="AH19" s="664"/>
      <c r="AI19" s="664"/>
      <c r="AJ19" s="664"/>
      <c r="AK19" s="664"/>
      <c r="AL19" s="630">
        <v>0.1</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742</v>
      </c>
      <c r="BH19" s="628"/>
      <c r="BI19" s="628"/>
      <c r="BJ19" s="628"/>
      <c r="BK19" s="628"/>
      <c r="BL19" s="628"/>
      <c r="BM19" s="628"/>
      <c r="BN19" s="629"/>
      <c r="BO19" s="663">
        <v>0.1</v>
      </c>
      <c r="BP19" s="663"/>
      <c r="BQ19" s="663"/>
      <c r="BR19" s="663"/>
      <c r="BS19" s="664" t="s">
        <v>130</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130</v>
      </c>
      <c r="DA19" s="663"/>
      <c r="DB19" s="663"/>
      <c r="DC19" s="663"/>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47</v>
      </c>
      <c r="S20" s="628"/>
      <c r="T20" s="628"/>
      <c r="U20" s="628"/>
      <c r="V20" s="628"/>
      <c r="W20" s="628"/>
      <c r="X20" s="628"/>
      <c r="Y20" s="629"/>
      <c r="Z20" s="663">
        <v>0</v>
      </c>
      <c r="AA20" s="663"/>
      <c r="AB20" s="663"/>
      <c r="AC20" s="663"/>
      <c r="AD20" s="664">
        <v>47</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742</v>
      </c>
      <c r="BH20" s="628"/>
      <c r="BI20" s="628"/>
      <c r="BJ20" s="628"/>
      <c r="BK20" s="628"/>
      <c r="BL20" s="628"/>
      <c r="BM20" s="628"/>
      <c r="BN20" s="629"/>
      <c r="BO20" s="663">
        <v>0.1</v>
      </c>
      <c r="BP20" s="663"/>
      <c r="BQ20" s="663"/>
      <c r="BR20" s="663"/>
      <c r="BS20" s="664" t="s">
        <v>130</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12943897</v>
      </c>
      <c r="CS20" s="628"/>
      <c r="CT20" s="628"/>
      <c r="CU20" s="628"/>
      <c r="CV20" s="628"/>
      <c r="CW20" s="628"/>
      <c r="CX20" s="628"/>
      <c r="CY20" s="629"/>
      <c r="CZ20" s="663">
        <v>100</v>
      </c>
      <c r="DA20" s="663"/>
      <c r="DB20" s="663"/>
      <c r="DC20" s="663"/>
      <c r="DD20" s="633">
        <v>3149284</v>
      </c>
      <c r="DE20" s="628"/>
      <c r="DF20" s="628"/>
      <c r="DG20" s="628"/>
      <c r="DH20" s="628"/>
      <c r="DI20" s="628"/>
      <c r="DJ20" s="628"/>
      <c r="DK20" s="628"/>
      <c r="DL20" s="628"/>
      <c r="DM20" s="628"/>
      <c r="DN20" s="628"/>
      <c r="DO20" s="628"/>
      <c r="DP20" s="629"/>
      <c r="DQ20" s="633">
        <v>6376312</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2322811</v>
      </c>
      <c r="S21" s="628"/>
      <c r="T21" s="628"/>
      <c r="U21" s="628"/>
      <c r="V21" s="628"/>
      <c r="W21" s="628"/>
      <c r="X21" s="628"/>
      <c r="Y21" s="629"/>
      <c r="Z21" s="663">
        <v>17.600000000000001</v>
      </c>
      <c r="AA21" s="663"/>
      <c r="AB21" s="663"/>
      <c r="AC21" s="663"/>
      <c r="AD21" s="664">
        <v>2194712</v>
      </c>
      <c r="AE21" s="664"/>
      <c r="AF21" s="664"/>
      <c r="AG21" s="664"/>
      <c r="AH21" s="664"/>
      <c r="AI21" s="664"/>
      <c r="AJ21" s="664"/>
      <c r="AK21" s="664"/>
      <c r="AL21" s="630">
        <v>39</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742</v>
      </c>
      <c r="BH21" s="628"/>
      <c r="BI21" s="628"/>
      <c r="BJ21" s="628"/>
      <c r="BK21" s="628"/>
      <c r="BL21" s="628"/>
      <c r="BM21" s="628"/>
      <c r="BN21" s="629"/>
      <c r="BO21" s="663">
        <v>0.1</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2194712</v>
      </c>
      <c r="S22" s="628"/>
      <c r="T22" s="628"/>
      <c r="U22" s="628"/>
      <c r="V22" s="628"/>
      <c r="W22" s="628"/>
      <c r="X22" s="628"/>
      <c r="Y22" s="629"/>
      <c r="Z22" s="663">
        <v>16.600000000000001</v>
      </c>
      <c r="AA22" s="663"/>
      <c r="AB22" s="663"/>
      <c r="AC22" s="663"/>
      <c r="AD22" s="664">
        <v>2194712</v>
      </c>
      <c r="AE22" s="664"/>
      <c r="AF22" s="664"/>
      <c r="AG22" s="664"/>
      <c r="AH22" s="664"/>
      <c r="AI22" s="664"/>
      <c r="AJ22" s="664"/>
      <c r="AK22" s="664"/>
      <c r="AL22" s="630">
        <v>39</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238</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128099</v>
      </c>
      <c r="S23" s="628"/>
      <c r="T23" s="628"/>
      <c r="U23" s="628"/>
      <c r="V23" s="628"/>
      <c r="W23" s="628"/>
      <c r="X23" s="628"/>
      <c r="Y23" s="629"/>
      <c r="Z23" s="663">
        <v>1</v>
      </c>
      <c r="AA23" s="663"/>
      <c r="AB23" s="663"/>
      <c r="AC23" s="663"/>
      <c r="AD23" s="664" t="s">
        <v>130</v>
      </c>
      <c r="AE23" s="664"/>
      <c r="AF23" s="664"/>
      <c r="AG23" s="664"/>
      <c r="AH23" s="664"/>
      <c r="AI23" s="664"/>
      <c r="AJ23" s="664"/>
      <c r="AK23" s="664"/>
      <c r="AL23" s="630" t="s">
        <v>130</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238</v>
      </c>
      <c r="BH23" s="628"/>
      <c r="BI23" s="628"/>
      <c r="BJ23" s="628"/>
      <c r="BK23" s="628"/>
      <c r="BL23" s="628"/>
      <c r="BM23" s="628"/>
      <c r="BN23" s="629"/>
      <c r="BO23" s="663" t="s">
        <v>130</v>
      </c>
      <c r="BP23" s="663"/>
      <c r="BQ23" s="663"/>
      <c r="BR23" s="663"/>
      <c r="BS23" s="664" t="s">
        <v>238</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130</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238</v>
      </c>
      <c r="BP24" s="663"/>
      <c r="BQ24" s="663"/>
      <c r="BR24" s="663"/>
      <c r="BS24" s="664" t="s">
        <v>178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3512919</v>
      </c>
      <c r="CS24" s="674"/>
      <c r="CT24" s="674"/>
      <c r="CU24" s="674"/>
      <c r="CV24" s="674"/>
      <c r="CW24" s="674"/>
      <c r="CX24" s="674"/>
      <c r="CY24" s="702"/>
      <c r="CZ24" s="703">
        <v>27.1</v>
      </c>
      <c r="DA24" s="686"/>
      <c r="DB24" s="686"/>
      <c r="DC24" s="705"/>
      <c r="DD24" s="701">
        <v>2386147</v>
      </c>
      <c r="DE24" s="674"/>
      <c r="DF24" s="674"/>
      <c r="DG24" s="674"/>
      <c r="DH24" s="674"/>
      <c r="DI24" s="674"/>
      <c r="DJ24" s="674"/>
      <c r="DK24" s="702"/>
      <c r="DL24" s="701">
        <v>2255996</v>
      </c>
      <c r="DM24" s="674"/>
      <c r="DN24" s="674"/>
      <c r="DO24" s="674"/>
      <c r="DP24" s="674"/>
      <c r="DQ24" s="674"/>
      <c r="DR24" s="674"/>
      <c r="DS24" s="674"/>
      <c r="DT24" s="674"/>
      <c r="DU24" s="674"/>
      <c r="DV24" s="702"/>
      <c r="DW24" s="703">
        <v>39.799999999999997</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4081287</v>
      </c>
      <c r="S25" s="628"/>
      <c r="T25" s="628"/>
      <c r="U25" s="628"/>
      <c r="V25" s="628"/>
      <c r="W25" s="628"/>
      <c r="X25" s="628"/>
      <c r="Y25" s="629"/>
      <c r="Z25" s="663">
        <v>30.9</v>
      </c>
      <c r="AA25" s="663"/>
      <c r="AB25" s="663"/>
      <c r="AC25" s="663"/>
      <c r="AD25" s="664">
        <v>3953188</v>
      </c>
      <c r="AE25" s="664"/>
      <c r="AF25" s="664"/>
      <c r="AG25" s="664"/>
      <c r="AH25" s="664"/>
      <c r="AI25" s="664"/>
      <c r="AJ25" s="664"/>
      <c r="AK25" s="664"/>
      <c r="AL25" s="630">
        <v>70.3</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238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1773180</v>
      </c>
      <c r="CS25" s="636"/>
      <c r="CT25" s="636"/>
      <c r="CU25" s="636"/>
      <c r="CV25" s="636"/>
      <c r="CW25" s="636"/>
      <c r="CX25" s="636"/>
      <c r="CY25" s="637"/>
      <c r="CZ25" s="630">
        <v>13.7</v>
      </c>
      <c r="DA25" s="638"/>
      <c r="DB25" s="638"/>
      <c r="DC25" s="639"/>
      <c r="DD25" s="633">
        <v>1592992</v>
      </c>
      <c r="DE25" s="636"/>
      <c r="DF25" s="636"/>
      <c r="DG25" s="636"/>
      <c r="DH25" s="636"/>
      <c r="DI25" s="636"/>
      <c r="DJ25" s="636"/>
      <c r="DK25" s="637"/>
      <c r="DL25" s="633">
        <v>1542151</v>
      </c>
      <c r="DM25" s="636"/>
      <c r="DN25" s="636"/>
      <c r="DO25" s="636"/>
      <c r="DP25" s="636"/>
      <c r="DQ25" s="636"/>
      <c r="DR25" s="636"/>
      <c r="DS25" s="636"/>
      <c r="DT25" s="636"/>
      <c r="DU25" s="636"/>
      <c r="DV25" s="637"/>
      <c r="DW25" s="630">
        <v>27.2</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1298</v>
      </c>
      <c r="S26" s="628"/>
      <c r="T26" s="628"/>
      <c r="U26" s="628"/>
      <c r="V26" s="628"/>
      <c r="W26" s="628"/>
      <c r="X26" s="628"/>
      <c r="Y26" s="629"/>
      <c r="Z26" s="663">
        <v>0</v>
      </c>
      <c r="AA26" s="663"/>
      <c r="AB26" s="663"/>
      <c r="AC26" s="663"/>
      <c r="AD26" s="664">
        <v>1298</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805357</v>
      </c>
      <c r="CS26" s="628"/>
      <c r="CT26" s="628"/>
      <c r="CU26" s="628"/>
      <c r="CV26" s="628"/>
      <c r="CW26" s="628"/>
      <c r="CX26" s="628"/>
      <c r="CY26" s="629"/>
      <c r="CZ26" s="630">
        <v>6.2</v>
      </c>
      <c r="DA26" s="638"/>
      <c r="DB26" s="638"/>
      <c r="DC26" s="639"/>
      <c r="DD26" s="633">
        <v>750507</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31405</v>
      </c>
      <c r="S27" s="628"/>
      <c r="T27" s="628"/>
      <c r="U27" s="628"/>
      <c r="V27" s="628"/>
      <c r="W27" s="628"/>
      <c r="X27" s="628"/>
      <c r="Y27" s="629"/>
      <c r="Z27" s="663">
        <v>0.2</v>
      </c>
      <c r="AA27" s="663"/>
      <c r="AB27" s="663"/>
      <c r="AC27" s="663"/>
      <c r="AD27" s="664" t="s">
        <v>130</v>
      </c>
      <c r="AE27" s="664"/>
      <c r="AF27" s="664"/>
      <c r="AG27" s="664"/>
      <c r="AH27" s="664"/>
      <c r="AI27" s="664"/>
      <c r="AJ27" s="664"/>
      <c r="AK27" s="664"/>
      <c r="AL27" s="630" t="s">
        <v>130</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1446007</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1352806</v>
      </c>
      <c r="CS27" s="636"/>
      <c r="CT27" s="636"/>
      <c r="CU27" s="636"/>
      <c r="CV27" s="636"/>
      <c r="CW27" s="636"/>
      <c r="CX27" s="636"/>
      <c r="CY27" s="637"/>
      <c r="CZ27" s="630">
        <v>10.5</v>
      </c>
      <c r="DA27" s="638"/>
      <c r="DB27" s="638"/>
      <c r="DC27" s="639"/>
      <c r="DD27" s="633">
        <v>409833</v>
      </c>
      <c r="DE27" s="636"/>
      <c r="DF27" s="636"/>
      <c r="DG27" s="636"/>
      <c r="DH27" s="636"/>
      <c r="DI27" s="636"/>
      <c r="DJ27" s="636"/>
      <c r="DK27" s="637"/>
      <c r="DL27" s="633">
        <v>330523</v>
      </c>
      <c r="DM27" s="636"/>
      <c r="DN27" s="636"/>
      <c r="DO27" s="636"/>
      <c r="DP27" s="636"/>
      <c r="DQ27" s="636"/>
      <c r="DR27" s="636"/>
      <c r="DS27" s="636"/>
      <c r="DT27" s="636"/>
      <c r="DU27" s="636"/>
      <c r="DV27" s="637"/>
      <c r="DW27" s="630">
        <v>5.8</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103031</v>
      </c>
      <c r="S28" s="628"/>
      <c r="T28" s="628"/>
      <c r="U28" s="628"/>
      <c r="V28" s="628"/>
      <c r="W28" s="628"/>
      <c r="X28" s="628"/>
      <c r="Y28" s="629"/>
      <c r="Z28" s="663">
        <v>0.8</v>
      </c>
      <c r="AA28" s="663"/>
      <c r="AB28" s="663"/>
      <c r="AC28" s="663"/>
      <c r="AD28" s="664">
        <v>10567</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386933</v>
      </c>
      <c r="CS28" s="628"/>
      <c r="CT28" s="628"/>
      <c r="CU28" s="628"/>
      <c r="CV28" s="628"/>
      <c r="CW28" s="628"/>
      <c r="CX28" s="628"/>
      <c r="CY28" s="629"/>
      <c r="CZ28" s="630">
        <v>3</v>
      </c>
      <c r="DA28" s="638"/>
      <c r="DB28" s="638"/>
      <c r="DC28" s="639"/>
      <c r="DD28" s="633">
        <v>383322</v>
      </c>
      <c r="DE28" s="628"/>
      <c r="DF28" s="628"/>
      <c r="DG28" s="628"/>
      <c r="DH28" s="628"/>
      <c r="DI28" s="628"/>
      <c r="DJ28" s="628"/>
      <c r="DK28" s="629"/>
      <c r="DL28" s="633">
        <v>383322</v>
      </c>
      <c r="DM28" s="628"/>
      <c r="DN28" s="628"/>
      <c r="DO28" s="628"/>
      <c r="DP28" s="628"/>
      <c r="DQ28" s="628"/>
      <c r="DR28" s="628"/>
      <c r="DS28" s="628"/>
      <c r="DT28" s="628"/>
      <c r="DU28" s="628"/>
      <c r="DV28" s="629"/>
      <c r="DW28" s="630">
        <v>6.8</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46625</v>
      </c>
      <c r="S29" s="628"/>
      <c r="T29" s="628"/>
      <c r="U29" s="628"/>
      <c r="V29" s="628"/>
      <c r="W29" s="628"/>
      <c r="X29" s="628"/>
      <c r="Y29" s="629"/>
      <c r="Z29" s="663">
        <v>0.4</v>
      </c>
      <c r="AA29" s="663"/>
      <c r="AB29" s="663"/>
      <c r="AC29" s="663"/>
      <c r="AD29" s="664">
        <v>7628</v>
      </c>
      <c r="AE29" s="664"/>
      <c r="AF29" s="664"/>
      <c r="AG29" s="664"/>
      <c r="AH29" s="664"/>
      <c r="AI29" s="664"/>
      <c r="AJ29" s="664"/>
      <c r="AK29" s="664"/>
      <c r="AL29" s="630">
        <v>0.1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71</v>
      </c>
      <c r="CG29" s="625"/>
      <c r="CH29" s="625"/>
      <c r="CI29" s="625"/>
      <c r="CJ29" s="625"/>
      <c r="CK29" s="625"/>
      <c r="CL29" s="625"/>
      <c r="CM29" s="625"/>
      <c r="CN29" s="625"/>
      <c r="CO29" s="625"/>
      <c r="CP29" s="625"/>
      <c r="CQ29" s="626"/>
      <c r="CR29" s="627">
        <v>386933</v>
      </c>
      <c r="CS29" s="636"/>
      <c r="CT29" s="636"/>
      <c r="CU29" s="636"/>
      <c r="CV29" s="636"/>
      <c r="CW29" s="636"/>
      <c r="CX29" s="636"/>
      <c r="CY29" s="637"/>
      <c r="CZ29" s="630">
        <v>3</v>
      </c>
      <c r="DA29" s="638"/>
      <c r="DB29" s="638"/>
      <c r="DC29" s="639"/>
      <c r="DD29" s="633">
        <v>383322</v>
      </c>
      <c r="DE29" s="636"/>
      <c r="DF29" s="636"/>
      <c r="DG29" s="636"/>
      <c r="DH29" s="636"/>
      <c r="DI29" s="636"/>
      <c r="DJ29" s="636"/>
      <c r="DK29" s="637"/>
      <c r="DL29" s="633">
        <v>383322</v>
      </c>
      <c r="DM29" s="636"/>
      <c r="DN29" s="636"/>
      <c r="DO29" s="636"/>
      <c r="DP29" s="636"/>
      <c r="DQ29" s="636"/>
      <c r="DR29" s="636"/>
      <c r="DS29" s="636"/>
      <c r="DT29" s="636"/>
      <c r="DU29" s="636"/>
      <c r="DV29" s="637"/>
      <c r="DW29" s="630">
        <v>6.8</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3975915</v>
      </c>
      <c r="S30" s="628"/>
      <c r="T30" s="628"/>
      <c r="U30" s="628"/>
      <c r="V30" s="628"/>
      <c r="W30" s="628"/>
      <c r="X30" s="628"/>
      <c r="Y30" s="629"/>
      <c r="Z30" s="663">
        <v>30.1</v>
      </c>
      <c r="AA30" s="663"/>
      <c r="AB30" s="663"/>
      <c r="AC30" s="663"/>
      <c r="AD30" s="664" t="s">
        <v>130</v>
      </c>
      <c r="AE30" s="664"/>
      <c r="AF30" s="664"/>
      <c r="AG30" s="664"/>
      <c r="AH30" s="664"/>
      <c r="AI30" s="664"/>
      <c r="AJ30" s="664"/>
      <c r="AK30" s="664"/>
      <c r="AL30" s="630" t="s">
        <v>130</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368532</v>
      </c>
      <c r="CS30" s="628"/>
      <c r="CT30" s="628"/>
      <c r="CU30" s="628"/>
      <c r="CV30" s="628"/>
      <c r="CW30" s="628"/>
      <c r="CX30" s="628"/>
      <c r="CY30" s="629"/>
      <c r="CZ30" s="630">
        <v>2.8</v>
      </c>
      <c r="DA30" s="638"/>
      <c r="DB30" s="638"/>
      <c r="DC30" s="639"/>
      <c r="DD30" s="633">
        <v>365025</v>
      </c>
      <c r="DE30" s="628"/>
      <c r="DF30" s="628"/>
      <c r="DG30" s="628"/>
      <c r="DH30" s="628"/>
      <c r="DI30" s="628"/>
      <c r="DJ30" s="628"/>
      <c r="DK30" s="629"/>
      <c r="DL30" s="633">
        <v>365025</v>
      </c>
      <c r="DM30" s="628"/>
      <c r="DN30" s="628"/>
      <c r="DO30" s="628"/>
      <c r="DP30" s="628"/>
      <c r="DQ30" s="628"/>
      <c r="DR30" s="628"/>
      <c r="DS30" s="628"/>
      <c r="DT30" s="628"/>
      <c r="DU30" s="628"/>
      <c r="DV30" s="629"/>
      <c r="DW30" s="630">
        <v>6.4</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v>524594</v>
      </c>
      <c r="S31" s="628"/>
      <c r="T31" s="628"/>
      <c r="U31" s="628"/>
      <c r="V31" s="628"/>
      <c r="W31" s="628"/>
      <c r="X31" s="628"/>
      <c r="Y31" s="629"/>
      <c r="Z31" s="663">
        <v>4</v>
      </c>
      <c r="AA31" s="663"/>
      <c r="AB31" s="663"/>
      <c r="AC31" s="663"/>
      <c r="AD31" s="664">
        <v>524594</v>
      </c>
      <c r="AE31" s="664"/>
      <c r="AF31" s="664"/>
      <c r="AG31" s="664"/>
      <c r="AH31" s="664"/>
      <c r="AI31" s="664"/>
      <c r="AJ31" s="664"/>
      <c r="AK31" s="664"/>
      <c r="AL31" s="630">
        <v>9.3000000000000007</v>
      </c>
      <c r="AM31" s="631"/>
      <c r="AN31" s="631"/>
      <c r="AO31" s="665"/>
      <c r="AP31" s="688" t="s">
        <v>315</v>
      </c>
      <c r="AQ31" s="689"/>
      <c r="AR31" s="689"/>
      <c r="AS31" s="689"/>
      <c r="AT31" s="690" t="s">
        <v>316</v>
      </c>
      <c r="AU31" s="218"/>
      <c r="AV31" s="218"/>
      <c r="AW31" s="218"/>
      <c r="AX31" s="676" t="s">
        <v>190</v>
      </c>
      <c r="AY31" s="677"/>
      <c r="AZ31" s="677"/>
      <c r="BA31" s="677"/>
      <c r="BB31" s="677"/>
      <c r="BC31" s="677"/>
      <c r="BD31" s="677"/>
      <c r="BE31" s="677"/>
      <c r="BF31" s="678"/>
      <c r="BG31" s="684">
        <v>98.7</v>
      </c>
      <c r="BH31" s="685"/>
      <c r="BI31" s="685"/>
      <c r="BJ31" s="685"/>
      <c r="BK31" s="685"/>
      <c r="BL31" s="685"/>
      <c r="BM31" s="686">
        <v>95.9</v>
      </c>
      <c r="BN31" s="685"/>
      <c r="BO31" s="685"/>
      <c r="BP31" s="685"/>
      <c r="BQ31" s="687"/>
      <c r="BR31" s="684">
        <v>98.6</v>
      </c>
      <c r="BS31" s="685"/>
      <c r="BT31" s="685"/>
      <c r="BU31" s="685"/>
      <c r="BV31" s="685"/>
      <c r="BW31" s="685"/>
      <c r="BX31" s="686">
        <v>95.4</v>
      </c>
      <c r="BY31" s="685"/>
      <c r="BZ31" s="685"/>
      <c r="CA31" s="685"/>
      <c r="CB31" s="687"/>
      <c r="CD31" s="642"/>
      <c r="CE31" s="643"/>
      <c r="CF31" s="624" t="s">
        <v>317</v>
      </c>
      <c r="CG31" s="625"/>
      <c r="CH31" s="625"/>
      <c r="CI31" s="625"/>
      <c r="CJ31" s="625"/>
      <c r="CK31" s="625"/>
      <c r="CL31" s="625"/>
      <c r="CM31" s="625"/>
      <c r="CN31" s="625"/>
      <c r="CO31" s="625"/>
      <c r="CP31" s="625"/>
      <c r="CQ31" s="626"/>
      <c r="CR31" s="627">
        <v>18401</v>
      </c>
      <c r="CS31" s="636"/>
      <c r="CT31" s="636"/>
      <c r="CU31" s="636"/>
      <c r="CV31" s="636"/>
      <c r="CW31" s="636"/>
      <c r="CX31" s="636"/>
      <c r="CY31" s="637"/>
      <c r="CZ31" s="630">
        <v>0.1</v>
      </c>
      <c r="DA31" s="638"/>
      <c r="DB31" s="638"/>
      <c r="DC31" s="639"/>
      <c r="DD31" s="633">
        <v>18297</v>
      </c>
      <c r="DE31" s="636"/>
      <c r="DF31" s="636"/>
      <c r="DG31" s="636"/>
      <c r="DH31" s="636"/>
      <c r="DI31" s="636"/>
      <c r="DJ31" s="636"/>
      <c r="DK31" s="637"/>
      <c r="DL31" s="633">
        <v>18297</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1050019</v>
      </c>
      <c r="S32" s="628"/>
      <c r="T32" s="628"/>
      <c r="U32" s="628"/>
      <c r="V32" s="628"/>
      <c r="W32" s="628"/>
      <c r="X32" s="628"/>
      <c r="Y32" s="629"/>
      <c r="Z32" s="663">
        <v>7.9</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319</v>
      </c>
      <c r="AX32" s="624" t="s">
        <v>320</v>
      </c>
      <c r="AY32" s="625"/>
      <c r="AZ32" s="625"/>
      <c r="BA32" s="625"/>
      <c r="BB32" s="625"/>
      <c r="BC32" s="625"/>
      <c r="BD32" s="625"/>
      <c r="BE32" s="625"/>
      <c r="BF32" s="626"/>
      <c r="BG32" s="683">
        <v>98.3</v>
      </c>
      <c r="BH32" s="636"/>
      <c r="BI32" s="636"/>
      <c r="BJ32" s="636"/>
      <c r="BK32" s="636"/>
      <c r="BL32" s="636"/>
      <c r="BM32" s="631">
        <v>96.2</v>
      </c>
      <c r="BN32" s="636"/>
      <c r="BO32" s="636"/>
      <c r="BP32" s="636"/>
      <c r="BQ32" s="661"/>
      <c r="BR32" s="683">
        <v>98.5</v>
      </c>
      <c r="BS32" s="636"/>
      <c r="BT32" s="636"/>
      <c r="BU32" s="636"/>
      <c r="BV32" s="636"/>
      <c r="BW32" s="636"/>
      <c r="BX32" s="631">
        <v>96.3</v>
      </c>
      <c r="BY32" s="636"/>
      <c r="BZ32" s="636"/>
      <c r="CA32" s="636"/>
      <c r="CB32" s="661"/>
      <c r="CD32" s="644"/>
      <c r="CE32" s="645"/>
      <c r="CF32" s="624" t="s">
        <v>321</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178</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2155928</v>
      </c>
      <c r="S33" s="628"/>
      <c r="T33" s="628"/>
      <c r="U33" s="628"/>
      <c r="V33" s="628"/>
      <c r="W33" s="628"/>
      <c r="X33" s="628"/>
      <c r="Y33" s="629"/>
      <c r="Z33" s="663">
        <v>16.3</v>
      </c>
      <c r="AA33" s="663"/>
      <c r="AB33" s="663"/>
      <c r="AC33" s="663"/>
      <c r="AD33" s="664">
        <v>1105993</v>
      </c>
      <c r="AE33" s="664"/>
      <c r="AF33" s="664"/>
      <c r="AG33" s="664"/>
      <c r="AH33" s="664"/>
      <c r="AI33" s="664"/>
      <c r="AJ33" s="664"/>
      <c r="AK33" s="664"/>
      <c r="AL33" s="630">
        <v>19.7</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98.7</v>
      </c>
      <c r="BH33" s="612"/>
      <c r="BI33" s="612"/>
      <c r="BJ33" s="612"/>
      <c r="BK33" s="612"/>
      <c r="BL33" s="612"/>
      <c r="BM33" s="656">
        <v>94.7</v>
      </c>
      <c r="BN33" s="612"/>
      <c r="BO33" s="612"/>
      <c r="BP33" s="612"/>
      <c r="BQ33" s="650"/>
      <c r="BR33" s="682">
        <v>98.2</v>
      </c>
      <c r="BS33" s="612"/>
      <c r="BT33" s="612"/>
      <c r="BU33" s="612"/>
      <c r="BV33" s="612"/>
      <c r="BW33" s="612"/>
      <c r="BX33" s="656">
        <v>93.7</v>
      </c>
      <c r="BY33" s="612"/>
      <c r="BZ33" s="612"/>
      <c r="CA33" s="612"/>
      <c r="CB33" s="650"/>
      <c r="CD33" s="624" t="s">
        <v>324</v>
      </c>
      <c r="CE33" s="625"/>
      <c r="CF33" s="625"/>
      <c r="CG33" s="625"/>
      <c r="CH33" s="625"/>
      <c r="CI33" s="625"/>
      <c r="CJ33" s="625"/>
      <c r="CK33" s="625"/>
      <c r="CL33" s="625"/>
      <c r="CM33" s="625"/>
      <c r="CN33" s="625"/>
      <c r="CO33" s="625"/>
      <c r="CP33" s="625"/>
      <c r="CQ33" s="626"/>
      <c r="CR33" s="627">
        <v>6281694</v>
      </c>
      <c r="CS33" s="636"/>
      <c r="CT33" s="636"/>
      <c r="CU33" s="636"/>
      <c r="CV33" s="636"/>
      <c r="CW33" s="636"/>
      <c r="CX33" s="636"/>
      <c r="CY33" s="637"/>
      <c r="CZ33" s="630">
        <v>48.5</v>
      </c>
      <c r="DA33" s="638"/>
      <c r="DB33" s="638"/>
      <c r="DC33" s="639"/>
      <c r="DD33" s="633">
        <v>3482648</v>
      </c>
      <c r="DE33" s="636"/>
      <c r="DF33" s="636"/>
      <c r="DG33" s="636"/>
      <c r="DH33" s="636"/>
      <c r="DI33" s="636"/>
      <c r="DJ33" s="636"/>
      <c r="DK33" s="637"/>
      <c r="DL33" s="633">
        <v>2504545</v>
      </c>
      <c r="DM33" s="636"/>
      <c r="DN33" s="636"/>
      <c r="DO33" s="636"/>
      <c r="DP33" s="636"/>
      <c r="DQ33" s="636"/>
      <c r="DR33" s="636"/>
      <c r="DS33" s="636"/>
      <c r="DT33" s="636"/>
      <c r="DU33" s="636"/>
      <c r="DV33" s="637"/>
      <c r="DW33" s="630">
        <v>44.2</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122000</v>
      </c>
      <c r="S34" s="628"/>
      <c r="T34" s="628"/>
      <c r="U34" s="628"/>
      <c r="V34" s="628"/>
      <c r="W34" s="628"/>
      <c r="X34" s="628"/>
      <c r="Y34" s="629"/>
      <c r="Z34" s="663">
        <v>0.9</v>
      </c>
      <c r="AA34" s="663"/>
      <c r="AB34" s="663"/>
      <c r="AC34" s="663"/>
      <c r="AD34" s="664" t="s">
        <v>238</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1938494</v>
      </c>
      <c r="CS34" s="628"/>
      <c r="CT34" s="628"/>
      <c r="CU34" s="628"/>
      <c r="CV34" s="628"/>
      <c r="CW34" s="628"/>
      <c r="CX34" s="628"/>
      <c r="CY34" s="629"/>
      <c r="CZ34" s="630">
        <v>15</v>
      </c>
      <c r="DA34" s="638"/>
      <c r="DB34" s="638"/>
      <c r="DC34" s="639"/>
      <c r="DD34" s="633">
        <v>1314208</v>
      </c>
      <c r="DE34" s="628"/>
      <c r="DF34" s="628"/>
      <c r="DG34" s="628"/>
      <c r="DH34" s="628"/>
      <c r="DI34" s="628"/>
      <c r="DJ34" s="628"/>
      <c r="DK34" s="629"/>
      <c r="DL34" s="633">
        <v>961879</v>
      </c>
      <c r="DM34" s="628"/>
      <c r="DN34" s="628"/>
      <c r="DO34" s="628"/>
      <c r="DP34" s="628"/>
      <c r="DQ34" s="628"/>
      <c r="DR34" s="628"/>
      <c r="DS34" s="628"/>
      <c r="DT34" s="628"/>
      <c r="DU34" s="628"/>
      <c r="DV34" s="629"/>
      <c r="DW34" s="630">
        <v>17</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222111</v>
      </c>
      <c r="S35" s="628"/>
      <c r="T35" s="628"/>
      <c r="U35" s="628"/>
      <c r="V35" s="628"/>
      <c r="W35" s="628"/>
      <c r="X35" s="628"/>
      <c r="Y35" s="629"/>
      <c r="Z35" s="663">
        <v>1.7</v>
      </c>
      <c r="AA35" s="663"/>
      <c r="AB35" s="663"/>
      <c r="AC35" s="663"/>
      <c r="AD35" s="664" t="s">
        <v>238</v>
      </c>
      <c r="AE35" s="664"/>
      <c r="AF35" s="664"/>
      <c r="AG35" s="664"/>
      <c r="AH35" s="664"/>
      <c r="AI35" s="664"/>
      <c r="AJ35" s="664"/>
      <c r="AK35" s="664"/>
      <c r="AL35" s="630" t="s">
        <v>130</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85474</v>
      </c>
      <c r="CS35" s="636"/>
      <c r="CT35" s="636"/>
      <c r="CU35" s="636"/>
      <c r="CV35" s="636"/>
      <c r="CW35" s="636"/>
      <c r="CX35" s="636"/>
      <c r="CY35" s="637"/>
      <c r="CZ35" s="630">
        <v>0.7</v>
      </c>
      <c r="DA35" s="638"/>
      <c r="DB35" s="638"/>
      <c r="DC35" s="639"/>
      <c r="DD35" s="633">
        <v>65538</v>
      </c>
      <c r="DE35" s="636"/>
      <c r="DF35" s="636"/>
      <c r="DG35" s="636"/>
      <c r="DH35" s="636"/>
      <c r="DI35" s="636"/>
      <c r="DJ35" s="636"/>
      <c r="DK35" s="637"/>
      <c r="DL35" s="633">
        <v>1204</v>
      </c>
      <c r="DM35" s="636"/>
      <c r="DN35" s="636"/>
      <c r="DO35" s="636"/>
      <c r="DP35" s="636"/>
      <c r="DQ35" s="636"/>
      <c r="DR35" s="636"/>
      <c r="DS35" s="636"/>
      <c r="DT35" s="636"/>
      <c r="DU35" s="636"/>
      <c r="DV35" s="637"/>
      <c r="DW35" s="630">
        <v>0</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216891</v>
      </c>
      <c r="S36" s="628"/>
      <c r="T36" s="628"/>
      <c r="U36" s="628"/>
      <c r="V36" s="628"/>
      <c r="W36" s="628"/>
      <c r="X36" s="628"/>
      <c r="Y36" s="629"/>
      <c r="Z36" s="663">
        <v>1.6</v>
      </c>
      <c r="AA36" s="663"/>
      <c r="AB36" s="663"/>
      <c r="AC36" s="663"/>
      <c r="AD36" s="664" t="s">
        <v>130</v>
      </c>
      <c r="AE36" s="664"/>
      <c r="AF36" s="664"/>
      <c r="AG36" s="664"/>
      <c r="AH36" s="664"/>
      <c r="AI36" s="664"/>
      <c r="AJ36" s="664"/>
      <c r="AK36" s="664"/>
      <c r="AL36" s="630" t="s">
        <v>130</v>
      </c>
      <c r="AM36" s="631"/>
      <c r="AN36" s="631"/>
      <c r="AO36" s="665"/>
      <c r="AP36" s="222"/>
      <c r="AQ36" s="670" t="s">
        <v>332</v>
      </c>
      <c r="AR36" s="671"/>
      <c r="AS36" s="671"/>
      <c r="AT36" s="671"/>
      <c r="AU36" s="671"/>
      <c r="AV36" s="671"/>
      <c r="AW36" s="671"/>
      <c r="AX36" s="671"/>
      <c r="AY36" s="672"/>
      <c r="AZ36" s="673">
        <v>743532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36091</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3198495</v>
      </c>
      <c r="CS36" s="628"/>
      <c r="CT36" s="628"/>
      <c r="CU36" s="628"/>
      <c r="CV36" s="628"/>
      <c r="CW36" s="628"/>
      <c r="CX36" s="628"/>
      <c r="CY36" s="629"/>
      <c r="CZ36" s="630">
        <v>24.7</v>
      </c>
      <c r="DA36" s="638"/>
      <c r="DB36" s="638"/>
      <c r="DC36" s="639"/>
      <c r="DD36" s="633">
        <v>1313725</v>
      </c>
      <c r="DE36" s="628"/>
      <c r="DF36" s="628"/>
      <c r="DG36" s="628"/>
      <c r="DH36" s="628"/>
      <c r="DI36" s="628"/>
      <c r="DJ36" s="628"/>
      <c r="DK36" s="629"/>
      <c r="DL36" s="633">
        <v>1097750</v>
      </c>
      <c r="DM36" s="628"/>
      <c r="DN36" s="628"/>
      <c r="DO36" s="628"/>
      <c r="DP36" s="628"/>
      <c r="DQ36" s="628"/>
      <c r="DR36" s="628"/>
      <c r="DS36" s="628"/>
      <c r="DT36" s="628"/>
      <c r="DU36" s="628"/>
      <c r="DV36" s="629"/>
      <c r="DW36" s="630">
        <v>19.399999999999999</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127249</v>
      </c>
      <c r="S37" s="628"/>
      <c r="T37" s="628"/>
      <c r="U37" s="628"/>
      <c r="V37" s="628"/>
      <c r="W37" s="628"/>
      <c r="X37" s="628"/>
      <c r="Y37" s="629"/>
      <c r="Z37" s="663">
        <v>1</v>
      </c>
      <c r="AA37" s="663"/>
      <c r="AB37" s="663"/>
      <c r="AC37" s="663"/>
      <c r="AD37" s="664">
        <v>19946</v>
      </c>
      <c r="AE37" s="664"/>
      <c r="AF37" s="664"/>
      <c r="AG37" s="664"/>
      <c r="AH37" s="664"/>
      <c r="AI37" s="664"/>
      <c r="AJ37" s="664"/>
      <c r="AK37" s="664"/>
      <c r="AL37" s="630">
        <v>0.4</v>
      </c>
      <c r="AM37" s="631"/>
      <c r="AN37" s="631"/>
      <c r="AO37" s="665"/>
      <c r="AQ37" s="658" t="s">
        <v>336</v>
      </c>
      <c r="AR37" s="659"/>
      <c r="AS37" s="659"/>
      <c r="AT37" s="659"/>
      <c r="AU37" s="659"/>
      <c r="AV37" s="659"/>
      <c r="AW37" s="659"/>
      <c r="AX37" s="659"/>
      <c r="AY37" s="660"/>
      <c r="AZ37" s="627">
        <v>227003</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-101863</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462359</v>
      </c>
      <c r="CS37" s="636"/>
      <c r="CT37" s="636"/>
      <c r="CU37" s="636"/>
      <c r="CV37" s="636"/>
      <c r="CW37" s="636"/>
      <c r="CX37" s="636"/>
      <c r="CY37" s="637"/>
      <c r="CZ37" s="630">
        <v>3.6</v>
      </c>
      <c r="DA37" s="638"/>
      <c r="DB37" s="638"/>
      <c r="DC37" s="639"/>
      <c r="DD37" s="633">
        <v>462359</v>
      </c>
      <c r="DE37" s="636"/>
      <c r="DF37" s="636"/>
      <c r="DG37" s="636"/>
      <c r="DH37" s="636"/>
      <c r="DI37" s="636"/>
      <c r="DJ37" s="636"/>
      <c r="DK37" s="637"/>
      <c r="DL37" s="633">
        <v>462359</v>
      </c>
      <c r="DM37" s="636"/>
      <c r="DN37" s="636"/>
      <c r="DO37" s="636"/>
      <c r="DP37" s="636"/>
      <c r="DQ37" s="636"/>
      <c r="DR37" s="636"/>
      <c r="DS37" s="636"/>
      <c r="DT37" s="636"/>
      <c r="DU37" s="636"/>
      <c r="DV37" s="637"/>
      <c r="DW37" s="630">
        <v>8.1999999999999993</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567822</v>
      </c>
      <c r="S38" s="628"/>
      <c r="T38" s="628"/>
      <c r="U38" s="628"/>
      <c r="V38" s="628"/>
      <c r="W38" s="628"/>
      <c r="X38" s="628"/>
      <c r="Y38" s="629"/>
      <c r="Z38" s="663">
        <v>4.3</v>
      </c>
      <c r="AA38" s="663"/>
      <c r="AB38" s="663"/>
      <c r="AC38" s="663"/>
      <c r="AD38" s="664" t="s">
        <v>130</v>
      </c>
      <c r="AE38" s="664"/>
      <c r="AF38" s="664"/>
      <c r="AG38" s="664"/>
      <c r="AH38" s="664"/>
      <c r="AI38" s="664"/>
      <c r="AJ38" s="664"/>
      <c r="AK38" s="664"/>
      <c r="AL38" s="630" t="s">
        <v>130</v>
      </c>
      <c r="AM38" s="631"/>
      <c r="AN38" s="631"/>
      <c r="AO38" s="665"/>
      <c r="AQ38" s="658" t="s">
        <v>340</v>
      </c>
      <c r="AR38" s="659"/>
      <c r="AS38" s="659"/>
      <c r="AT38" s="659"/>
      <c r="AU38" s="659"/>
      <c r="AV38" s="659"/>
      <c r="AW38" s="659"/>
      <c r="AX38" s="659"/>
      <c r="AY38" s="660"/>
      <c r="AZ38" s="627">
        <v>94991</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2143</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648541</v>
      </c>
      <c r="CS38" s="628"/>
      <c r="CT38" s="628"/>
      <c r="CU38" s="628"/>
      <c r="CV38" s="628"/>
      <c r="CW38" s="628"/>
      <c r="CX38" s="628"/>
      <c r="CY38" s="629"/>
      <c r="CZ38" s="630">
        <v>5</v>
      </c>
      <c r="DA38" s="638"/>
      <c r="DB38" s="638"/>
      <c r="DC38" s="639"/>
      <c r="DD38" s="633">
        <v>585193</v>
      </c>
      <c r="DE38" s="628"/>
      <c r="DF38" s="628"/>
      <c r="DG38" s="628"/>
      <c r="DH38" s="628"/>
      <c r="DI38" s="628"/>
      <c r="DJ38" s="628"/>
      <c r="DK38" s="629"/>
      <c r="DL38" s="633">
        <v>443712</v>
      </c>
      <c r="DM38" s="628"/>
      <c r="DN38" s="628"/>
      <c r="DO38" s="628"/>
      <c r="DP38" s="628"/>
      <c r="DQ38" s="628"/>
      <c r="DR38" s="628"/>
      <c r="DS38" s="628"/>
      <c r="DT38" s="628"/>
      <c r="DU38" s="628"/>
      <c r="DV38" s="629"/>
      <c r="DW38" s="630">
        <v>7.8</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130</v>
      </c>
      <c r="AE39" s="664"/>
      <c r="AF39" s="664"/>
      <c r="AG39" s="664"/>
      <c r="AH39" s="664"/>
      <c r="AI39" s="664"/>
      <c r="AJ39" s="664"/>
      <c r="AK39" s="664"/>
      <c r="AL39" s="630" t="s">
        <v>130</v>
      </c>
      <c r="AM39" s="631"/>
      <c r="AN39" s="631"/>
      <c r="AO39" s="665"/>
      <c r="AQ39" s="658" t="s">
        <v>344</v>
      </c>
      <c r="AR39" s="659"/>
      <c r="AS39" s="659"/>
      <c r="AT39" s="659"/>
      <c r="AU39" s="659"/>
      <c r="AV39" s="659"/>
      <c r="AW39" s="659"/>
      <c r="AX39" s="659"/>
      <c r="AY39" s="660"/>
      <c r="AZ39" s="627" t="s">
        <v>178</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3381</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393630</v>
      </c>
      <c r="CS39" s="636"/>
      <c r="CT39" s="636"/>
      <c r="CU39" s="636"/>
      <c r="CV39" s="636"/>
      <c r="CW39" s="636"/>
      <c r="CX39" s="636"/>
      <c r="CY39" s="637"/>
      <c r="CZ39" s="630">
        <v>3</v>
      </c>
      <c r="DA39" s="638"/>
      <c r="DB39" s="638"/>
      <c r="DC39" s="639"/>
      <c r="DD39" s="633">
        <v>203984</v>
      </c>
      <c r="DE39" s="636"/>
      <c r="DF39" s="636"/>
      <c r="DG39" s="636"/>
      <c r="DH39" s="636"/>
      <c r="DI39" s="636"/>
      <c r="DJ39" s="636"/>
      <c r="DK39" s="637"/>
      <c r="DL39" s="633" t="s">
        <v>130</v>
      </c>
      <c r="DM39" s="636"/>
      <c r="DN39" s="636"/>
      <c r="DO39" s="636"/>
      <c r="DP39" s="636"/>
      <c r="DQ39" s="636"/>
      <c r="DR39" s="636"/>
      <c r="DS39" s="636"/>
      <c r="DT39" s="636"/>
      <c r="DU39" s="636"/>
      <c r="DV39" s="637"/>
      <c r="DW39" s="630" t="s">
        <v>238</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46922</v>
      </c>
      <c r="S40" s="628"/>
      <c r="T40" s="628"/>
      <c r="U40" s="628"/>
      <c r="V40" s="628"/>
      <c r="W40" s="628"/>
      <c r="X40" s="628"/>
      <c r="Y40" s="629"/>
      <c r="Z40" s="663">
        <v>0.4</v>
      </c>
      <c r="AA40" s="663"/>
      <c r="AB40" s="663"/>
      <c r="AC40" s="663"/>
      <c r="AD40" s="664" t="s">
        <v>178</v>
      </c>
      <c r="AE40" s="664"/>
      <c r="AF40" s="664"/>
      <c r="AG40" s="664"/>
      <c r="AH40" s="664"/>
      <c r="AI40" s="664"/>
      <c r="AJ40" s="664"/>
      <c r="AK40" s="664"/>
      <c r="AL40" s="630" t="s">
        <v>130</v>
      </c>
      <c r="AM40" s="631"/>
      <c r="AN40" s="631"/>
      <c r="AO40" s="665"/>
      <c r="AQ40" s="658" t="s">
        <v>348</v>
      </c>
      <c r="AR40" s="659"/>
      <c r="AS40" s="659"/>
      <c r="AT40" s="659"/>
      <c r="AU40" s="659"/>
      <c r="AV40" s="659"/>
      <c r="AW40" s="659"/>
      <c r="AX40" s="659"/>
      <c r="AY40" s="660"/>
      <c r="AZ40" s="627" t="s">
        <v>130</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73</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17060</v>
      </c>
      <c r="CS40" s="628"/>
      <c r="CT40" s="628"/>
      <c r="CU40" s="628"/>
      <c r="CV40" s="628"/>
      <c r="CW40" s="628"/>
      <c r="CX40" s="628"/>
      <c r="CY40" s="629"/>
      <c r="CZ40" s="630">
        <v>0.1</v>
      </c>
      <c r="DA40" s="638"/>
      <c r="DB40" s="638"/>
      <c r="DC40" s="639"/>
      <c r="DD40" s="633" t="s">
        <v>130</v>
      </c>
      <c r="DE40" s="628"/>
      <c r="DF40" s="628"/>
      <c r="DG40" s="628"/>
      <c r="DH40" s="628"/>
      <c r="DI40" s="628"/>
      <c r="DJ40" s="628"/>
      <c r="DK40" s="629"/>
      <c r="DL40" s="633" t="s">
        <v>238</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13226175</v>
      </c>
      <c r="S41" s="649"/>
      <c r="T41" s="649"/>
      <c r="U41" s="649"/>
      <c r="V41" s="649"/>
      <c r="W41" s="649"/>
      <c r="X41" s="649"/>
      <c r="Y41" s="653"/>
      <c r="Z41" s="654">
        <v>100</v>
      </c>
      <c r="AA41" s="654"/>
      <c r="AB41" s="654"/>
      <c r="AC41" s="654"/>
      <c r="AD41" s="655">
        <v>5623214</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271320</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238</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238</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150218</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339</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3149284</v>
      </c>
      <c r="CS42" s="636"/>
      <c r="CT42" s="636"/>
      <c r="CU42" s="636"/>
      <c r="CV42" s="636"/>
      <c r="CW42" s="636"/>
      <c r="CX42" s="636"/>
      <c r="CY42" s="637"/>
      <c r="CZ42" s="630">
        <v>24.3</v>
      </c>
      <c r="DA42" s="638"/>
      <c r="DB42" s="638"/>
      <c r="DC42" s="639"/>
      <c r="DD42" s="633">
        <v>507517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4848</v>
      </c>
      <c r="CS43" s="636"/>
      <c r="CT43" s="636"/>
      <c r="CU43" s="636"/>
      <c r="CV43" s="636"/>
      <c r="CW43" s="636"/>
      <c r="CX43" s="636"/>
      <c r="CY43" s="637"/>
      <c r="CZ43" s="630">
        <v>0</v>
      </c>
      <c r="DA43" s="638"/>
      <c r="DB43" s="638"/>
      <c r="DC43" s="639"/>
      <c r="DD43" s="633">
        <v>1153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362</v>
      </c>
      <c r="CG44" s="625"/>
      <c r="CH44" s="625"/>
      <c r="CI44" s="625"/>
      <c r="CJ44" s="625"/>
      <c r="CK44" s="625"/>
      <c r="CL44" s="625"/>
      <c r="CM44" s="625"/>
      <c r="CN44" s="625"/>
      <c r="CO44" s="625"/>
      <c r="CP44" s="625"/>
      <c r="CQ44" s="626"/>
      <c r="CR44" s="627">
        <v>3149284</v>
      </c>
      <c r="CS44" s="628"/>
      <c r="CT44" s="628"/>
      <c r="CU44" s="628"/>
      <c r="CV44" s="628"/>
      <c r="CW44" s="628"/>
      <c r="CX44" s="628"/>
      <c r="CY44" s="629"/>
      <c r="CZ44" s="630">
        <v>24.3</v>
      </c>
      <c r="DA44" s="631"/>
      <c r="DB44" s="631"/>
      <c r="DC44" s="632"/>
      <c r="DD44" s="633">
        <v>507517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2854666</v>
      </c>
      <c r="CS45" s="636"/>
      <c r="CT45" s="636"/>
      <c r="CU45" s="636"/>
      <c r="CV45" s="636"/>
      <c r="CW45" s="636"/>
      <c r="CX45" s="636"/>
      <c r="CY45" s="637"/>
      <c r="CZ45" s="630">
        <v>22.1</v>
      </c>
      <c r="DA45" s="638"/>
      <c r="DB45" s="638"/>
      <c r="DC45" s="639"/>
      <c r="DD45" s="633">
        <v>223019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294618</v>
      </c>
      <c r="CS46" s="628"/>
      <c r="CT46" s="628"/>
      <c r="CU46" s="628"/>
      <c r="CV46" s="628"/>
      <c r="CW46" s="628"/>
      <c r="CX46" s="628"/>
      <c r="CY46" s="629"/>
      <c r="CZ46" s="630">
        <v>2.2999999999999998</v>
      </c>
      <c r="DA46" s="631"/>
      <c r="DB46" s="631"/>
      <c r="DC46" s="632"/>
      <c r="DD46" s="633">
        <v>284498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t="s">
        <v>130</v>
      </c>
      <c r="CS47" s="636"/>
      <c r="CT47" s="636"/>
      <c r="CU47" s="636"/>
      <c r="CV47" s="636"/>
      <c r="CW47" s="636"/>
      <c r="CX47" s="636"/>
      <c r="CY47" s="637"/>
      <c r="CZ47" s="630" t="s">
        <v>178</v>
      </c>
      <c r="DA47" s="638"/>
      <c r="DB47" s="638"/>
      <c r="DC47" s="639"/>
      <c r="DD47" s="633" t="s">
        <v>130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130</v>
      </c>
      <c r="CS48" s="628"/>
      <c r="CT48" s="628"/>
      <c r="CU48" s="628"/>
      <c r="CV48" s="628"/>
      <c r="CW48" s="628"/>
      <c r="CX48" s="628"/>
      <c r="CY48" s="629"/>
      <c r="CZ48" s="630" t="s">
        <v>238</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12943897</v>
      </c>
      <c r="CS49" s="612"/>
      <c r="CT49" s="612"/>
      <c r="CU49" s="612"/>
      <c r="CV49" s="612"/>
      <c r="CW49" s="612"/>
      <c r="CX49" s="612"/>
      <c r="CY49" s="613"/>
      <c r="CZ49" s="614">
        <v>100</v>
      </c>
      <c r="DA49" s="615"/>
      <c r="DB49" s="615"/>
      <c r="DC49" s="616"/>
      <c r="DD49" s="617">
        <v>6376312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voDV2JJ38xRbXeXhMSfeFPjaluFxAdWCx+q11Q9taLTwCmdngA2xUcoRGLQNOpwf5D1GUdpMxfsK/bIvcFqopA==" saltValue="d554FmwoQNHFvjQUGwen7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104" sqref="AF10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087">
        <v>13215</v>
      </c>
      <c r="R7" s="1088"/>
      <c r="S7" s="1088"/>
      <c r="T7" s="1088"/>
      <c r="U7" s="1088"/>
      <c r="V7" s="1088">
        <v>12934</v>
      </c>
      <c r="W7" s="1088"/>
      <c r="X7" s="1088"/>
      <c r="Y7" s="1088"/>
      <c r="Z7" s="1088"/>
      <c r="AA7" s="1088">
        <v>281</v>
      </c>
      <c r="AB7" s="1088"/>
      <c r="AC7" s="1088"/>
      <c r="AD7" s="1088"/>
      <c r="AE7" s="1089"/>
      <c r="AF7" s="1090">
        <v>119</v>
      </c>
      <c r="AG7" s="1091"/>
      <c r="AH7" s="1091"/>
      <c r="AI7" s="1091"/>
      <c r="AJ7" s="1092"/>
      <c r="AK7" s="1093">
        <v>0</v>
      </c>
      <c r="AL7" s="1094"/>
      <c r="AM7" s="1094"/>
      <c r="AN7" s="1094"/>
      <c r="AO7" s="1094"/>
      <c r="AP7" s="1094">
        <v>3913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582</v>
      </c>
      <c r="BT7" s="1098"/>
      <c r="BU7" s="1098"/>
      <c r="BV7" s="1098"/>
      <c r="BW7" s="1098"/>
      <c r="BX7" s="1098"/>
      <c r="BY7" s="1098"/>
      <c r="BZ7" s="1098"/>
      <c r="CA7" s="1098"/>
      <c r="CB7" s="1098"/>
      <c r="CC7" s="1098"/>
      <c r="CD7" s="1098"/>
      <c r="CE7" s="1098"/>
      <c r="CF7" s="1098"/>
      <c r="CG7" s="1099"/>
      <c r="CH7" s="1084">
        <v>1</v>
      </c>
      <c r="CI7" s="1085"/>
      <c r="CJ7" s="1085"/>
      <c r="CK7" s="1085"/>
      <c r="CL7" s="1086"/>
      <c r="CM7" s="1084">
        <v>15</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097"/>
      <c r="DW7" s="1098"/>
      <c r="DX7" s="1098"/>
      <c r="DY7" s="1098"/>
      <c r="DZ7" s="1112"/>
      <c r="EA7" s="234"/>
    </row>
    <row r="8" spans="1:131" s="235" customFormat="1" ht="26.25" customHeight="1" thickBot="1" x14ac:dyDescent="0.2">
      <c r="A8" s="238">
        <v>2</v>
      </c>
      <c r="B8" s="1030" t="s">
        <v>392</v>
      </c>
      <c r="C8" s="1031"/>
      <c r="D8" s="1031"/>
      <c r="E8" s="1031"/>
      <c r="F8" s="1031"/>
      <c r="G8" s="1031"/>
      <c r="H8" s="1031"/>
      <c r="I8" s="1031"/>
      <c r="J8" s="1031"/>
      <c r="K8" s="1031"/>
      <c r="L8" s="1031"/>
      <c r="M8" s="1031"/>
      <c r="N8" s="1031"/>
      <c r="O8" s="1031"/>
      <c r="P8" s="1032"/>
      <c r="Q8" s="1038">
        <v>27</v>
      </c>
      <c r="R8" s="1039"/>
      <c r="S8" s="1039"/>
      <c r="T8" s="1039"/>
      <c r="U8" s="1039"/>
      <c r="V8" s="1039">
        <v>25</v>
      </c>
      <c r="W8" s="1039"/>
      <c r="X8" s="1039"/>
      <c r="Y8" s="1039"/>
      <c r="Z8" s="1039"/>
      <c r="AA8" s="1039">
        <v>2</v>
      </c>
      <c r="AB8" s="1039"/>
      <c r="AC8" s="1039"/>
      <c r="AD8" s="1039"/>
      <c r="AE8" s="1040"/>
      <c r="AF8" s="1035">
        <v>2</v>
      </c>
      <c r="AG8" s="1036"/>
      <c r="AH8" s="1036"/>
      <c r="AI8" s="1036"/>
      <c r="AJ8" s="1037"/>
      <c r="AK8" s="1080">
        <v>14</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-2</v>
      </c>
      <c r="CI8" s="990"/>
      <c r="CJ8" s="990"/>
      <c r="CK8" s="990"/>
      <c r="CL8" s="991"/>
      <c r="CM8" s="989">
        <v>11</v>
      </c>
      <c r="CN8" s="990"/>
      <c r="CO8" s="990"/>
      <c r="CP8" s="990"/>
      <c r="CQ8" s="991"/>
      <c r="CR8" s="989">
        <v>2</v>
      </c>
      <c r="CS8" s="990"/>
      <c r="CT8" s="990"/>
      <c r="CU8" s="990"/>
      <c r="CV8" s="991"/>
      <c r="CW8" s="989">
        <v>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hidden="1"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hidden="1"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hidden="1"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hidden="1"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hidden="1"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hidden="1"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hidden="1"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hidden="1"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hidden="1"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hidden="1"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hidden="1"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hidden="1"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hidden="1"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f t="shared" ref="Q23" si="0">SUM(Q7:U22)</f>
        <v>13242</v>
      </c>
      <c r="R23" s="1061"/>
      <c r="S23" s="1061"/>
      <c r="T23" s="1061"/>
      <c r="U23" s="1061"/>
      <c r="V23" s="1061">
        <f t="shared" ref="V23" si="1">SUM(V7:Z22)</f>
        <v>12959</v>
      </c>
      <c r="W23" s="1061"/>
      <c r="X23" s="1061"/>
      <c r="Y23" s="1061"/>
      <c r="Z23" s="1061"/>
      <c r="AA23" s="1061">
        <f>SUM(AA7:AE22)</f>
        <v>283</v>
      </c>
      <c r="AB23" s="1061"/>
      <c r="AC23" s="1061"/>
      <c r="AD23" s="1061"/>
      <c r="AE23" s="1068"/>
      <c r="AF23" s="1069">
        <v>121</v>
      </c>
      <c r="AG23" s="1061"/>
      <c r="AH23" s="1061"/>
      <c r="AI23" s="1061"/>
      <c r="AJ23" s="1070"/>
      <c r="AK23" s="1071"/>
      <c r="AL23" s="1072"/>
      <c r="AM23" s="1072"/>
      <c r="AN23" s="1072"/>
      <c r="AO23" s="1072"/>
      <c r="AP23" s="1061">
        <f>SUM(AP7:AT22)</f>
        <v>3913</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1794</v>
      </c>
      <c r="R28" s="1051"/>
      <c r="S28" s="1051"/>
      <c r="T28" s="1051"/>
      <c r="U28" s="1051"/>
      <c r="V28" s="1051">
        <v>1758</v>
      </c>
      <c r="W28" s="1051"/>
      <c r="X28" s="1051"/>
      <c r="Y28" s="1051"/>
      <c r="Z28" s="1051"/>
      <c r="AA28" s="1051">
        <v>36</v>
      </c>
      <c r="AB28" s="1051"/>
      <c r="AC28" s="1051"/>
      <c r="AD28" s="1051"/>
      <c r="AE28" s="1052"/>
      <c r="AF28" s="1053">
        <v>36</v>
      </c>
      <c r="AG28" s="1051"/>
      <c r="AH28" s="1051"/>
      <c r="AI28" s="1051"/>
      <c r="AJ28" s="1054"/>
      <c r="AK28" s="1042">
        <v>271</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171</v>
      </c>
      <c r="R29" s="1039"/>
      <c r="S29" s="1039"/>
      <c r="T29" s="1039"/>
      <c r="U29" s="1039"/>
      <c r="V29" s="1039">
        <v>169</v>
      </c>
      <c r="W29" s="1039"/>
      <c r="X29" s="1039"/>
      <c r="Y29" s="1039"/>
      <c r="Z29" s="1039"/>
      <c r="AA29" s="1039">
        <v>2</v>
      </c>
      <c r="AB29" s="1039"/>
      <c r="AC29" s="1039"/>
      <c r="AD29" s="1039"/>
      <c r="AE29" s="1040"/>
      <c r="AF29" s="1035">
        <v>2</v>
      </c>
      <c r="AG29" s="1036"/>
      <c r="AH29" s="1036"/>
      <c r="AI29" s="1036"/>
      <c r="AJ29" s="1037"/>
      <c r="AK29" s="980">
        <v>38</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455</v>
      </c>
      <c r="R30" s="1039"/>
      <c r="S30" s="1039"/>
      <c r="T30" s="1039"/>
      <c r="U30" s="1039"/>
      <c r="V30" s="1039">
        <v>67</v>
      </c>
      <c r="W30" s="1039"/>
      <c r="X30" s="1039"/>
      <c r="Y30" s="1039"/>
      <c r="Z30" s="1039"/>
      <c r="AA30" s="1039">
        <v>388</v>
      </c>
      <c r="AB30" s="1039"/>
      <c r="AC30" s="1039"/>
      <c r="AD30" s="1039"/>
      <c r="AE30" s="1040"/>
      <c r="AF30" s="1035">
        <v>388</v>
      </c>
      <c r="AG30" s="1036"/>
      <c r="AH30" s="1036"/>
      <c r="AI30" s="1036"/>
      <c r="AJ30" s="1037"/>
      <c r="AK30" s="980">
        <v>95</v>
      </c>
      <c r="AL30" s="971"/>
      <c r="AM30" s="971"/>
      <c r="AN30" s="971"/>
      <c r="AO30" s="971"/>
      <c r="AP30" s="971">
        <v>91</v>
      </c>
      <c r="AQ30" s="971"/>
      <c r="AR30" s="971"/>
      <c r="AS30" s="971"/>
      <c r="AT30" s="971"/>
      <c r="AU30" s="971">
        <v>0</v>
      </c>
      <c r="AV30" s="971"/>
      <c r="AW30" s="971"/>
      <c r="AX30" s="971"/>
      <c r="AY30" s="971"/>
      <c r="AZ30" s="1041" t="s">
        <v>507</v>
      </c>
      <c r="BA30" s="1041"/>
      <c r="BB30" s="1041"/>
      <c r="BC30" s="1041"/>
      <c r="BD30" s="1041"/>
      <c r="BE30" s="972" t="s">
        <v>572</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thickBot="1" x14ac:dyDescent="0.2">
      <c r="A31" s="242">
        <v>4</v>
      </c>
      <c r="B31" s="1030" t="s">
        <v>409</v>
      </c>
      <c r="C31" s="1031"/>
      <c r="D31" s="1031"/>
      <c r="E31" s="1031"/>
      <c r="F31" s="1031"/>
      <c r="G31" s="1031"/>
      <c r="H31" s="1031"/>
      <c r="I31" s="1031"/>
      <c r="J31" s="1031"/>
      <c r="K31" s="1031"/>
      <c r="L31" s="1031"/>
      <c r="M31" s="1031"/>
      <c r="N31" s="1031"/>
      <c r="O31" s="1031"/>
      <c r="P31" s="1032"/>
      <c r="Q31" s="1038">
        <v>260</v>
      </c>
      <c r="R31" s="1039"/>
      <c r="S31" s="1039"/>
      <c r="T31" s="1039"/>
      <c r="U31" s="1039"/>
      <c r="V31" s="1039">
        <v>231</v>
      </c>
      <c r="W31" s="1039"/>
      <c r="X31" s="1039"/>
      <c r="Y31" s="1039"/>
      <c r="Z31" s="1039"/>
      <c r="AA31" s="1039">
        <v>29</v>
      </c>
      <c r="AB31" s="1039"/>
      <c r="AC31" s="1039"/>
      <c r="AD31" s="1039"/>
      <c r="AE31" s="1040"/>
      <c r="AF31" s="1035">
        <v>6</v>
      </c>
      <c r="AG31" s="1036"/>
      <c r="AH31" s="1036"/>
      <c r="AI31" s="1036"/>
      <c r="AJ31" s="1037"/>
      <c r="AK31" s="980">
        <v>227</v>
      </c>
      <c r="AL31" s="971"/>
      <c r="AM31" s="971"/>
      <c r="AN31" s="971"/>
      <c r="AO31" s="971"/>
      <c r="AP31" s="971">
        <v>0</v>
      </c>
      <c r="AQ31" s="971"/>
      <c r="AR31" s="971"/>
      <c r="AS31" s="971"/>
      <c r="AT31" s="971"/>
      <c r="AU31" s="971">
        <v>0</v>
      </c>
      <c r="AV31" s="971"/>
      <c r="AW31" s="971"/>
      <c r="AX31" s="971"/>
      <c r="AY31" s="971"/>
      <c r="AZ31" s="1041" t="s">
        <v>507</v>
      </c>
      <c r="BA31" s="1041"/>
      <c r="BB31" s="1041"/>
      <c r="BC31" s="1041"/>
      <c r="BD31" s="1041"/>
      <c r="BE31" s="972" t="s">
        <v>573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hidden="1"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hidden="1"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hidden="1"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hidden="1"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hidden="1"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hidden="1"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hidden="1"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hidden="1"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hidden="1"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hidden="1"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hidden="1"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hidden="1"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hidden="1"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hidden="1"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hidden="1"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hidden="1"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hidden="1"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hidden="1"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hidden="1"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hidden="1"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hidden="1"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hidden="1"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hidden="1"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hidden="1"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hidden="1"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hidden="1"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hidden="1"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hidden="1"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hidden="1"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hidden="1"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431</v>
      </c>
      <c r="AG63" s="959"/>
      <c r="AH63" s="959"/>
      <c r="AI63" s="959"/>
      <c r="AJ63" s="1022"/>
      <c r="AK63" s="1023"/>
      <c r="AL63" s="963"/>
      <c r="AM63" s="963"/>
      <c r="AN63" s="963"/>
      <c r="AO63" s="963"/>
      <c r="AP63" s="959">
        <f>SUM(AP28:AT62)</f>
        <v>91</v>
      </c>
      <c r="AQ63" s="959"/>
      <c r="AR63" s="959"/>
      <c r="AS63" s="959"/>
      <c r="AT63" s="959"/>
      <c r="AU63" s="959">
        <f>SUM(AU28:AY62)</f>
        <v>0</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399</v>
      </c>
      <c r="W66" s="1002"/>
      <c r="X66" s="1002"/>
      <c r="Y66" s="1002"/>
      <c r="Z66" s="1003"/>
      <c r="AA66" s="1001" t="s">
        <v>400</v>
      </c>
      <c r="AB66" s="1002"/>
      <c r="AC66" s="1002"/>
      <c r="AD66" s="1002"/>
      <c r="AE66" s="1003"/>
      <c r="AF66" s="1007" t="s">
        <v>415</v>
      </c>
      <c r="AG66" s="1008"/>
      <c r="AH66" s="1008"/>
      <c r="AI66" s="1008"/>
      <c r="AJ66" s="1009"/>
      <c r="AK66" s="1001" t="s">
        <v>402</v>
      </c>
      <c r="AL66" s="996"/>
      <c r="AM66" s="996"/>
      <c r="AN66" s="996"/>
      <c r="AO66" s="997"/>
      <c r="AP66" s="1001" t="s">
        <v>403</v>
      </c>
      <c r="AQ66" s="1002"/>
      <c r="AR66" s="1002"/>
      <c r="AS66" s="1002"/>
      <c r="AT66" s="1003"/>
      <c r="AU66" s="1001" t="s">
        <v>416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v>1008</v>
      </c>
      <c r="R68" s="982"/>
      <c r="S68" s="982"/>
      <c r="T68" s="982"/>
      <c r="U68" s="982"/>
      <c r="V68" s="982">
        <v>978</v>
      </c>
      <c r="W68" s="982"/>
      <c r="X68" s="982"/>
      <c r="Y68" s="982"/>
      <c r="Z68" s="982"/>
      <c r="AA68" s="982">
        <v>30</v>
      </c>
      <c r="AB68" s="982"/>
      <c r="AC68" s="982"/>
      <c r="AD68" s="982"/>
      <c r="AE68" s="982"/>
      <c r="AF68" s="982">
        <v>23</v>
      </c>
      <c r="AG68" s="982"/>
      <c r="AH68" s="982"/>
      <c r="AI68" s="982"/>
      <c r="AJ68" s="982"/>
      <c r="AK68" s="982">
        <v>0</v>
      </c>
      <c r="AL68" s="982"/>
      <c r="AM68" s="982"/>
      <c r="AN68" s="982"/>
      <c r="AO68" s="982"/>
      <c r="AP68" s="982">
        <v>1567</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5231</v>
      </c>
      <c r="R69" s="971"/>
      <c r="S69" s="971"/>
      <c r="T69" s="971"/>
      <c r="U69" s="971"/>
      <c r="V69" s="971">
        <v>5208</v>
      </c>
      <c r="W69" s="971"/>
      <c r="X69" s="971"/>
      <c r="Y69" s="971"/>
      <c r="Z69" s="971"/>
      <c r="AA69" s="971">
        <v>23</v>
      </c>
      <c r="AB69" s="971"/>
      <c r="AC69" s="971"/>
      <c r="AD69" s="971"/>
      <c r="AE69" s="971"/>
      <c r="AF69" s="971">
        <v>23</v>
      </c>
      <c r="AG69" s="971"/>
      <c r="AH69" s="971"/>
      <c r="AI69" s="971"/>
      <c r="AJ69" s="971"/>
      <c r="AK69" s="971"/>
      <c r="AL69" s="971"/>
      <c r="AM69" s="971"/>
      <c r="AN69" s="971"/>
      <c r="AO69" s="971"/>
      <c r="AP69" s="971">
        <v>50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7916</v>
      </c>
      <c r="R70" s="971"/>
      <c r="S70" s="971"/>
      <c r="T70" s="971"/>
      <c r="U70" s="971"/>
      <c r="V70" s="971">
        <v>7507</v>
      </c>
      <c r="W70" s="971"/>
      <c r="X70" s="971"/>
      <c r="Y70" s="971"/>
      <c r="Z70" s="971"/>
      <c r="AA70" s="971">
        <v>409</v>
      </c>
      <c r="AB70" s="971"/>
      <c r="AC70" s="971"/>
      <c r="AD70" s="971"/>
      <c r="AE70" s="971"/>
      <c r="AF70" s="971">
        <v>409</v>
      </c>
      <c r="AG70" s="971"/>
      <c r="AH70" s="971"/>
      <c r="AI70" s="971"/>
      <c r="AJ70" s="971"/>
      <c r="AK70" s="971"/>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1682</v>
      </c>
      <c r="R71" s="971"/>
      <c r="S71" s="971"/>
      <c r="T71" s="971"/>
      <c r="U71" s="971"/>
      <c r="V71" s="971">
        <v>1626</v>
      </c>
      <c r="W71" s="971"/>
      <c r="X71" s="971"/>
      <c r="Y71" s="971"/>
      <c r="Z71" s="971"/>
      <c r="AA71" s="971">
        <v>56</v>
      </c>
      <c r="AB71" s="971"/>
      <c r="AC71" s="971"/>
      <c r="AD71" s="971"/>
      <c r="AE71" s="971"/>
      <c r="AF71" s="971">
        <v>56</v>
      </c>
      <c r="AG71" s="971"/>
      <c r="AH71" s="971"/>
      <c r="AI71" s="971"/>
      <c r="AJ71" s="971"/>
      <c r="AK71" s="971">
        <v>30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578</v>
      </c>
      <c r="C72" s="975"/>
      <c r="D72" s="975"/>
      <c r="E72" s="975"/>
      <c r="F72" s="975"/>
      <c r="G72" s="975"/>
      <c r="H72" s="975"/>
      <c r="I72" s="975"/>
      <c r="J72" s="975"/>
      <c r="K72" s="975"/>
      <c r="L72" s="975"/>
      <c r="M72" s="975"/>
      <c r="N72" s="975"/>
      <c r="O72" s="975"/>
      <c r="P72" s="976"/>
      <c r="Q72" s="977">
        <v>37762</v>
      </c>
      <c r="R72" s="971"/>
      <c r="S72" s="971"/>
      <c r="T72" s="971"/>
      <c r="U72" s="971"/>
      <c r="V72" s="971">
        <v>35999</v>
      </c>
      <c r="W72" s="971"/>
      <c r="X72" s="971"/>
      <c r="Y72" s="971"/>
      <c r="Z72" s="971"/>
      <c r="AA72" s="971">
        <v>1763</v>
      </c>
      <c r="AB72" s="971"/>
      <c r="AC72" s="971"/>
      <c r="AD72" s="971"/>
      <c r="AE72" s="971"/>
      <c r="AF72" s="971">
        <v>1763</v>
      </c>
      <c r="AG72" s="971"/>
      <c r="AH72" s="971"/>
      <c r="AI72" s="971"/>
      <c r="AJ72" s="971"/>
      <c r="AK72" s="971">
        <v>995</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579</v>
      </c>
      <c r="C73" s="975"/>
      <c r="D73" s="975"/>
      <c r="E73" s="975"/>
      <c r="F73" s="975"/>
      <c r="G73" s="975"/>
      <c r="H73" s="975"/>
      <c r="I73" s="975"/>
      <c r="J73" s="975"/>
      <c r="K73" s="975"/>
      <c r="L73" s="975"/>
      <c r="M73" s="975"/>
      <c r="N73" s="975"/>
      <c r="O73" s="975"/>
      <c r="P73" s="976"/>
      <c r="Q73" s="977">
        <v>307076</v>
      </c>
      <c r="R73" s="971"/>
      <c r="S73" s="971"/>
      <c r="T73" s="971"/>
      <c r="U73" s="971"/>
      <c r="V73" s="971">
        <v>286720</v>
      </c>
      <c r="W73" s="971"/>
      <c r="X73" s="971"/>
      <c r="Y73" s="971"/>
      <c r="Z73" s="971"/>
      <c r="AA73" s="971">
        <v>20356</v>
      </c>
      <c r="AB73" s="971"/>
      <c r="AC73" s="971"/>
      <c r="AD73" s="971"/>
      <c r="AE73" s="971"/>
      <c r="AF73" s="971">
        <v>20356</v>
      </c>
      <c r="AG73" s="971"/>
      <c r="AH73" s="971"/>
      <c r="AI73" s="971"/>
      <c r="AJ73" s="971"/>
      <c r="AK73" s="971"/>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580</v>
      </c>
      <c r="C74" s="975"/>
      <c r="D74" s="975"/>
      <c r="E74" s="975"/>
      <c r="F74" s="975"/>
      <c r="G74" s="975"/>
      <c r="H74" s="975"/>
      <c r="I74" s="975"/>
      <c r="J74" s="975"/>
      <c r="K74" s="975"/>
      <c r="L74" s="975"/>
      <c r="M74" s="975"/>
      <c r="N74" s="975"/>
      <c r="O74" s="975"/>
      <c r="P74" s="976"/>
      <c r="Q74" s="977">
        <v>147909</v>
      </c>
      <c r="R74" s="971"/>
      <c r="S74" s="971"/>
      <c r="T74" s="971"/>
      <c r="U74" s="971"/>
      <c r="V74" s="971">
        <v>147390</v>
      </c>
      <c r="W74" s="971"/>
      <c r="X74" s="971"/>
      <c r="Y74" s="971"/>
      <c r="Z74" s="971"/>
      <c r="AA74" s="971">
        <v>519</v>
      </c>
      <c r="AB74" s="971"/>
      <c r="AC74" s="971"/>
      <c r="AD74" s="971"/>
      <c r="AE74" s="971"/>
      <c r="AF74" s="971">
        <v>519</v>
      </c>
      <c r="AG74" s="971"/>
      <c r="AH74" s="971"/>
      <c r="AI74" s="971"/>
      <c r="AJ74" s="971"/>
      <c r="AK74" s="971"/>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581</v>
      </c>
      <c r="C75" s="975"/>
      <c r="D75" s="975"/>
      <c r="E75" s="975"/>
      <c r="F75" s="975"/>
      <c r="G75" s="975"/>
      <c r="H75" s="975"/>
      <c r="I75" s="975"/>
      <c r="J75" s="975"/>
      <c r="K75" s="975"/>
      <c r="L75" s="975"/>
      <c r="M75" s="975"/>
      <c r="N75" s="975"/>
      <c r="O75" s="975"/>
      <c r="P75" s="976"/>
      <c r="Q75" s="978">
        <v>184</v>
      </c>
      <c r="R75" s="979"/>
      <c r="S75" s="979"/>
      <c r="T75" s="979"/>
      <c r="U75" s="980"/>
      <c r="V75" s="981">
        <v>167</v>
      </c>
      <c r="W75" s="979"/>
      <c r="X75" s="979"/>
      <c r="Y75" s="979"/>
      <c r="Z75" s="980"/>
      <c r="AA75" s="981">
        <v>17</v>
      </c>
      <c r="AB75" s="979"/>
      <c r="AC75" s="979"/>
      <c r="AD75" s="979"/>
      <c r="AE75" s="980"/>
      <c r="AF75" s="981">
        <v>17</v>
      </c>
      <c r="AG75" s="979"/>
      <c r="AH75" s="979"/>
      <c r="AI75" s="979"/>
      <c r="AJ75" s="980"/>
      <c r="AK75" s="981"/>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hidden="1"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hidden="1"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hidden="1"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hidden="1"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hidden="1"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hidden="1"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hidden="1"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hidden="1"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hidden="1"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hidden="1"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hidden="1"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hidden="1"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23166</v>
      </c>
      <c r="AG88" s="959"/>
      <c r="AH88" s="959"/>
      <c r="AI88" s="959"/>
      <c r="AJ88" s="959"/>
      <c r="AK88" s="963"/>
      <c r="AL88" s="963"/>
      <c r="AM88" s="963"/>
      <c r="AN88" s="963"/>
      <c r="AO88" s="963"/>
      <c r="AP88" s="959">
        <f t="shared" ref="AP88" si="2">SUM(AP68:AT87)</f>
        <v>1617</v>
      </c>
      <c r="AQ88" s="959"/>
      <c r="AR88" s="959"/>
      <c r="AS88" s="959"/>
      <c r="AT88" s="959"/>
      <c r="AU88" s="959">
        <f t="shared" ref="AU88" si="3">SUM(AU68:AY87)</f>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7</v>
      </c>
      <c r="CS102" s="953"/>
      <c r="CT102" s="953"/>
      <c r="CU102" s="953"/>
      <c r="CV102" s="954"/>
      <c r="CW102" s="952">
        <f t="shared" ref="CW102" si="4">SUM(CW7:DA88)</f>
        <v>0</v>
      </c>
      <c r="CX102" s="953"/>
      <c r="CY102" s="953"/>
      <c r="CZ102" s="953"/>
      <c r="DA102" s="954"/>
      <c r="DB102" s="952">
        <f t="shared" ref="DB102" si="5">SUM(DB7:DF88)</f>
        <v>0</v>
      </c>
      <c r="DC102" s="953"/>
      <c r="DD102" s="953"/>
      <c r="DE102" s="953"/>
      <c r="DF102" s="954"/>
      <c r="DG102" s="952">
        <f t="shared" ref="DG102" si="6">SUM(DG7:DK88)</f>
        <v>0</v>
      </c>
      <c r="DH102" s="953"/>
      <c r="DI102" s="953"/>
      <c r="DJ102" s="953"/>
      <c r="DK102" s="954"/>
      <c r="DL102" s="952">
        <f t="shared" ref="DL102" si="7">SUM(DL7:DP88)</f>
        <v>0</v>
      </c>
      <c r="DM102" s="953"/>
      <c r="DN102" s="953"/>
      <c r="DO102" s="953"/>
      <c r="DP102" s="954"/>
      <c r="DQ102" s="952">
        <f t="shared" ref="DQ102" si="8">SUM(DQ7:DU88)</f>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311</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311</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311</v>
      </c>
      <c r="DR109" s="896"/>
      <c r="DS109" s="896"/>
      <c r="DT109" s="896"/>
      <c r="DU109" s="897"/>
      <c r="DV109" s="898" t="s">
        <v>428</v>
      </c>
      <c r="DW109" s="896"/>
      <c r="DX109" s="896"/>
      <c r="DY109" s="896"/>
      <c r="DZ109" s="929"/>
    </row>
    <row r="110" spans="1:131" s="230" customFormat="1" ht="26.25" customHeight="1" x14ac:dyDescent="0.15">
      <c r="A110" s="809" t="s">
        <v>430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387774</v>
      </c>
      <c r="AB110" s="889"/>
      <c r="AC110" s="889"/>
      <c r="AD110" s="889"/>
      <c r="AE110" s="890"/>
      <c r="AF110" s="891">
        <v>389807</v>
      </c>
      <c r="AG110" s="889"/>
      <c r="AH110" s="889"/>
      <c r="AI110" s="889"/>
      <c r="AJ110" s="890"/>
      <c r="AK110" s="891">
        <v>386933</v>
      </c>
      <c r="AL110" s="889"/>
      <c r="AM110" s="889"/>
      <c r="AN110" s="889"/>
      <c r="AO110" s="890"/>
      <c r="AP110" s="892">
        <v>10.5</v>
      </c>
      <c r="AQ110" s="893"/>
      <c r="AR110" s="893"/>
      <c r="AS110" s="893"/>
      <c r="AT110" s="894"/>
      <c r="AU110" s="930" t="s">
        <v>74</v>
      </c>
      <c r="AV110" s="931"/>
      <c r="AW110" s="931"/>
      <c r="AX110" s="931"/>
      <c r="AY110" s="931"/>
      <c r="AZ110" s="860" t="s">
        <v>431</v>
      </c>
      <c r="BA110" s="810"/>
      <c r="BB110" s="810"/>
      <c r="BC110" s="810"/>
      <c r="BD110" s="810"/>
      <c r="BE110" s="810"/>
      <c r="BF110" s="810"/>
      <c r="BG110" s="810"/>
      <c r="BH110" s="810"/>
      <c r="BI110" s="810"/>
      <c r="BJ110" s="810"/>
      <c r="BK110" s="810"/>
      <c r="BL110" s="810"/>
      <c r="BM110" s="810"/>
      <c r="BN110" s="810"/>
      <c r="BO110" s="810"/>
      <c r="BP110" s="811"/>
      <c r="BQ110" s="861">
        <v>3488803</v>
      </c>
      <c r="BR110" s="842"/>
      <c r="BS110" s="842"/>
      <c r="BT110" s="842"/>
      <c r="BU110" s="842"/>
      <c r="BV110" s="842">
        <v>3714041</v>
      </c>
      <c r="BW110" s="842"/>
      <c r="BX110" s="842"/>
      <c r="BY110" s="842"/>
      <c r="BZ110" s="842"/>
      <c r="CA110" s="842">
        <v>3913331</v>
      </c>
      <c r="CB110" s="842"/>
      <c r="CC110" s="842"/>
      <c r="CD110" s="842"/>
      <c r="CE110" s="842"/>
      <c r="CF110" s="866">
        <v>105.8</v>
      </c>
      <c r="CG110" s="867"/>
      <c r="CH110" s="867"/>
      <c r="CI110" s="867"/>
      <c r="CJ110" s="867"/>
      <c r="CK110" s="926" t="s">
        <v>432</v>
      </c>
      <c r="CL110" s="819"/>
      <c r="CM110" s="860" t="s">
        <v>433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434</v>
      </c>
      <c r="DH110" s="842"/>
      <c r="DI110" s="842"/>
      <c r="DJ110" s="842"/>
      <c r="DK110" s="842"/>
      <c r="DL110" s="842" t="s">
        <v>434</v>
      </c>
      <c r="DM110" s="842"/>
      <c r="DN110" s="842"/>
      <c r="DO110" s="842"/>
      <c r="DP110" s="842"/>
      <c r="DQ110" s="842" t="s">
        <v>435</v>
      </c>
      <c r="DR110" s="842"/>
      <c r="DS110" s="842"/>
      <c r="DT110" s="842"/>
      <c r="DU110" s="842"/>
      <c r="DV110" s="843" t="s">
        <v>434</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437</v>
      </c>
      <c r="BA111" s="752"/>
      <c r="BB111" s="752"/>
      <c r="BC111" s="752"/>
      <c r="BD111" s="752"/>
      <c r="BE111" s="752"/>
      <c r="BF111" s="752"/>
      <c r="BG111" s="752"/>
      <c r="BH111" s="752"/>
      <c r="BI111" s="752"/>
      <c r="BJ111" s="752"/>
      <c r="BK111" s="752"/>
      <c r="BL111" s="752"/>
      <c r="BM111" s="752"/>
      <c r="BN111" s="752"/>
      <c r="BO111" s="752"/>
      <c r="BP111" s="753"/>
      <c r="BQ111" s="789" t="s">
        <v>130</v>
      </c>
      <c r="BR111" s="790"/>
      <c r="BS111" s="790"/>
      <c r="BT111" s="790"/>
      <c r="BU111" s="790"/>
      <c r="BV111" s="790" t="s">
        <v>130</v>
      </c>
      <c r="BW111" s="790"/>
      <c r="BX111" s="790"/>
      <c r="BY111" s="790"/>
      <c r="BZ111" s="790"/>
      <c r="CA111" s="790" t="s">
        <v>130</v>
      </c>
      <c r="CB111" s="790"/>
      <c r="CC111" s="790"/>
      <c r="CD111" s="790"/>
      <c r="CE111" s="790"/>
      <c r="CF111" s="875" t="s">
        <v>130</v>
      </c>
      <c r="CG111" s="876"/>
      <c r="CH111" s="876"/>
      <c r="CI111" s="876"/>
      <c r="CJ111" s="876"/>
      <c r="CK111" s="927"/>
      <c r="CL111" s="821"/>
      <c r="CM111" s="817"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130</v>
      </c>
      <c r="DM111" s="790"/>
      <c r="DN111" s="790"/>
      <c r="DO111" s="790"/>
      <c r="DP111" s="790"/>
      <c r="DQ111" s="790" t="s">
        <v>130</v>
      </c>
      <c r="DR111" s="790"/>
      <c r="DS111" s="790"/>
      <c r="DT111" s="790"/>
      <c r="DU111" s="790"/>
      <c r="DV111" s="796" t="s">
        <v>130</v>
      </c>
      <c r="DW111" s="796"/>
      <c r="DX111" s="796"/>
      <c r="DY111" s="796"/>
      <c r="DZ111" s="797"/>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441</v>
      </c>
      <c r="BA112" s="752"/>
      <c r="BB112" s="752"/>
      <c r="BC112" s="752"/>
      <c r="BD112" s="752"/>
      <c r="BE112" s="752"/>
      <c r="BF112" s="752"/>
      <c r="BG112" s="752"/>
      <c r="BH112" s="752"/>
      <c r="BI112" s="752"/>
      <c r="BJ112" s="752"/>
      <c r="BK112" s="752"/>
      <c r="BL112" s="752"/>
      <c r="BM112" s="752"/>
      <c r="BN112" s="752"/>
      <c r="BO112" s="752"/>
      <c r="BP112" s="753"/>
      <c r="BQ112" s="789">
        <v>17301</v>
      </c>
      <c r="BR112" s="790"/>
      <c r="BS112" s="790"/>
      <c r="BT112" s="790"/>
      <c r="BU112" s="790"/>
      <c r="BV112" s="790">
        <v>6364</v>
      </c>
      <c r="BW112" s="790"/>
      <c r="BX112" s="790"/>
      <c r="BY112" s="790"/>
      <c r="BZ112" s="790"/>
      <c r="CA112" s="790" t="s">
        <v>130</v>
      </c>
      <c r="CB112" s="790"/>
      <c r="CC112" s="790"/>
      <c r="CD112" s="790"/>
      <c r="CE112" s="790"/>
      <c r="CF112" s="875" t="s">
        <v>130</v>
      </c>
      <c r="CG112" s="876"/>
      <c r="CH112" s="876"/>
      <c r="CI112" s="876"/>
      <c r="CJ112" s="876"/>
      <c r="CK112" s="927"/>
      <c r="CL112" s="821"/>
      <c r="CM112" s="817"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130</v>
      </c>
      <c r="DM112" s="790"/>
      <c r="DN112" s="790"/>
      <c r="DO112" s="790"/>
      <c r="DP112" s="790"/>
      <c r="DQ112" s="790" t="s">
        <v>130</v>
      </c>
      <c r="DR112" s="790"/>
      <c r="DS112" s="790"/>
      <c r="DT112" s="790"/>
      <c r="DU112" s="790"/>
      <c r="DV112" s="796" t="s">
        <v>130</v>
      </c>
      <c r="DW112" s="796"/>
      <c r="DX112" s="796"/>
      <c r="DY112" s="796"/>
      <c r="DZ112" s="797"/>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130</v>
      </c>
      <c r="AB113" s="919"/>
      <c r="AC113" s="919"/>
      <c r="AD113" s="919"/>
      <c r="AE113" s="920"/>
      <c r="AF113" s="921" t="s">
        <v>130</v>
      </c>
      <c r="AG113" s="919"/>
      <c r="AH113" s="919"/>
      <c r="AI113" s="919"/>
      <c r="AJ113" s="920"/>
      <c r="AK113" s="921">
        <v>1072</v>
      </c>
      <c r="AL113" s="919"/>
      <c r="AM113" s="919"/>
      <c r="AN113" s="919"/>
      <c r="AO113" s="920"/>
      <c r="AP113" s="922">
        <v>0</v>
      </c>
      <c r="AQ113" s="923"/>
      <c r="AR113" s="923"/>
      <c r="AS113" s="923"/>
      <c r="AT113" s="924"/>
      <c r="AU113" s="932"/>
      <c r="AV113" s="933"/>
      <c r="AW113" s="933"/>
      <c r="AX113" s="933"/>
      <c r="AY113" s="933"/>
      <c r="AZ113" s="817" t="s">
        <v>444</v>
      </c>
      <c r="BA113" s="752"/>
      <c r="BB113" s="752"/>
      <c r="BC113" s="752"/>
      <c r="BD113" s="752"/>
      <c r="BE113" s="752"/>
      <c r="BF113" s="752"/>
      <c r="BG113" s="752"/>
      <c r="BH113" s="752"/>
      <c r="BI113" s="752"/>
      <c r="BJ113" s="752"/>
      <c r="BK113" s="752"/>
      <c r="BL113" s="752"/>
      <c r="BM113" s="752"/>
      <c r="BN113" s="752"/>
      <c r="BO113" s="752"/>
      <c r="BP113" s="753"/>
      <c r="BQ113" s="789">
        <v>954059</v>
      </c>
      <c r="BR113" s="790"/>
      <c r="BS113" s="790"/>
      <c r="BT113" s="790"/>
      <c r="BU113" s="790"/>
      <c r="BV113" s="790">
        <v>947171</v>
      </c>
      <c r="BW113" s="790"/>
      <c r="BX113" s="790"/>
      <c r="BY113" s="790"/>
      <c r="BZ113" s="790"/>
      <c r="CA113" s="790">
        <v>898283</v>
      </c>
      <c r="CB113" s="790"/>
      <c r="CC113" s="790"/>
      <c r="CD113" s="790"/>
      <c r="CE113" s="790"/>
      <c r="CF113" s="875">
        <v>24.3</v>
      </c>
      <c r="CG113" s="876"/>
      <c r="CH113" s="876"/>
      <c r="CI113" s="876"/>
      <c r="CJ113" s="876"/>
      <c r="CK113" s="927"/>
      <c r="CL113" s="821"/>
      <c r="CM113" s="817"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37011</v>
      </c>
      <c r="AB114" s="780"/>
      <c r="AC114" s="780"/>
      <c r="AD114" s="780"/>
      <c r="AE114" s="781"/>
      <c r="AF114" s="782">
        <v>37383</v>
      </c>
      <c r="AG114" s="780"/>
      <c r="AH114" s="780"/>
      <c r="AI114" s="780"/>
      <c r="AJ114" s="781"/>
      <c r="AK114" s="782">
        <v>52638</v>
      </c>
      <c r="AL114" s="780"/>
      <c r="AM114" s="780"/>
      <c r="AN114" s="780"/>
      <c r="AO114" s="781"/>
      <c r="AP114" s="824">
        <v>1.4</v>
      </c>
      <c r="AQ114" s="825"/>
      <c r="AR114" s="825"/>
      <c r="AS114" s="825"/>
      <c r="AT114" s="826"/>
      <c r="AU114" s="932"/>
      <c r="AV114" s="933"/>
      <c r="AW114" s="933"/>
      <c r="AX114" s="933"/>
      <c r="AY114" s="933"/>
      <c r="AZ114" s="817" t="s">
        <v>447</v>
      </c>
      <c r="BA114" s="752"/>
      <c r="BB114" s="752"/>
      <c r="BC114" s="752"/>
      <c r="BD114" s="752"/>
      <c r="BE114" s="752"/>
      <c r="BF114" s="752"/>
      <c r="BG114" s="752"/>
      <c r="BH114" s="752"/>
      <c r="BI114" s="752"/>
      <c r="BJ114" s="752"/>
      <c r="BK114" s="752"/>
      <c r="BL114" s="752"/>
      <c r="BM114" s="752"/>
      <c r="BN114" s="752"/>
      <c r="BO114" s="752"/>
      <c r="BP114" s="753"/>
      <c r="BQ114" s="789">
        <v>87389</v>
      </c>
      <c r="BR114" s="790"/>
      <c r="BS114" s="790"/>
      <c r="BT114" s="790"/>
      <c r="BU114" s="790"/>
      <c r="BV114" s="790">
        <v>67712</v>
      </c>
      <c r="BW114" s="790"/>
      <c r="BX114" s="790"/>
      <c r="BY114" s="790"/>
      <c r="BZ114" s="790"/>
      <c r="CA114" s="790">
        <v>88311</v>
      </c>
      <c r="CB114" s="790"/>
      <c r="CC114" s="790"/>
      <c r="CD114" s="790"/>
      <c r="CE114" s="790"/>
      <c r="CF114" s="875">
        <v>2.4</v>
      </c>
      <c r="CG114" s="876"/>
      <c r="CH114" s="876"/>
      <c r="CI114" s="876"/>
      <c r="CJ114" s="876"/>
      <c r="CK114" s="927"/>
      <c r="CL114" s="821"/>
      <c r="CM114" s="817"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7" t="s">
        <v>450</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130</v>
      </c>
      <c r="BW115" s="790"/>
      <c r="BX115" s="790"/>
      <c r="BY115" s="790"/>
      <c r="BZ115" s="790"/>
      <c r="CA115" s="790" t="s">
        <v>130</v>
      </c>
      <c r="CB115" s="790"/>
      <c r="CC115" s="790"/>
      <c r="CD115" s="790"/>
      <c r="CE115" s="790"/>
      <c r="CF115" s="875" t="s">
        <v>130</v>
      </c>
      <c r="CG115" s="876"/>
      <c r="CH115" s="876"/>
      <c r="CI115" s="876"/>
      <c r="CJ115" s="876"/>
      <c r="CK115" s="927"/>
      <c r="CL115" s="821"/>
      <c r="CM115" s="817"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130</v>
      </c>
      <c r="CG116" s="876"/>
      <c r="CH116" s="876"/>
      <c r="CI116" s="876"/>
      <c r="CJ116" s="876"/>
      <c r="CK116" s="927"/>
      <c r="CL116" s="821"/>
      <c r="CM116" s="817"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424785</v>
      </c>
      <c r="AB117" s="903"/>
      <c r="AC117" s="903"/>
      <c r="AD117" s="903"/>
      <c r="AE117" s="904"/>
      <c r="AF117" s="905">
        <v>427190</v>
      </c>
      <c r="AG117" s="903"/>
      <c r="AH117" s="903"/>
      <c r="AI117" s="903"/>
      <c r="AJ117" s="904"/>
      <c r="AK117" s="905">
        <v>440643</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130</v>
      </c>
      <c r="BW117" s="790"/>
      <c r="BX117" s="790"/>
      <c r="BY117" s="790"/>
      <c r="BZ117" s="790"/>
      <c r="CA117" s="790" t="s">
        <v>130</v>
      </c>
      <c r="CB117" s="790"/>
      <c r="CC117" s="790"/>
      <c r="CD117" s="790"/>
      <c r="CE117" s="790"/>
      <c r="CF117" s="875" t="s">
        <v>130</v>
      </c>
      <c r="CG117" s="876"/>
      <c r="CH117" s="876"/>
      <c r="CI117" s="876"/>
      <c r="CJ117" s="876"/>
      <c r="CK117" s="927"/>
      <c r="CL117" s="821"/>
      <c r="CM117" s="817"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311</v>
      </c>
      <c r="AL118" s="896"/>
      <c r="AM118" s="896"/>
      <c r="AN118" s="896"/>
      <c r="AO118" s="897"/>
      <c r="AP118" s="899" t="s">
        <v>428</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432</v>
      </c>
      <c r="B119" s="819"/>
      <c r="C119" s="860" t="s">
        <v>433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460</v>
      </c>
      <c r="BP119" s="878"/>
      <c r="BQ119" s="879">
        <v>4547552</v>
      </c>
      <c r="BR119" s="845"/>
      <c r="BS119" s="845"/>
      <c r="BT119" s="845"/>
      <c r="BU119" s="845"/>
      <c r="BV119" s="845">
        <v>4735288</v>
      </c>
      <c r="BW119" s="845"/>
      <c r="BX119" s="845"/>
      <c r="BY119" s="845"/>
      <c r="BZ119" s="845"/>
      <c r="CA119" s="845">
        <v>4899925</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7"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462</v>
      </c>
      <c r="AV120" s="881"/>
      <c r="AW120" s="881"/>
      <c r="AX120" s="881"/>
      <c r="AY120" s="882"/>
      <c r="AZ120" s="860" t="s">
        <v>463</v>
      </c>
      <c r="BA120" s="810"/>
      <c r="BB120" s="810"/>
      <c r="BC120" s="810"/>
      <c r="BD120" s="810"/>
      <c r="BE120" s="810"/>
      <c r="BF120" s="810"/>
      <c r="BG120" s="810"/>
      <c r="BH120" s="810"/>
      <c r="BI120" s="810"/>
      <c r="BJ120" s="810"/>
      <c r="BK120" s="810"/>
      <c r="BL120" s="810"/>
      <c r="BM120" s="810"/>
      <c r="BN120" s="810"/>
      <c r="BO120" s="810"/>
      <c r="BP120" s="811"/>
      <c r="BQ120" s="861">
        <v>3043303</v>
      </c>
      <c r="BR120" s="842"/>
      <c r="BS120" s="842"/>
      <c r="BT120" s="842"/>
      <c r="BU120" s="842"/>
      <c r="BV120" s="842">
        <v>3626074</v>
      </c>
      <c r="BW120" s="842"/>
      <c r="BX120" s="842"/>
      <c r="BY120" s="842"/>
      <c r="BZ120" s="842"/>
      <c r="CA120" s="842">
        <v>3879113</v>
      </c>
      <c r="CB120" s="842"/>
      <c r="CC120" s="842"/>
      <c r="CD120" s="842"/>
      <c r="CE120" s="842"/>
      <c r="CF120" s="866">
        <v>104.9</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t="s">
        <v>130</v>
      </c>
      <c r="DH120" s="842"/>
      <c r="DI120" s="842"/>
      <c r="DJ120" s="842"/>
      <c r="DK120" s="842"/>
      <c r="DL120" s="842" t="s">
        <v>130</v>
      </c>
      <c r="DM120" s="842"/>
      <c r="DN120" s="842"/>
      <c r="DO120" s="842"/>
      <c r="DP120" s="842"/>
      <c r="DQ120" s="842" t="s">
        <v>130</v>
      </c>
      <c r="DR120" s="842"/>
      <c r="DS120" s="842"/>
      <c r="DT120" s="842"/>
      <c r="DU120" s="842"/>
      <c r="DV120" s="843" t="s">
        <v>130</v>
      </c>
      <c r="DW120" s="843"/>
      <c r="DX120" s="843"/>
      <c r="DY120" s="843"/>
      <c r="DZ120" s="844"/>
    </row>
    <row r="121" spans="1:130" s="230"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7" t="s">
        <v>467</v>
      </c>
      <c r="BA121" s="752"/>
      <c r="BB121" s="752"/>
      <c r="BC121" s="752"/>
      <c r="BD121" s="752"/>
      <c r="BE121" s="752"/>
      <c r="BF121" s="752"/>
      <c r="BG121" s="752"/>
      <c r="BH121" s="752"/>
      <c r="BI121" s="752"/>
      <c r="BJ121" s="752"/>
      <c r="BK121" s="752"/>
      <c r="BL121" s="752"/>
      <c r="BM121" s="752"/>
      <c r="BN121" s="752"/>
      <c r="BO121" s="752"/>
      <c r="BP121" s="753"/>
      <c r="BQ121" s="789">
        <v>13345</v>
      </c>
      <c r="BR121" s="790"/>
      <c r="BS121" s="790"/>
      <c r="BT121" s="790"/>
      <c r="BU121" s="790"/>
      <c r="BV121" s="790">
        <v>6979</v>
      </c>
      <c r="BW121" s="790"/>
      <c r="BX121" s="790"/>
      <c r="BY121" s="790"/>
      <c r="BZ121" s="790"/>
      <c r="CA121" s="790">
        <v>3471</v>
      </c>
      <c r="CB121" s="790"/>
      <c r="CC121" s="790"/>
      <c r="CD121" s="790"/>
      <c r="CE121" s="790"/>
      <c r="CF121" s="875">
        <v>0.1</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t="s">
        <v>130</v>
      </c>
      <c r="DH121" s="790"/>
      <c r="DI121" s="790"/>
      <c r="DJ121" s="790"/>
      <c r="DK121" s="790"/>
      <c r="DL121" s="790" t="s">
        <v>130</v>
      </c>
      <c r="DM121" s="790"/>
      <c r="DN121" s="790"/>
      <c r="DO121" s="790"/>
      <c r="DP121" s="790"/>
      <c r="DQ121" s="790" t="s">
        <v>130</v>
      </c>
      <c r="DR121" s="790"/>
      <c r="DS121" s="790"/>
      <c r="DT121" s="790"/>
      <c r="DU121" s="790"/>
      <c r="DV121" s="796" t="s">
        <v>130</v>
      </c>
      <c r="DW121" s="796"/>
      <c r="DX121" s="796"/>
      <c r="DY121" s="796"/>
      <c r="DZ121" s="797"/>
    </row>
    <row r="122" spans="1:130" s="230" customFormat="1" ht="26.25" customHeight="1" x14ac:dyDescent="0.15">
      <c r="A122" s="820"/>
      <c r="B122" s="821"/>
      <c r="C122" s="817"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3273389</v>
      </c>
      <c r="BR122" s="845"/>
      <c r="BS122" s="845"/>
      <c r="BT122" s="845"/>
      <c r="BU122" s="845"/>
      <c r="BV122" s="845">
        <v>3500362</v>
      </c>
      <c r="BW122" s="845"/>
      <c r="BX122" s="845"/>
      <c r="BY122" s="845"/>
      <c r="BZ122" s="845"/>
      <c r="CA122" s="845">
        <v>3361031</v>
      </c>
      <c r="CB122" s="845"/>
      <c r="CC122" s="845"/>
      <c r="CD122" s="845"/>
      <c r="CE122" s="845"/>
      <c r="CF122" s="846">
        <v>90.9</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x14ac:dyDescent="0.15">
      <c r="A123" s="820"/>
      <c r="B123" s="821"/>
      <c r="C123" s="817"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469</v>
      </c>
      <c r="BP123" s="878"/>
      <c r="BQ123" s="832">
        <v>6330037</v>
      </c>
      <c r="BR123" s="833"/>
      <c r="BS123" s="833"/>
      <c r="BT123" s="833"/>
      <c r="BU123" s="833"/>
      <c r="BV123" s="833">
        <v>7133415</v>
      </c>
      <c r="BW123" s="833"/>
      <c r="BX123" s="833"/>
      <c r="BY123" s="833"/>
      <c r="BZ123" s="833"/>
      <c r="CA123" s="833">
        <v>7243615</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v>17301</v>
      </c>
      <c r="DH123" s="780"/>
      <c r="DI123" s="780"/>
      <c r="DJ123" s="780"/>
      <c r="DK123" s="781"/>
      <c r="DL123" s="782">
        <v>6364</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7"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475</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130</v>
      </c>
      <c r="DW126" s="796"/>
      <c r="DX126" s="796"/>
      <c r="DY126" s="796"/>
      <c r="DZ126" s="797"/>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477</v>
      </c>
      <c r="AY127" s="814"/>
      <c r="AZ127" s="814"/>
      <c r="BA127" s="814"/>
      <c r="BB127" s="814"/>
      <c r="BC127" s="814"/>
      <c r="BD127" s="814"/>
      <c r="BE127" s="815"/>
      <c r="BF127" s="813" t="s">
        <v>478</v>
      </c>
      <c r="BG127" s="814"/>
      <c r="BH127" s="814"/>
      <c r="BI127" s="814"/>
      <c r="BJ127" s="814"/>
      <c r="BK127" s="814"/>
      <c r="BL127" s="815"/>
      <c r="BM127" s="813" t="s">
        <v>479</v>
      </c>
      <c r="BN127" s="814"/>
      <c r="BO127" s="814"/>
      <c r="BP127" s="814"/>
      <c r="BQ127" s="814"/>
      <c r="BR127" s="814"/>
      <c r="BS127" s="815"/>
      <c r="BT127" s="813" t="s">
        <v>480</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481</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482</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483</v>
      </c>
      <c r="X128" s="800"/>
      <c r="Y128" s="800"/>
      <c r="Z128" s="801"/>
      <c r="AA128" s="802">
        <v>6586</v>
      </c>
      <c r="AB128" s="803"/>
      <c r="AC128" s="803"/>
      <c r="AD128" s="803"/>
      <c r="AE128" s="804"/>
      <c r="AF128" s="805">
        <v>6586</v>
      </c>
      <c r="AG128" s="803"/>
      <c r="AH128" s="803"/>
      <c r="AI128" s="803"/>
      <c r="AJ128" s="804"/>
      <c r="AK128" s="805">
        <v>3732</v>
      </c>
      <c r="AL128" s="803"/>
      <c r="AM128" s="803"/>
      <c r="AN128" s="803"/>
      <c r="AO128" s="804"/>
      <c r="AP128" s="806"/>
      <c r="AQ128" s="807"/>
      <c r="AR128" s="807"/>
      <c r="AS128" s="807"/>
      <c r="AT128" s="808"/>
      <c r="AU128" s="232"/>
      <c r="AV128" s="232"/>
      <c r="AW128" s="232"/>
      <c r="AX128" s="809" t="s">
        <v>484</v>
      </c>
      <c r="AY128" s="810"/>
      <c r="AZ128" s="810"/>
      <c r="BA128" s="810"/>
      <c r="BB128" s="810"/>
      <c r="BC128" s="810"/>
      <c r="BD128" s="810"/>
      <c r="BE128" s="811"/>
      <c r="BF128" s="786" t="s">
        <v>130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485</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3787544</v>
      </c>
      <c r="AB129" s="780"/>
      <c r="AC129" s="780"/>
      <c r="AD129" s="780"/>
      <c r="AE129" s="781"/>
      <c r="AF129" s="782">
        <v>4040914</v>
      </c>
      <c r="AG129" s="780"/>
      <c r="AH129" s="780"/>
      <c r="AI129" s="780"/>
      <c r="AJ129" s="781"/>
      <c r="AK129" s="782">
        <v>3970593</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259514</v>
      </c>
      <c r="AB130" s="780"/>
      <c r="AC130" s="780"/>
      <c r="AD130" s="780"/>
      <c r="AE130" s="781"/>
      <c r="AF130" s="782">
        <v>272735</v>
      </c>
      <c r="AG130" s="780"/>
      <c r="AH130" s="780"/>
      <c r="AI130" s="780"/>
      <c r="AJ130" s="781"/>
      <c r="AK130" s="782">
        <v>271511</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4.2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3528030</v>
      </c>
      <c r="AB131" s="764"/>
      <c r="AC131" s="764"/>
      <c r="AD131" s="764"/>
      <c r="AE131" s="765"/>
      <c r="AF131" s="766">
        <v>3768179</v>
      </c>
      <c r="AG131" s="764"/>
      <c r="AH131" s="764"/>
      <c r="AI131" s="764"/>
      <c r="AJ131" s="765"/>
      <c r="AK131" s="766">
        <v>3699082</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4.4978359030000004</v>
      </c>
      <c r="AB132" s="745"/>
      <c r="AC132" s="745"/>
      <c r="AD132" s="745"/>
      <c r="AE132" s="746"/>
      <c r="AF132" s="747">
        <v>3.9241500999999999</v>
      </c>
      <c r="AG132" s="745"/>
      <c r="AH132" s="745"/>
      <c r="AI132" s="745"/>
      <c r="AJ132" s="746"/>
      <c r="AK132" s="747">
        <v>4.4713796559999999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4.4000000000000004</v>
      </c>
      <c r="AB133" s="724"/>
      <c r="AC133" s="724"/>
      <c r="AD133" s="724"/>
      <c r="AE133" s="725"/>
      <c r="AF133" s="723">
        <v>4.3</v>
      </c>
      <c r="AG133" s="724"/>
      <c r="AH133" s="724"/>
      <c r="AI133" s="724"/>
      <c r="AJ133" s="725"/>
      <c r="AK133" s="723">
        <v>4.2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pqjWkWb9u3Fdv6Z2MYecW5ipvGq22h8AunkBbo1aGXkiwmljvl8VbegVn7H9wYhmMCfq8MLVBb2RXuw9TnArg==" saltValue="nystmP9CP8a59fQp0gRY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40" zoomScale="80" zoomScaleNormal="85" zoomScaleSheetLayoutView="80" workbookViewId="0">
      <selection activeCell="BV50" sqref="BV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OZ3M5KeUc6gWzLxFzqsyavp/YtAdOI8tVhvp/QOgVSeVgBkz/mIQ6hINV+aVJiKQsblkeXpdKjcQ3njd25tCw==" saltValue="jA4SmiBRdCfI44yR6+vK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4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sFa8Bwt85HM/T0sr8FRiLcDQIo+LID50VeXjXeBvzCFDHmlvNL0738VxKc8wP2X0EMB5YisSPtLZhS2jqpSw==" saltValue="Tfx/Kl2xBVTL4O+cQB7dm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1773180</v>
      </c>
      <c r="AP9" s="281">
        <v>154849</v>
      </c>
      <c r="AQ9" s="282">
        <v>108757</v>
      </c>
      <c r="AR9" s="283">
        <v>42.4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227910</v>
      </c>
      <c r="AP10" s="284">
        <v>19903</v>
      </c>
      <c r="AQ10" s="285">
        <v>15108</v>
      </c>
      <c r="AR10" s="286">
        <v>31.7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t="s">
        <v>507</v>
      </c>
      <c r="AP11" s="284" t="s">
        <v>507</v>
      </c>
      <c r="AQ11" s="285">
        <v>1414</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507</v>
      </c>
      <c r="AP12" s="284" t="s">
        <v>507</v>
      </c>
      <c r="AQ12" s="285">
        <v>40</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75193</v>
      </c>
      <c r="AP13" s="284">
        <v>6567</v>
      </c>
      <c r="AQ13" s="285">
        <v>4611</v>
      </c>
      <c r="AR13" s="286">
        <v>42.4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4848</v>
      </c>
      <c r="AP14" s="284">
        <v>423</v>
      </c>
      <c r="AQ14" s="285">
        <v>2427</v>
      </c>
      <c r="AR14" s="286">
        <v>-82.6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-118380</v>
      </c>
      <c r="AP15" s="284">
        <v>-10338</v>
      </c>
      <c r="AQ15" s="285">
        <v>-7785</v>
      </c>
      <c r="AR15" s="286">
        <v>32.799999999999997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1962751</v>
      </c>
      <c r="AP16" s="284">
        <v>171404</v>
      </c>
      <c r="AQ16" s="285">
        <v>124572</v>
      </c>
      <c r="AR16" s="286">
        <v>37.6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12.75</v>
      </c>
      <c r="AP21" s="298">
        <v>10.78</v>
      </c>
      <c r="AQ21" s="299">
        <v>1.97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96.1</v>
      </c>
      <c r="AP22" s="303">
        <v>96.3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386933</v>
      </c>
      <c r="AP32" s="312">
        <v>33790</v>
      </c>
      <c r="AQ32" s="313">
        <v>62543</v>
      </c>
      <c r="AR32" s="314">
        <v>-46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1072</v>
      </c>
      <c r="AP35" s="312">
        <v>94</v>
      </c>
      <c r="AQ35" s="313">
        <v>16620</v>
      </c>
      <c r="AR35" s="314">
        <v>-99.4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v>52638</v>
      </c>
      <c r="AP36" s="312">
        <v>4597</v>
      </c>
      <c r="AQ36" s="313">
        <v>3562</v>
      </c>
      <c r="AR36" s="314">
        <v>29.1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t="s">
        <v>507</v>
      </c>
      <c r="AP37" s="312" t="s">
        <v>507</v>
      </c>
      <c r="AQ37" s="313">
        <v>625</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507</v>
      </c>
      <c r="AP38" s="315" t="s">
        <v>507</v>
      </c>
      <c r="AQ38" s="316">
        <v>3</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v>-3732</v>
      </c>
      <c r="AP39" s="312">
        <v>-326</v>
      </c>
      <c r="AQ39" s="313">
        <v>-2822</v>
      </c>
      <c r="AR39" s="314">
        <v>-88.4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-271511</v>
      </c>
      <c r="AP40" s="312">
        <v>-23711</v>
      </c>
      <c r="AQ40" s="313">
        <v>-53912</v>
      </c>
      <c r="AR40" s="314">
        <v>-56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165400</v>
      </c>
      <c r="AP41" s="312">
        <v>14444</v>
      </c>
      <c r="AQ41" s="313">
        <v>26618</v>
      </c>
      <c r="AR41" s="314">
        <v>-45.7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1088338</v>
      </c>
      <c r="AN51" s="334">
        <v>94041</v>
      </c>
      <c r="AO51" s="335">
        <v>-9.8000000000000007</v>
      </c>
      <c r="AP51" s="336">
        <v>88328</v>
      </c>
      <c r="AQ51" s="337">
        <v>-1.9</v>
      </c>
      <c r="AR51" s="338">
        <v>-7.9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264603</v>
      </c>
      <c r="AN52" s="342">
        <v>22864</v>
      </c>
      <c r="AO52" s="343">
        <v>412.2</v>
      </c>
      <c r="AP52" s="344">
        <v>49013</v>
      </c>
      <c r="AQ52" s="345">
        <v>6.4</v>
      </c>
      <c r="AR52" s="346">
        <v>405.8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2129213</v>
      </c>
      <c r="AN53" s="334">
        <v>185876</v>
      </c>
      <c r="AO53" s="335">
        <v>97.7</v>
      </c>
      <c r="AP53" s="336">
        <v>103390</v>
      </c>
      <c r="AQ53" s="337">
        <v>17.100000000000001</v>
      </c>
      <c r="AR53" s="338">
        <v>80.599999999999994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251044</v>
      </c>
      <c r="AN54" s="342">
        <v>21916</v>
      </c>
      <c r="AO54" s="343">
        <v>-4.0999999999999996</v>
      </c>
      <c r="AP54" s="344">
        <v>51269</v>
      </c>
      <c r="AQ54" s="345">
        <v>4.5999999999999996</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1470332</v>
      </c>
      <c r="AN55" s="334">
        <v>128413</v>
      </c>
      <c r="AO55" s="335">
        <v>-30.9</v>
      </c>
      <c r="AP55" s="336">
        <v>117234</v>
      </c>
      <c r="AQ55" s="337">
        <v>13.4</v>
      </c>
      <c r="AR55" s="338">
        <v>-44.3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121847</v>
      </c>
      <c r="AN56" s="342">
        <v>10642</v>
      </c>
      <c r="AO56" s="343">
        <v>-51.4</v>
      </c>
      <c r="AP56" s="344">
        <v>59796</v>
      </c>
      <c r="AQ56" s="345">
        <v>16.600000000000001</v>
      </c>
      <c r="AR56" s="346">
        <v>-68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2573455</v>
      </c>
      <c r="AN57" s="334">
        <v>224032</v>
      </c>
      <c r="AO57" s="335">
        <v>74.5</v>
      </c>
      <c r="AP57" s="336">
        <v>97758</v>
      </c>
      <c r="AQ57" s="337">
        <v>-16.600000000000001</v>
      </c>
      <c r="AR57" s="338">
        <v>91.1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304416</v>
      </c>
      <c r="AN58" s="342">
        <v>26501</v>
      </c>
      <c r="AO58" s="343">
        <v>149</v>
      </c>
      <c r="AP58" s="344">
        <v>45946</v>
      </c>
      <c r="AQ58" s="345">
        <v>-23.2</v>
      </c>
      <c r="AR58" s="346">
        <v>172.2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3149284</v>
      </c>
      <c r="AN59" s="334">
        <v>275023</v>
      </c>
      <c r="AO59" s="335">
        <v>22.8</v>
      </c>
      <c r="AP59" s="336">
        <v>91338</v>
      </c>
      <c r="AQ59" s="337">
        <v>-6.6</v>
      </c>
      <c r="AR59" s="338">
        <v>29.4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294618</v>
      </c>
      <c r="AN60" s="342">
        <v>25729</v>
      </c>
      <c r="AO60" s="343">
        <v>-2.9</v>
      </c>
      <c r="AP60" s="344">
        <v>43989</v>
      </c>
      <c r="AQ60" s="345">
        <v>-4.3</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2082124</v>
      </c>
      <c r="AN61" s="349">
        <v>181477</v>
      </c>
      <c r="AO61" s="350">
        <v>30.9</v>
      </c>
      <c r="AP61" s="351">
        <v>99610</v>
      </c>
      <c r="AQ61" s="352">
        <v>1.1000000000000001</v>
      </c>
      <c r="AR61" s="338">
        <v>29.8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247306</v>
      </c>
      <c r="AN62" s="342">
        <v>21530</v>
      </c>
      <c r="AO62" s="343">
        <v>100.6</v>
      </c>
      <c r="AP62" s="344">
        <v>50003</v>
      </c>
      <c r="AQ62" s="345">
        <v>0</v>
      </c>
      <c r="AR62" s="346">
        <v>100.6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d/VNeqUG3/2TnqCnCAxZX8Xtph5kU67vQesu2VGJ+tntQJOGyT3QQLwkVX2TQkCssKj1Z6xC5qcfBc+k3RssQ==" saltValue="g+rhv5O9xmW4uqD/hDFe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uzTjF8JQERtNjIkqeiz57iDg3MNBRW1mgPvkLEweOPbGnOcE+moWezFrrSNyaUEUrks2yFnJ0nCTJNp9Jz3Hmw==" saltValue="rDVShKSfD8cst0v8PJBM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BJ76" sqref="BJ7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o8WABDb8/uWfS2iXFJrpY4OArPrarreXz3SOt6vSQgnLPstdlTYiDoc6RwMW1Iq+R7NacdSO9+xa0epcAl8c8g==" saltValue="OD704MkP+T6KVxf1TUQB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22.46</v>
      </c>
      <c r="G47" s="12">
        <v>21.58</v>
      </c>
      <c r="H47" s="12">
        <v>27.5</v>
      </c>
      <c r="I47" s="12">
        <v>30.83</v>
      </c>
      <c r="J47" s="13">
        <v>33.33</v>
      </c>
    </row>
    <row r="48" spans="2:10" ht="57.75" customHeight="1" x14ac:dyDescent="0.15">
      <c r="B48" s="14"/>
      <c r="C48" s="1141" t="s">
        <v>4</v>
      </c>
      <c r="D48" s="1141"/>
      <c r="E48" s="1142"/>
      <c r="F48" s="15">
        <v>5.55</v>
      </c>
      <c r="G48" s="16">
        <v>6.59</v>
      </c>
      <c r="H48" s="16">
        <v>5.48</v>
      </c>
      <c r="I48" s="16">
        <v>2.0699999999999998</v>
      </c>
      <c r="J48" s="17">
        <v>3.05</v>
      </c>
    </row>
    <row r="49" spans="2:10" ht="57.75" customHeight="1" thickBot="1" x14ac:dyDescent="0.2">
      <c r="B49" s="18"/>
      <c r="C49" s="1143" t="s">
        <v>5</v>
      </c>
      <c r="D49" s="1143"/>
      <c r="E49" s="1144"/>
      <c r="F49" s="19" t="s">
        <v>554</v>
      </c>
      <c r="G49" s="20" t="s">
        <v>555</v>
      </c>
      <c r="H49" s="20" t="s">
        <v>556</v>
      </c>
      <c r="I49" s="20" t="s">
        <v>557</v>
      </c>
      <c r="J49" s="21">
        <v>0.79</v>
      </c>
    </row>
    <row r="50" spans="2:10" x14ac:dyDescent="0.15"/>
  </sheetData>
  <sheetProtection algorithmName="SHA-512" hashValue="Z4cB/3znGV4v0iKUvlBMHM3t6w1g0ryjwsG1HdUhgXDUR2ToPL0cSFGdanNwaF80RvZbwKjkWlsL8ixx/2xYpg==" saltValue="1DespOUlZOGh9SkQ4C4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2024-03-18T00:53:05Z</cp:lastPrinted>
  <dcterms:created xsi:type="dcterms:W3CDTF">2024-03-14T05:06:34Z</dcterms:created>
  <dcterms:modified xsi:type="dcterms:W3CDTF">2024-03-18T01:00:37Z</dcterms:modified>
  <cp:category/>
</cp:coreProperties>
</file>