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user\Desktop\240321〆財政状況資料集作成依頼（※様式差替・修正）\"/>
    </mc:Choice>
  </mc:AlternateContent>
  <xr:revisionPtr revIDLastSave="0" documentId="13_ncr:1_{00752DD4-C45B-43AB-B73E-511E5218E72E}" xr6:coauthVersionLast="36" xr6:coauthVersionMax="36" xr10:uidLastSave="{00000000-0000-0000-0000-000000000000}"/>
  <bookViews>
    <workbookView xWindow="0" yWindow="0" windowWidth="25200" windowHeight="11685" firstSheet="1" activeTab="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BE34" i="10"/>
  <c r="U34" i="10"/>
  <c r="C34" i="10"/>
  <c r="U35"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<sst xmlns="http://schemas.openxmlformats.org/spreadsheetml/2006/main" count="1060" uniqueCount="573">
  <si>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</si>
  <si>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</si>
  <si>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</si>
  <si>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</si>
  <si>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</si>
  <si>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</si>
  <si>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</si>
  <si>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</si>
  <si>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</si>
  <si>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</si>
  <si>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</si>
  <si>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</si>
  <si>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</si>
  <si>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</si>
  <si>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</si>
  <si>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</si>
  <si>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</si>
  <si>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</si>
  <si>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</si>
  <si>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</si>
  <si>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</si>
  <si>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</si>
  <si>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</si>
  <si>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</si>
  <si>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</si>
  <si>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</si>
  <si>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</si>
  <si>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</si>
  <si>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</si>
  <si>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</si>
  <si>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</si>
  <si>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</si>
  <si>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</si>
  <si>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</si>
  <si>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</si>
  <si>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</si>
  <si>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</si>
  <si>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</si>
  <si>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</si>
  <si>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</si>
  <si>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</si>
  <si>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</si>
  <si>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</si>
  <si>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</si>
  <si>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</si>
  <si>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</si>
  <si>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</si>
  <si>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</si>
  <si>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</si>
  <si>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</si>
  <si>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</si>
  <si>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</si>
  <si>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</si>
  <si>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</si>
  <si>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</si>
  <si>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</si>
  <si>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</si>
  <si>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</si>
  <si>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</si>
  <si>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</si>
  <si>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</si>
  <si>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</si>
  <si>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</si>
  <si>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</si>
  <si>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</si>
  <si>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</si>
  <si>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</si>
  <si>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</si>
  <si>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</si>
  <si>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</si>
  <si>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</si>
  <si>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</si>
  <si>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</si>
  <si>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</si>
  <si>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</si>
  <si>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</si>
  <si>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</si>
  <si>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</si>
  <si>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</si>
  <si>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</si>
  <si>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</si>
  <si>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</si>
  <si>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</si>
  <si>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</si>
  <si>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</si>
  <si>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</si>
  <si>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</si>
  <si>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</si>
  <si>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</si>
  <si>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</si>
  <si>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</si>
  <si>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</si>
  <si>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</si>
  <si>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</si>
  <si>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</si>
  <si>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</si>
  <si>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</si>
  <si>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</si>
  <si>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</si>
  <si>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</si>
  <si>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</si>
  <si>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</si>
  <si>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</si>
  <si>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</si>
  <si>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</si>
  <si>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</si>
  <si>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</si>
  <si>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</si>
  <si>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</si>
  <si>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</si>
  <si>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</si>
  <si>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</si>
  <si>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</si>
  <si>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</si>
  <si>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</si>
  <si>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</si>
  <si>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</si>
  <si>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</si>
  <si>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</si>
  <si>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</si>
  <si>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</si>
  <si>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</si>
  <si>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</si>
  <si>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</si>
  <si>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</si>
  <si>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</si>
  <si>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</si>
  <si>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</si>
  <si>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</si>
  <si>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</si>
  <si>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</si>
  <si>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</si>
  <si>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</si>
  <si>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</si>
  <si>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</si>
  <si>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</si>
  <si>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</si>
  <si>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</si>
  <si>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</si>
  <si>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</si>
  <si>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</si>
  <si>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</si>
  <si>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</si>
  <si>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</si>
  <si>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</si>
  <si>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</si>
  <si>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</si>
  <si>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</si>
  <si>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</si>
  <si>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</si>
  <si>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</si>
  <si>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</si>
  <si>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</si>
  <si>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</si>
  <si>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</si>
  <si>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</si>
  <si>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</si>
  <si>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</si>
  <si>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</si>
  <si>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</si>
  <si>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</si>
  <si>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</si>
  <si>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</si>
  <si>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</si>
  <si>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</si>
  <si>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</si>
  <si>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</si>
  <si>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</si>
  <si>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</si>
  <si>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</si>
  <si>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</si>
  <si>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</si>
  <si>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</si>
  <si>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</si>
  <si>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</si>
  <si>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</si>
  <si>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</si>
  <si>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</si>
  <si>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</si>
  <si>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</si>
  <si>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</si>
  <si>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</si>
  <si>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</si>
  <si>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</si>
  <si>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</si>
  <si>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</si>
  <si>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</si>
  <si>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</si>
  <si>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</si>
  <si>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</si>
  <si>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</si>
  <si>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</si>
  <si>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</si>
  <si>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</si>
  <si>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</si>
  <si>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</si>
  <si>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</si>
  <si>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</si>
  <si>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</si>
  <si>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</si>
  <si>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</si>
  <si>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</si>
  <si>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</si>
  <si>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</si>
  <si>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</si>
  <si>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</si>
  <si>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</si>
  <si>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</si>
  <si>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</si>
  <si>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</si>
  <si>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</si>
  <si>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</si>
  <si>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</si>
  <si>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</si>
  <si>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</si>
  <si>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</si>
  <si>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</si>
  <si>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</si>
  <si>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</si>
  <si>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</si>
  <si>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</si>
  <si>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</si>
  <si>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</si>
  <si>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</si>
  <si>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</si>
  <si>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</si>
  <si>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</si>
  <si>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</si>
  <si>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</si>
  <si>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</si>
  <si>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</si>
  <si>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</si>
  <si>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</si>
  <si>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</si>
  <si>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</si>
  <si>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</si>
  <si>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</si>
  <si>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</si>
  <si>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</si>
  <si>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</si>
  <si>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</si>
  <si>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</si>
  <si>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</si>
  <si>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</si>
  <si>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</si>
  <si>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</si>
  <si>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</si>
  <si>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</si>
  <si>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</si>
  <si>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</si>
  <si>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</si>
  <si>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</si>
  <si>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</si>
  <si>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</si>
  <si>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</si>
  <si>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</si>
  <si>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</si>
  <si>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</si>
  <si>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</si>
  <si>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</si>
  <si>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</si>
  <si>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</si>
  <si>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</si>
  <si>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</si>
  <si>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</si>
  <si>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</si>
  <si>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</si>
  <si>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</si>
  <si>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</si>
  <si>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</si>
  <si>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</si>
  <si>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</si>
  <si>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</si>
  <si>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</si>
  <si>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</si>
  <si>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</si>
  <si>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</si>
  <si>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</si>
  <si>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</si>
  <si>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</si>
  <si>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</si>
  <si>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</si>
  <si>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</si>
  <si>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</si>
  <si>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</si>
  <si>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</si>
  <si>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</si>
  <si>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</si>
  <si>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</si>
  <si>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</si>
  <si>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</si>
  <si>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</si>
  <si>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</si>
  <si>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</si>
  <si>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</si>
  <si>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</si>
  <si>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</si>
  <si>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</si>
  <si>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</si>
  <si>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</si>
  <si>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</si>
  <si>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</si>
  <si>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</si>
  <si>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</si>
  <si>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</si>
  <si>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</si>
  <si>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</si>
  <si>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</si>
  <si>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</si>
  <si>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</si>
  <si>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</si>
  <si>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</si>
  <si>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</si>
  <si>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</si>
  <si>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</si>
  <si>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</si>
  <si>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</si>
  <si>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</si>
  <si>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</si>
  <si>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</si>
  <si>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</si>
  <si>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</si>
  <si>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</si>
  <si>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</si>
  <si>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</si>
  <si>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</si>
  <si>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</si>
  <si>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</si>
  <si>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</si>
  <si>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</si>
  <si>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</si>
  <si>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</si>
  <si>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</si>
  <si>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</si>
  <si>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</si>
  <si>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</si>
  <si>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</si>
  <si>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</si>
  <si>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</si>
  <si>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</si>
  <si>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</si>
  <si>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</si>
  <si>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</si>
  <si>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</si>
  <si>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</si>
  <si>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</si>
  <si>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</si>
  <si>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</si>
  <si>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</si>
  <si>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</si>
  <si>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</si>
  <si>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</si>
  <si>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</si>
  <si>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</si>
  <si>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</si>
  <si>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</si>
  <si>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</si>
  <si>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</si>
  <si>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</si>
  <si>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</si>
  <si>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</si>
  <si>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</si>
  <si>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</si>
  <si>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</si>
  <si>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</si>
  <si>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</si>
  <si>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</si>
  <si>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</si>
  <si>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</si>
  <si>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</si>
  <si>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</si>
  <si>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</si>
  <si>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</si>
  <si>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</si>
  <si>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</si>
  <si>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</si>
  <si>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</si>
  <si>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</si>
  <si>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</si>
  <si>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</si>
  <si>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</si>
  <si>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</si>
  <si>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</si>
  <si>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</si>
  <si>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</si>
  <si>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</si>
  <si>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</si>
  <si>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</si>
  <si>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</si>
  <si>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</si>
  <si>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</si>
  <si>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</si>
  <si>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</si>
  <si>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</si>
  <si>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</si>
  <si>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</si>
  <si>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</si>
  <si>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</si>
  <si>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</si>
  <si>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</si>
  <si>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</si>
  <si>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</si>
  <si>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</si>
  <si>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</si>
  <si>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</si>
  <si>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</si>
  <si>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</si>
  <si>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</si>
  <si>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</si>
  <si>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</si>
  <si>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</si>
  <si>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</si>
  <si>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</si>
  <si>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</si>
  <si>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</si>
  <si>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</si>
  <si>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</si>
  <si>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</si>
  <si>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</si>
  <si>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</si>
  <si>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</si>
  <si>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</si>
  <si>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</si>
  <si>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</si>
  <si>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</si>
  <si>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</si>
  <si>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</si>
  <si>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</si>
  <si>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</si>
  <si>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</si>
  <si>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</si>
  <si>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</si>
  <si>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</si>
  <si>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</si>
  <si>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</si>
  <si>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</si>
  <si>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</si>
  <si>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</si>
  <si>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</si>
  <si>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</si>
  <si>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</si>
  <si>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</si>
  <si>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</si>
  <si>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</si>
  <si>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</si>
  <si>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</si>
  <si>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</si>
  <si>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</si>
  <si>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</si>
  <si>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</si>
  <si>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</si>
  <si>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</si>
  <si>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</si>
  <si>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</si>
  <si>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</si>
  <si>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</si>
  <si>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</si>
  <si>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</si>
  <si>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</si>
  <si>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</si>
  <si>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</si>
  <si>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</si>
  <si>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</si>
  <si>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</si>
  <si>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</si>
  <si>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</si>
  <si>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</si>
  <si>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</si>
  <si>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</si>
  <si>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</si>
  <si>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</si>
  <si>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</si>
  <si>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</si>
  <si>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</si>
  <si>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</si>
  <si>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</si>
  <si>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</si>
  <si>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</si>
  <si>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</si>
  <si>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</si>
  <si>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</si>
  <si>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</si>
  <si>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</si>
  <si>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</si>
  <si>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</si>
  <si>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</si>
  <si>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</si>
  <si>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</si>
  <si>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</si>
  <si>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</si>
  <si>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</si>
  <si>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</si>
  <si>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</si>
  <si>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</si>
  <si>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</si>
  <si>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</si>
  <si>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</si>
  <si>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</si>
  <si>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</si>
  <si>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</si>
  <si>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</si>
  <si>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</si>
  <si>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</si>
  <si>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</si>
  <si>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</si>
  <si>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</si>
  <si>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</si>
  <si>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</si>
  <si>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</si>
  <si>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</si>
  <si>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</si>
  <si>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</si>
  <si>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</si>
  <si>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</si>
  <si>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</si>
  <si>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</si>
  <si>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</si>
  <si>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</si>
  <si>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</si>
  <si>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</si>
  <si>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</si>
  <si>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</si>
  <si>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</si>
  <si>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</si>
  <si>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</si>
  <si>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</si>
  <si>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</si>
  <si>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</si>
  <si>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</si>
  <si>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</si>
  <si>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</si>
  <si>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</si>
  <si>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</si>
  <si>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</si>
  <si>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</si>
  <si>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</si>
  <si>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</si>
  <si>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</si>
  <si>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</si>
  <si>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</si>
  <si>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</si>
  <si>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</si>
  <si>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</si>
  <si>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</si>
  <si>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</si>
  <si>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</si>
  <si>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</si>
  <si>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</si>
  <si>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</si>
  <si>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</si>
  <si>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</si>
  <si>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</si>
  <si>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3.06</t>
  </si>
  <si>
    <t>一般会計</t>
  </si>
  <si>
    <t>水道事業特別会計</t>
  </si>
  <si>
    <t>▲ 3.66</t>
  </si>
  <si>
    <t>国民健康保険特別会計</t>
  </si>
  <si>
    <t>▲ 1.29</t>
  </si>
  <si>
    <t>▲ 0.00</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</si>
  <si>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</si>
  <si>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</si>
  <si>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</si>
  <si>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</si>
  <si>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</si>
  <si>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</si>
  <si>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</si>
  <si>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</si>
  <si>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</si>
  <si>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今帰仁村公共施設等総合管理基金</t>
  </si>
  <si>
    <t>今帰仁村うるおいと安らぎのむらづくり応援基金</t>
  </si>
  <si>
    <t>今帰仁村ふるさと基金</t>
  </si>
  <si>
    <t>今帰仁村職員退職手当基金</t>
  </si>
  <si>
    <t>今帰仁村福祉基金</t>
    <rPh sb="4" eb="6">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</si>
</sst>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6E7A-4EF0-9263-9BA0EB9C48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158267</c:v>
                </c:pt>
                <c:pt idx="1">
                  <c:v>126036</c:v>
                </c:pt>
                <c:pt idx="2">
                  <c:v>122279</c:v>
                </c:pt>
                <c:pt idx="3">
                  <c:v>166671</c:v>
                </c:pt>
                <c:pt idx="4">
                  <c:v>167023</c:v>
                </c:pt>
              </c:numCache>
            </c:numRef>
          </c:val>
          <c:smooth val="0"/>
          <c:extLst>
            <c:ext xmlns:c16="http://schemas.microsoft.com/office/drawing/2014/chart" uri="{C3380CC4-5D6E-409C-BE32-E72D297353CC}">
              <c16:uniqueId val="{00000001-6E7A-4EF0-9263-9BA0EB9C48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7.73</c:v>
                </c:pt>
                <c:pt idx="1">
                  <c:v>7.82</c:v>
                </c:pt>
                <c:pt idx="2">
                  <c:v>10.02</c:v>
                </c:pt>
                <c:pt idx="3">
                  <c:v>19.78</c:v>
                </c:pt>
                <c:pt idx="4">
                  <c:v>24.42</c:v>
                </c:pt>
              </c:numCache>
            </c:numRef>
          </c:val>
          <c:extLst>
            <c:ext xmlns:c16="http://schemas.microsoft.com/office/drawing/2014/chart" uri="{C3380CC4-5D6E-409C-BE32-E72D297353CC}">
              <c16:uniqueId val="{00000000-E994-4A05-AE0C-52E8D058C9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17.38</c:v>
                </c:pt>
                <c:pt idx="1">
                  <c:v>14.53</c:v>
                </c:pt>
                <c:pt idx="2">
                  <c:v>16.93</c:v>
                </c:pt>
                <c:pt idx="3">
                  <c:v>17.260000000000002</c:v>
                </c:pt>
                <c:pt idx="4">
                  <c:v>20.7</c:v>
                </c:pt>
              </c:numCache>
            </c:numRef>
          </c:val>
          <c:extLst>
            <c:ext xmlns:c16="http://schemas.microsoft.com/office/drawing/2014/chart" uri="{C3380CC4-5D6E-409C-BE32-E72D297353CC}">
              <c16:uniqueId val="{00000001-E994-4A05-AE0C-52E8D058C9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-3.06</c:v>
                </c:pt>
                <c:pt idx="2">
                  <c:v>5.7</c:v>
                </c:pt>
                <c:pt idx="3">
                  <c:v>12.32</c:v>
                </c:pt>
                <c:pt idx="4">
                  <c:v>7.38</c:v>
                </c:pt>
              </c:numCache>
            </c:numRef>
          </c:val>
          <c:smooth val="0"/>
          <c:extLst>
            <c:ext xmlns:c16="http://schemas.microsoft.com/office/drawing/2014/chart" uri="{C3380CC4-5D6E-409C-BE32-E72D297353CC}">
              <c16:uniqueId val="{00000002-E994-4A05-AE0C-52E8D058C9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EF-48E7-948F-9309EC666C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EF-48E7-948F-9309EC666C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EF-48E7-948F-9309EC666C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EF-48E7-948F-9309EC666C5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5EF-48E7-948F-9309EC666C5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EF-48E7-948F-9309EC666C5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c:v>
                </c:pt>
                <c:pt idx="4">
                  <c:v>#N/A</c:v>
                </c:pt>
                <c:pt idx="5">
                  <c:v>0.06</c:v>
                </c:pt>
                <c:pt idx="6">
                  <c:v>#N/A</c:v>
                </c:pt>
                <c:pt idx="7">
                  <c:v>0.02</c:v>
                </c:pt>
                <c:pt idx="8">
                  <c:v>#N/A</c:v>
                </c:pt>
                <c:pt idx="9">
                  <c:v>0.01</c:v>
                </c:pt>
              </c:numCache>
            </c:numRef>
          </c:val>
          <c:extLst>
            <c:ext xmlns:c16="http://schemas.microsoft.com/office/drawing/2014/chart" uri="{C3380CC4-5D6E-409C-BE32-E72D297353CC}">
              <c16:uniqueId val="{00000006-A5EF-48E7-948F-9309EC666C5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1.29</c:v>
                </c:pt>
                <c:pt idx="1">
                  <c:v>#N/A</c:v>
                </c:pt>
                <c:pt idx="2">
                  <c:v>#N/A</c:v>
                </c:pt>
                <c:pt idx="3">
                  <c:v>0</c:v>
                </c:pt>
                <c:pt idx="4">
                  <c:v>#N/A</c:v>
                </c:pt>
                <c:pt idx="5">
                  <c:v>0.54</c:v>
                </c:pt>
                <c:pt idx="6">
                  <c:v>#N/A</c:v>
                </c:pt>
                <c:pt idx="7">
                  <c:v>0.64</c:v>
                </c:pt>
                <c:pt idx="8">
                  <c:v>#N/A</c:v>
                </c:pt>
                <c:pt idx="9">
                  <c:v>0.83</c:v>
                </c:pt>
              </c:numCache>
            </c:numRef>
          </c:val>
          <c:extLst>
            <c:ext xmlns:c16="http://schemas.microsoft.com/office/drawing/2014/chart" uri="{C3380CC4-5D6E-409C-BE32-E72D297353CC}">
              <c16:uniqueId val="{00000007-A5EF-48E7-948F-9309EC666C51}"/>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3.66</c:v>
                </c:pt>
                <c:pt idx="1">
                  <c:v>#N/A</c:v>
                </c:pt>
                <c:pt idx="2">
                  <c:v>#N/A</c:v>
                </c:pt>
                <c:pt idx="3">
                  <c:v>2.1</c:v>
                </c:pt>
                <c:pt idx="4">
                  <c:v>#N/A</c:v>
                </c:pt>
                <c:pt idx="5">
                  <c:v>2.88</c:v>
                </c:pt>
                <c:pt idx="6">
                  <c:v>#N/A</c:v>
                </c:pt>
                <c:pt idx="7">
                  <c:v>3.01</c:v>
                </c:pt>
                <c:pt idx="8">
                  <c:v>#N/A</c:v>
                </c:pt>
                <c:pt idx="9">
                  <c:v>4.04</c:v>
                </c:pt>
              </c:numCache>
            </c:numRef>
          </c:val>
          <c:extLst>
            <c:ext xmlns:c16="http://schemas.microsoft.com/office/drawing/2014/chart" uri="{C3380CC4-5D6E-409C-BE32-E72D297353CC}">
              <c16:uniqueId val="{00000008-A5EF-48E7-948F-9309EC666C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7.73</c:v>
                </c:pt>
                <c:pt idx="2">
                  <c:v>#N/A</c:v>
                </c:pt>
                <c:pt idx="3">
                  <c:v>7.82</c:v>
                </c:pt>
                <c:pt idx="4">
                  <c:v>#N/A</c:v>
                </c:pt>
                <c:pt idx="5">
                  <c:v>10.01</c:v>
                </c:pt>
                <c:pt idx="6">
                  <c:v>#N/A</c:v>
                </c:pt>
                <c:pt idx="7">
                  <c:v>19.77</c:v>
                </c:pt>
                <c:pt idx="8">
                  <c:v>#N/A</c:v>
                </c:pt>
                <c:pt idx="9">
                  <c:v>24.41</c:v>
                </c:pt>
              </c:numCache>
            </c:numRef>
          </c:val>
          <c:extLst>
            <c:ext xmlns:c16="http://schemas.microsoft.com/office/drawing/2014/chart" uri="{C3380CC4-5D6E-409C-BE32-E72D297353CC}">
              <c16:uniqueId val="{00000009-A5EF-48E7-948F-9309EC666C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302</c:v>
                </c:pt>
                <c:pt idx="5">
                  <c:v>297</c:v>
                </c:pt>
                <c:pt idx="8">
                  <c:v>292</c:v>
                </c:pt>
                <c:pt idx="11">
                  <c:v>289</c:v>
                </c:pt>
                <c:pt idx="14">
                  <c:v>278</c:v>
                </c:pt>
              </c:numCache>
            </c:numRef>
          </c:val>
          <c:extLst>
            <c:ext xmlns:c16="http://schemas.microsoft.com/office/drawing/2014/chart" uri="{C3380CC4-5D6E-409C-BE32-E72D297353CC}">
              <c16:uniqueId val="{00000000-2519-4CA4-BA54-183C0D4E75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19-4CA4-BA54-183C0D4E75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2519-4CA4-BA54-183C0D4E75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82</c:v>
                </c:pt>
                <c:pt idx="3">
                  <c:v>82</c:v>
                </c:pt>
                <c:pt idx="6">
                  <c:v>79</c:v>
                </c:pt>
                <c:pt idx="9">
                  <c:v>82</c:v>
                </c:pt>
                <c:pt idx="12">
                  <c:v>72</c:v>
                </c:pt>
              </c:numCache>
            </c:numRef>
          </c:val>
          <c:extLst>
            <c:ext xmlns:c16="http://schemas.microsoft.com/office/drawing/2014/chart" uri="{C3380CC4-5D6E-409C-BE32-E72D297353CC}">
              <c16:uniqueId val="{00000003-2519-4CA4-BA54-183C0D4E75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c:v>
                </c:pt>
                <c:pt idx="3">
                  <c:v>76</c:v>
                </c:pt>
                <c:pt idx="6">
                  <c:v>64</c:v>
                </c:pt>
                <c:pt idx="9">
                  <c:v>62</c:v>
                </c:pt>
                <c:pt idx="12">
                  <c:v>59</c:v>
                </c:pt>
              </c:numCache>
            </c:numRef>
          </c:val>
          <c:extLst>
            <c:ext xmlns:c16="http://schemas.microsoft.com/office/drawing/2014/chart" uri="{C3380CC4-5D6E-409C-BE32-E72D297353CC}">
              <c16:uniqueId val="{00000004-2519-4CA4-BA54-183C0D4E75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19-4CA4-BA54-183C0D4E75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19-4CA4-BA54-183C0D4E75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423</c:v>
                </c:pt>
                <c:pt idx="3">
                  <c:v>384</c:v>
                </c:pt>
                <c:pt idx="6">
                  <c:v>364</c:v>
                </c:pt>
                <c:pt idx="9">
                  <c:v>353</c:v>
                </c:pt>
                <c:pt idx="12">
                  <c:v>361</c:v>
                </c:pt>
              </c:numCache>
            </c:numRef>
          </c:val>
          <c:extLst>
            <c:ext xmlns:c16="http://schemas.microsoft.com/office/drawing/2014/chart" uri="{C3380CC4-5D6E-409C-BE32-E72D297353CC}">
              <c16:uniqueId val="{00000007-2519-4CA4-BA54-183C0D4E75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244</c:v>
                </c:pt>
                <c:pt idx="2">
                  <c:v>#N/A</c:v>
                </c:pt>
                <c:pt idx="3">
                  <c:v>#N/A</c:v>
                </c:pt>
                <c:pt idx="4">
                  <c:v>256</c:v>
                </c:pt>
                <c:pt idx="5">
                  <c:v>#N/A</c:v>
                </c:pt>
                <c:pt idx="6">
                  <c:v>#N/A</c:v>
                </c:pt>
                <c:pt idx="7">
                  <c:v>226</c:v>
                </c:pt>
                <c:pt idx="8">
                  <c:v>#N/A</c:v>
                </c:pt>
                <c:pt idx="9">
                  <c:v>#N/A</c:v>
                </c:pt>
                <c:pt idx="10">
                  <c:v>219</c:v>
                </c:pt>
                <c:pt idx="11">
                  <c:v>#N/A</c:v>
                </c:pt>
                <c:pt idx="12">
                  <c:v>#N/A</c:v>
                </c:pt>
                <c:pt idx="13">
                  <c:v>225</c:v>
                </c:pt>
                <c:pt idx="14">
                  <c:v>#N/A</c:v>
                </c:pt>
              </c:numCache>
            </c:numRef>
          </c:val>
          <c:smooth val="0"/>
          <c:extLst>
            <c:ext xmlns:c16="http://schemas.microsoft.com/office/drawing/2014/chart" uri="{C3380CC4-5D6E-409C-BE32-E72D297353CC}">
              <c16:uniqueId val="{00000008-2519-4CA4-BA54-183C0D4E75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2957</c:v>
                </c:pt>
                <c:pt idx="5">
                  <c:v>2855</c:v>
                </c:pt>
                <c:pt idx="8">
                  <c:v>2746</c:v>
                </c:pt>
                <c:pt idx="11">
                  <c:v>2915</c:v>
                </c:pt>
                <c:pt idx="14">
                  <c:v>2864</c:v>
                </c:pt>
              </c:numCache>
            </c:numRef>
          </c:val>
          <c:extLst>
            <c:ext xmlns:c16="http://schemas.microsoft.com/office/drawing/2014/chart" uri="{C3380CC4-5D6E-409C-BE32-E72D297353CC}">
              <c16:uniqueId val="{00000000-F66F-4355-8268-C4D3F6D604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152</c:v>
                </c:pt>
                <c:pt idx="5">
                  <c:v>148</c:v>
                </c:pt>
                <c:pt idx="8">
                  <c:v>142</c:v>
                </c:pt>
                <c:pt idx="11">
                  <c:v>207</c:v>
                </c:pt>
                <c:pt idx="14">
                  <c:v>221</c:v>
                </c:pt>
              </c:numCache>
            </c:numRef>
          </c:val>
          <c:extLst>
            <c:ext xmlns:c16="http://schemas.microsoft.com/office/drawing/2014/chart" uri="{C3380CC4-5D6E-409C-BE32-E72D297353CC}">
              <c16:uniqueId val="{00000001-F66F-4355-8268-C4D3F6D604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1766</c:v>
                </c:pt>
                <c:pt idx="5">
                  <c:v>1737</c:v>
                </c:pt>
                <c:pt idx="8">
                  <c:v>1867</c:v>
                </c:pt>
                <c:pt idx="11">
                  <c:v>1732</c:v>
                </c:pt>
                <c:pt idx="14">
                  <c:v>1722</c:v>
                </c:pt>
              </c:numCache>
            </c:numRef>
          </c:val>
          <c:extLst>
            <c:ext xmlns:c16="http://schemas.microsoft.com/office/drawing/2014/chart" uri="{C3380CC4-5D6E-409C-BE32-E72D297353CC}">
              <c16:uniqueId val="{00000002-F66F-4355-8268-C4D3F6D604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6F-4355-8268-C4D3F6D604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6F-4355-8268-C4D3F6D604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6F-4355-8268-C4D3F6D604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c:v>
                </c:pt>
                <c:pt idx="3">
                  <c:v>91</c:v>
                </c:pt>
                <c:pt idx="6">
                  <c:v>126</c:v>
                </c:pt>
                <c:pt idx="9">
                  <c:v>23</c:v>
                </c:pt>
                <c:pt idx="12">
                  <c:v>55</c:v>
                </c:pt>
              </c:numCache>
            </c:numRef>
          </c:val>
          <c:extLst>
            <c:ext xmlns:c16="http://schemas.microsoft.com/office/drawing/2014/chart" uri="{C3380CC4-5D6E-409C-BE32-E72D297353CC}">
              <c16:uniqueId val="{00000006-F66F-4355-8268-C4D3F6D604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483</c:v>
                </c:pt>
                <c:pt idx="3">
                  <c:v>421</c:v>
                </c:pt>
                <c:pt idx="6">
                  <c:v>363</c:v>
                </c:pt>
                <c:pt idx="9">
                  <c:v>281</c:v>
                </c:pt>
                <c:pt idx="12">
                  <c:v>263</c:v>
                </c:pt>
              </c:numCache>
            </c:numRef>
          </c:val>
          <c:extLst>
            <c:ext xmlns:c16="http://schemas.microsoft.com/office/drawing/2014/chart" uri="{C3380CC4-5D6E-409C-BE32-E72D297353CC}">
              <c16:uniqueId val="{00000007-F66F-4355-8268-C4D3F6D604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957</c:v>
                </c:pt>
                <c:pt idx="3">
                  <c:v>940</c:v>
                </c:pt>
                <c:pt idx="6">
                  <c:v>1093</c:v>
                </c:pt>
                <c:pt idx="9">
                  <c:v>1158</c:v>
                </c:pt>
                <c:pt idx="12">
                  <c:v>856</c:v>
                </c:pt>
              </c:numCache>
            </c:numRef>
          </c:val>
          <c:extLst>
            <c:ext xmlns:c16="http://schemas.microsoft.com/office/drawing/2014/chart" uri="{C3380CC4-5D6E-409C-BE32-E72D297353CC}">
              <c16:uniqueId val="{00000008-F66F-4355-8268-C4D3F6D604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c:v>
                </c:pt>
                <c:pt idx="3">
                  <c:v>58</c:v>
                </c:pt>
                <c:pt idx="6">
                  <c:v>34</c:v>
                </c:pt>
                <c:pt idx="9">
                  <c:v>23</c:v>
                </c:pt>
                <c:pt idx="12">
                  <c:v>11</c:v>
                </c:pt>
              </c:numCache>
            </c:numRef>
          </c:val>
          <c:extLst>
            <c:ext xmlns:c16="http://schemas.microsoft.com/office/drawing/2014/chart" uri="{C3380CC4-5D6E-409C-BE32-E72D297353CC}">
              <c16:uniqueId val="{00000009-F66F-4355-8268-C4D3F6D604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3024</c:v>
                </c:pt>
                <c:pt idx="3">
                  <c:v>2977</c:v>
                </c:pt>
                <c:pt idx="6">
                  <c:v>2911</c:v>
                </c:pt>
                <c:pt idx="9">
                  <c:v>3430</c:v>
                </c:pt>
                <c:pt idx="12">
                  <c:v>4001</c:v>
                </c:pt>
              </c:numCache>
            </c:numRef>
          </c:val>
          <c:extLst>
            <c:ext xmlns:c16="http://schemas.microsoft.com/office/drawing/2014/chart" uri="{C3380CC4-5D6E-409C-BE32-E72D297353CC}">
              <c16:uniqueId val="{0000000A-F66F-4355-8268-C4D3F6D604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61</c:v>
                </c:pt>
                <c:pt idx="11">
                  <c:v>#N/A</c:v>
                </c:pt>
                <c:pt idx="12">
                  <c:v>#N/A</c:v>
                </c:pt>
                <c:pt idx="13">
                  <c:v>377</c:v>
                </c:pt>
                <c:pt idx="14">
                  <c:v>#N/A</c:v>
                </c:pt>
              </c:numCache>
            </c:numRef>
          </c:val>
          <c:smooth val="0"/>
          <c:extLst>
            <c:ext xmlns:c16="http://schemas.microsoft.com/office/drawing/2014/chart" uri="{C3380CC4-5D6E-409C-BE32-E72D297353CC}">
              <c16:uniqueId val="{0000000B-F66F-4355-8268-C4D3F6D604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528</c:v>
                </c:pt>
                <c:pt idx="1">
                  <c:v>587</c:v>
                </c:pt>
                <c:pt idx="2">
                  <c:v>690</c:v>
                </c:pt>
              </c:numCache>
            </c:numRef>
          </c:val>
          <c:extLst>
            <c:ext xmlns:c16="http://schemas.microsoft.com/office/drawing/2014/chart" uri="{C3380CC4-5D6E-409C-BE32-E72D297353CC}">
              <c16:uniqueId val="{00000000-68D5-4BC6-B88D-ADB0BD4C7C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c:v>
                </c:pt>
                <c:pt idx="1">
                  <c:v>38</c:v>
                </c:pt>
                <c:pt idx="2">
                  <c:v>46</c:v>
                </c:pt>
              </c:numCache>
            </c:numRef>
          </c:val>
          <c:extLst>
            <c:ext xmlns:c16="http://schemas.microsoft.com/office/drawing/2014/chart" uri="{C3380CC4-5D6E-409C-BE32-E72D297353CC}">
              <c16:uniqueId val="{00000001-68D5-4BC6-B88D-ADB0BD4C7C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1301</c:v>
                </c:pt>
                <c:pt idx="1">
                  <c:v>1110</c:v>
                </c:pt>
                <c:pt idx="2">
                  <c:v>985</c:v>
                </c:pt>
              </c:numCache>
            </c:numRef>
          </c:val>
          <c:extLst>
            <c:ext xmlns:c16="http://schemas.microsoft.com/office/drawing/2014/chart" uri="{C3380CC4-5D6E-409C-BE32-E72D297353CC}">
              <c16:uniqueId val="{00000002-68D5-4BC6-B88D-ADB0BD4C7C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実質公債比率の算定に用いられる分子構造において、地方債の元利償還金の額を除き減少傾向が認められる。</a:t>
          </a:r>
        </a:p>
        <a:p>
          <a:r>
            <a:rPr kumimoji="1" lang="ja-JP" altLang="en-US" sz="1400">
              <a:latin typeface="ＭＳ ゴシック" pitchFamily="49" charset="-128"/>
              <a:ea typeface="ＭＳ ゴシック" pitchFamily="49" charset="-128"/>
            </a:rPr>
            <a:t>　地方債の元利償還金は対前年比で８百万円の増となっている。これは据置期間が終了したことによる元金の増と新庁舎及び湧川第２団地建設工事に係る起債の償還開始等が要因である。</a:t>
          </a:r>
        </a:p>
        <a:p>
          <a:r>
            <a:rPr kumimoji="1" lang="ja-JP" altLang="en-US" sz="1400">
              <a:latin typeface="ＭＳ ゴシック" pitchFamily="49" charset="-128"/>
              <a:ea typeface="ＭＳ ゴシック" pitchFamily="49" charset="-128"/>
            </a:rPr>
            <a:t>　算入公債費の減少額に対し元利償還金から一時借入金の利子までの減少額が小さいため、実質公債費比率の分子も増加となっている。</a:t>
          </a:r>
        </a:p>
        <a:p>
          <a:r>
            <a:rPr kumimoji="1" lang="ja-JP" altLang="en-US" sz="1400">
              <a:latin typeface="ＭＳ ゴシック" pitchFamily="49" charset="-128"/>
              <a:ea typeface="ＭＳ ゴシック" pitchFamily="49" charset="-128"/>
            </a:rPr>
            <a:t>　今後、今帰仁小学校校舎建設、庁舎周辺整備により元利償還金増が予定されているが、新規発行抑制に努める必要がある。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将来負担額を構成する一般会計等に係る地方債の現在高、退職手当負担見込額において増加は認められるもののその他項目は減少にある。　地方債現在高は、新庁舎及び湧川第２団地建設工事に係る起債額の増加によるものである。</a:t>
          </a:r>
        </a:p>
        <a:p>
          <a:r>
            <a:rPr kumimoji="1" lang="ja-JP" altLang="en-US" sz="1400">
              <a:latin typeface="ＭＳ ゴシック" pitchFamily="49" charset="-128"/>
              <a:ea typeface="ＭＳ ゴシック" pitchFamily="49" charset="-128"/>
            </a:rPr>
            <a:t> 　充当可能基金は、昨年同様新型コロナウイルス感染症により予定されていた事業が規模縮小や中止となり、支出額が減少し各種基金への再積立が可能となったが、大規模建設工事の財源補填のための基金の取崩しが再積立を上回り、結果減少となった。</a:t>
          </a:r>
        </a:p>
        <a:p>
          <a:r>
            <a:rPr kumimoji="1" lang="ja-JP" altLang="en-US" sz="1400">
              <a:latin typeface="ＭＳ ゴシック" pitchFamily="49" charset="-128"/>
              <a:ea typeface="ＭＳ ゴシック" pitchFamily="49" charset="-128"/>
            </a:rPr>
            <a:t> これにより将来負担比率分子が増加した。</a:t>
          </a:r>
        </a:p>
        <a:p>
          <a:r>
            <a:rPr kumimoji="1" lang="ja-JP" altLang="en-US" sz="1400">
              <a:latin typeface="ＭＳ ゴシック" pitchFamily="49" charset="-128"/>
              <a:ea typeface="ＭＳ ゴシック" pitchFamily="49" charset="-128"/>
            </a:rPr>
            <a:t>　今後、今帰仁小学校校舎建設、庁舎周辺整備により地方債現在高増が予定されていおり、比率上昇が予測されるため、地方債の新規発行抑制や充当可能基金積立金増に努める必要がある。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新庁舎建設工事に伴い、単費分の財源補填として「公共施設等総合管理基金」の取崩しがあったため、令和４年度末の残高は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百万円となっており、前年度末より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や小学校校舎の建設工事、その他大型事業が想定されるため各種基金への積み増しが必要となる。限られた歳入から基金への積立を行うため、今まで以上に事業の精査を行い、真に必要な事業の実施につなげ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「今帰仁村公共施設等総合管理基金」　公共用又は公用に供する施設の新設、長寿命化、更新整備、統合等を行う事業いに使用する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今帰仁村庁舎の維持管理及び建設に関する基金、今帰仁村営火葬場の維持管理及び建設に関する基金、今帰仁村村有財産購入基金、今帰仁城跡環境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備事業基金を廃止し今帰仁村公共施設等総合管理基金を設立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「今帰仁村職員退職手当基金」　今帰仁村職員の退職手当の支給に要する経費に不測が生じた際の財源に充てられる。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「公共施設等総合管理基金」が、新庁舎及び湧川第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団地新築工事に伴い前年度末より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庁舎建設事業をはじめ大型事業が予定されており、今帰仁村公共施設等総合管理基金の減少が懸念される。使用目的なのない普通財産等を売却し今帰仁村公共施設等総合管理基金への積み増しが必要で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令和４年度末の残高は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新型コロナウイルス感染症により予定されていた事業が中止となり、財源充当されていた部分が再度基金への積立となった事が大きな要因である。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行政サービスの充実や拡充にむけ基金の積立原資の確保に努める。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令和３年度補正予算（第１号）に伴う臨時財政対策債償還基金費８百万円増となった。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積立額の増額を検討する。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9,364
9,293
39.93
9,262,442
8,239,015
814,639
3,336,173
4,000,745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前年比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ポイント減となっており、沖縄県平均、全国平均とは依然として格差があり、財政基盤の脆弱状態にある。</a:t>
          </a: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令和４年度策定の総合計画に基づき、「</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持続可能な</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むら」を目標に適正な予算配分、徹底した事業の見直し等を行い、今後財政基盤の強化を図る。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本年度経常収支比率は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％大幅に増加している。　</a:t>
          </a:r>
        </a:p>
        <a:p>
          <a:r>
            <a:rPr kumimoji="1" lang="ja-JP" altLang="en-US" sz="1300">
              <a:latin typeface="ＭＳ Ｐゴシック" panose="020B0600070205080204" pitchFamily="50" charset="-128"/>
              <a:ea typeface="ＭＳ Ｐゴシック" panose="020B0600070205080204" pitchFamily="50" charset="-128"/>
            </a:rPr>
            <a:t>要因として、分母となる経常一般財源は、地方税が増加したものの臨時財政対策債等の減によりの歳入が２％の減となったが、分子となる経常一般財源の経費は新型コロナ感染症対応のため増となり、前年比４％の増となった。　結果経常収支比率は増加した。</a:t>
          </a:r>
        </a:p>
        <a:p>
          <a:r>
            <a:rPr kumimoji="1" lang="ja-JP" altLang="en-US" sz="1300">
              <a:latin typeface="ＭＳ Ｐゴシック" panose="020B0600070205080204" pitchFamily="50" charset="-128"/>
              <a:ea typeface="ＭＳ Ｐゴシック" panose="020B0600070205080204" pitchFamily="50" charset="-128"/>
            </a:rPr>
            <a:t>　事業の見直し等を行い、今後経常経費の削減に努める。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61</xdr:row>
      <xdr:rowOff>119380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5583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62</xdr:row>
      <xdr:rowOff>25146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35583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65</xdr:row>
      <xdr:rowOff>99568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55046"/>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99568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183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類似団体平均値より下回っているが、前年度より </a:t>
          </a:r>
          <a:r>
            <a:rPr kumimoji="1" lang="en-US" altLang="ja-JP" sz="1300">
              <a:latin typeface="ＭＳ Ｐゴシック" panose="020B0600070205080204" pitchFamily="50" charset="-128"/>
              <a:ea typeface="ＭＳ Ｐゴシック" panose="020B0600070205080204" pitchFamily="50" charset="-128"/>
            </a:rPr>
            <a:t>32,933</a:t>
          </a:r>
          <a:r>
            <a:rPr kumimoji="1" lang="ja-JP" altLang="en-US" sz="1300">
              <a:latin typeface="ＭＳ Ｐゴシック" panose="020B0600070205080204" pitchFamily="50" charset="-128"/>
              <a:ea typeface="ＭＳ Ｐゴシック" panose="020B0600070205080204" pitchFamily="50" charset="-128"/>
            </a:rPr>
            <a:t>円増加しており、沖縄県平均、全国平均を上回っている状況にある。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増額要因として、新型コロナウイルス感染症対応等ため、人件費が増額となったこと、新庁舎及び新型コロナウイルス感染症関連備品購入、委託料等の増等による。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137255</xdr:rowOff>
    </xdr:from>
    <xdr:to>
      <xdr:col>23</xdr:col>
      <xdr:colOff>133350</xdr:colOff>
      <xdr:row>82</xdr:row>
      <xdr:rowOff>45270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24705"/>
          <a:ext cx="8382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124312</xdr:rowOff>
    </xdr:from>
    <xdr:to>
      <xdr:col>19</xdr:col>
      <xdr:colOff>133350</xdr:colOff>
      <xdr:row>81</xdr:row>
      <xdr:rowOff>137255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11762"/>
          <a:ext cx="8890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74287</xdr:rowOff>
    </xdr:from>
    <xdr:to>
      <xdr:col>15</xdr:col>
      <xdr:colOff>82550</xdr:colOff>
      <xdr:row>81</xdr:row>
      <xdr:rowOff>124312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1737"/>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67232</xdr:rowOff>
    </xdr:from>
    <xdr:to>
      <xdr:col>11</xdr:col>
      <xdr:colOff>31750</xdr:colOff>
      <xdr:row>81</xdr:row>
      <xdr:rowOff>74287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54682"/>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165920</xdr:rowOff>
    </xdr:from>
    <xdr:to>
      <xdr:col>23</xdr:col>
      <xdr:colOff>184150</xdr:colOff>
      <xdr:row>82</xdr:row>
      <xdr:rowOff>96070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10997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9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86455</xdr:rowOff>
    </xdr:from>
    <xdr:to>
      <xdr:col>19</xdr:col>
      <xdr:colOff>184150</xdr:colOff>
      <xdr:row>82</xdr:row>
      <xdr:rowOff>16605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26782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4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73512</xdr:rowOff>
    </xdr:from>
    <xdr:to>
      <xdr:col>15</xdr:col>
      <xdr:colOff>133350</xdr:colOff>
      <xdr:row>82</xdr:row>
      <xdr:rowOff>3662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13839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2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23487</xdr:rowOff>
    </xdr:from>
    <xdr:to>
      <xdr:col>11</xdr:col>
      <xdr:colOff>82550</xdr:colOff>
      <xdr:row>81</xdr:row>
      <xdr:rowOff>125087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135264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xdr:rowOff>
    </xdr:from>
    <xdr:to>
      <xdr:col>7</xdr:col>
      <xdr:colOff>31750</xdr:colOff>
      <xdr:row>81</xdr:row>
      <xdr:rowOff>118032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128209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 </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ポイント減となっている。これは前年度において定年退職者が複数人いたことによるもの。</a:t>
          </a:r>
        </a:p>
        <a:p>
          <a:r>
            <a:rPr kumimoji="1" lang="ja-JP" altLang="en-US" sz="1300">
              <a:latin typeface="ＭＳ Ｐゴシック" panose="020B0600070205080204" pitchFamily="50" charset="-128"/>
              <a:ea typeface="ＭＳ Ｐゴシック" panose="020B0600070205080204" pitchFamily="50" charset="-128"/>
            </a:rPr>
            <a:t>　類似団体平均値、全国市町村平均値と比較しても低い傾向にあるが、今後も類似団体の動向に注視し、給与の適正化に努める。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82</xdr:row>
      <xdr:rowOff>63500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0419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93663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1224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93663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1224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113771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12240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120243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42863</xdr:rowOff>
    </xdr:from>
    <xdr:to>
      <xdr:col>73</xdr:col>
      <xdr:colOff>44450</xdr:colOff>
      <xdr:row>82</xdr:row>
      <xdr:rowOff>144463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154640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62971</xdr:rowOff>
    </xdr:from>
    <xdr:to>
      <xdr:col>64</xdr:col>
      <xdr:colOff>152400</xdr:colOff>
      <xdr:row>82</xdr:row>
      <xdr:rowOff>164571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3298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人口の微減に伴い、人口当たりの職員数は今年度微増しており、類似団体平均値を下回っているが、沖縄県平均、全国平均を上回っている状況にある。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住民からの多様な行政サービスのニーズに応えるために効率的な業務運営を目指し、組織的に検討を行う必要がある。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22987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09384"/>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22384</xdr:rowOff>
    </xdr:from>
    <xdr:to>
      <xdr:col>77</xdr:col>
      <xdr:colOff>44450</xdr:colOff>
      <xdr:row>60</xdr:row>
      <xdr:rowOff>26003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0938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4287</xdr:rowOff>
    </xdr:from>
    <xdr:to>
      <xdr:col>72</xdr:col>
      <xdr:colOff>203200</xdr:colOff>
      <xdr:row>60</xdr:row>
      <xdr:rowOff>26003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9128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4287</xdr:rowOff>
    </xdr:from>
    <xdr:to>
      <xdr:col>68</xdr:col>
      <xdr:colOff>152400</xdr:colOff>
      <xdr:row>60</xdr:row>
      <xdr:rowOff>19368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912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143637</xdr:rowOff>
    </xdr:from>
    <xdr:to>
      <xdr:col>81</xdr:col>
      <xdr:colOff>95250</xdr:colOff>
      <xdr:row>60</xdr:row>
      <xdr:rowOff>73787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160164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143034</xdr:rowOff>
    </xdr:from>
    <xdr:to>
      <xdr:col>77</xdr:col>
      <xdr:colOff>95250</xdr:colOff>
      <xdr:row>60</xdr:row>
      <xdr:rowOff>73184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83361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2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146653</xdr:rowOff>
    </xdr:from>
    <xdr:to>
      <xdr:col>73</xdr:col>
      <xdr:colOff>44450</xdr:colOff>
      <xdr:row>60</xdr:row>
      <xdr:rowOff>76803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124937</xdr:rowOff>
    </xdr:from>
    <xdr:to>
      <xdr:col>68</xdr:col>
      <xdr:colOff>203200</xdr:colOff>
      <xdr:row>60</xdr:row>
      <xdr:rowOff>55087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65264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実質公債費率は、前年比</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ポイント改善の </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％、類似団体平均値を </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ポイント減で年々減少傾向にある。しかし県平均及び全国平均を上回っている状況にある。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将来負担額の減少により単年度実質公債費比率が令和１年度 </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％に対し令和４年度 </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％となったことにより３か年平均の比率が減少した。</a:t>
          </a:r>
        </a:p>
        <a:p>
          <a:r>
            <a:rPr kumimoji="1" lang="ja-JP" altLang="en-US" sz="1300">
              <a:latin typeface="ＭＳ Ｐゴシック" panose="020B0600070205080204" pitchFamily="50" charset="-128"/>
              <a:ea typeface="ＭＳ Ｐゴシック" panose="020B0600070205080204" pitchFamily="50" charset="-128"/>
            </a:rPr>
            <a:t>　今後大型事業による起債額が増えることから増加が見込まれる。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145627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7758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30480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83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新庁舎及び湧川第２団地建設事業による地方債の増額により将来負担率を算定する数式において分子の要素である将来負担額が増額、さらに分母となる標準財政規模及び算入公債額が減少したことが要因となり、前年比</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ポイント増の将来負担比率となった。</a:t>
          </a:r>
        </a:p>
        <a:p>
          <a:r>
            <a:rPr kumimoji="1" lang="ja-JP" altLang="en-US" sz="1300">
              <a:latin typeface="ＭＳ Ｐゴシック" panose="020B0600070205080204" pitchFamily="50" charset="-128"/>
              <a:ea typeface="ＭＳ Ｐゴシック" panose="020B0600070205080204" pitchFamily="50" charset="-128"/>
            </a:rPr>
            <a:t>　今後も今帰仁小学校校舎建設等大型事業が予定されており地方債の増額等見込まれる。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14</xdr:row>
      <xdr:rowOff>53098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335046"/>
          <a:ext cx="8382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145825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141773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9,364
9,293
39.93
9,262,442
8,239,015
814,639
3,336,173
4,000,745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人件費は類似団体平均値、沖縄県平均値及び全国平均値より高い値を示している。</a:t>
          </a:r>
        </a:p>
        <a:p>
          <a:r>
            <a:rPr kumimoji="1" lang="ja-JP" altLang="en-US" sz="1300">
              <a:latin typeface="ＭＳ Ｐゴシック" panose="020B0600070205080204" pitchFamily="50" charset="-128"/>
              <a:ea typeface="ＭＳ Ｐゴシック" panose="020B0600070205080204" pitchFamily="50" charset="-128"/>
            </a:rPr>
            <a:t>　新型コロナ感染症対応のため人件費 </a:t>
          </a:r>
          <a:r>
            <a:rPr kumimoji="1" lang="en-US" altLang="ja-JP" sz="1300">
              <a:latin typeface="ＭＳ Ｐゴシック" panose="020B0600070205080204" pitchFamily="50" charset="-128"/>
              <a:ea typeface="ＭＳ Ｐゴシック" panose="020B0600070205080204" pitchFamily="50" charset="-128"/>
            </a:rPr>
            <a:t>41,024</a:t>
          </a:r>
          <a:r>
            <a:rPr kumimoji="1" lang="ja-JP" altLang="en-US" sz="1300">
              <a:latin typeface="ＭＳ Ｐゴシック" panose="020B0600070205080204" pitchFamily="50" charset="-128"/>
              <a:ea typeface="ＭＳ Ｐゴシック" panose="020B0600070205080204" pitchFamily="50" charset="-128"/>
            </a:rPr>
            <a:t>千円、比率で </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3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58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物件費は類似団体平均値、沖縄県平均値及び全国平均値より低い値を示しているものの、前年比で </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これは新庁舎及び新型コロナウイルス感染症関連備品購入、委託料等の増等が要因となっている。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56134</xdr:rowOff>
    </xdr:from>
    <xdr:to>
      <xdr:col>82</xdr:col>
      <xdr:colOff>107950</xdr:colOff>
      <xdr:row>20</xdr:row>
      <xdr:rowOff>117856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62788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89933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1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117856</xdr:rowOff>
    </xdr:from>
    <xdr:to>
      <xdr:col>82</xdr:col>
      <xdr:colOff>196850</xdr:colOff>
      <xdr:row>20</xdr:row>
      <xdr:rowOff>117856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4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142511</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7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56134</xdr:rowOff>
    </xdr:from>
    <xdr:to>
      <xdr:col>82</xdr:col>
      <xdr:colOff>196850</xdr:colOff>
      <xdr:row>15</xdr:row>
      <xdr:rowOff>56134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62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56134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09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09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19</xdr:row>
      <xdr:rowOff>5842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55316"/>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89916</xdr:rowOff>
    </xdr:from>
    <xdr:to>
      <xdr:col>74</xdr:col>
      <xdr:colOff>31750</xdr:colOff>
      <xdr:row>17</xdr:row>
      <xdr:rowOff>20066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140716</xdr:rowOff>
    </xdr:from>
    <xdr:to>
      <xdr:col>69</xdr:col>
      <xdr:colOff>92075</xdr:colOff>
      <xdr:row>19</xdr:row>
      <xdr:rowOff>5842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268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85361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126492</xdr:rowOff>
    </xdr:from>
    <xdr:to>
      <xdr:col>69</xdr:col>
      <xdr:colOff>142875</xdr:colOff>
      <xdr:row>19</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41419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89916</xdr:rowOff>
    </xdr:from>
    <xdr:to>
      <xdr:col>65</xdr:col>
      <xdr:colOff>53975</xdr:colOff>
      <xdr:row>19</xdr:row>
      <xdr:rowOff>20066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扶助費は、類似団体平均値を上回るものの、沖縄県平均値、全国平均値を下回っている。</a:t>
          </a:r>
        </a:p>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扶助費における経常収支比率は前年度比 </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ポイント増、決算額では社会福祉費（身体障害者福祉費等）が </a:t>
          </a:r>
          <a:r>
            <a:rPr kumimoji="1" lang="en-US" altLang="ja-JP" sz="1300">
              <a:latin typeface="ＭＳ Ｐゴシック" panose="020B0600070205080204" pitchFamily="50" charset="-128"/>
              <a:ea typeface="ＭＳ Ｐゴシック" panose="020B0600070205080204" pitchFamily="50" charset="-128"/>
            </a:rPr>
            <a:t>25,567</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障害福祉や高齢者福祉等のニーズは高い状況にあり、今後扶助費の割合は伸びていくと見込まれる。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3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対前年比で </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ポイントの増で、沖縄県平均を上回っているものの、類似団体平均値、全国平均を下回っている。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主な要因は、水道事業特別会計及び介護保険事業への経常的繰出し分が増加したことによるもの。</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8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60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前年比で１</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ポイント増加しているが、決算額では地方創生臨時交付金事業（前年度繰越事業を含む）等の減に伴い</a:t>
          </a:r>
          <a:r>
            <a:rPr kumimoji="1" lang="en-US" altLang="ja-JP" sz="1300">
              <a:latin typeface="ＭＳ Ｐゴシック" panose="020B0600070205080204" pitchFamily="50" charset="-128"/>
              <a:ea typeface="ＭＳ Ｐゴシック" panose="020B0600070205080204" pitchFamily="50" charset="-128"/>
            </a:rPr>
            <a:t>847,094</a:t>
          </a:r>
          <a:r>
            <a:rPr kumimoji="1" lang="ja-JP" altLang="en-US" sz="1300">
              <a:latin typeface="ＭＳ Ｐゴシック" panose="020B0600070205080204" pitchFamily="50" charset="-128"/>
              <a:ea typeface="ＭＳ Ｐゴシック" panose="020B0600070205080204" pitchFamily="50" charset="-128"/>
            </a:rPr>
            <a:t>千円の減となっている。 </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63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49276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公債費は、類似団地平均値、沖縄県平均値及び全国平均値を下回る値であるものの、昨年度比で </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ポイント増加している。新庁舎建設及び湧川第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団地新築事業の償還で、</a:t>
          </a:r>
          <a:r>
            <a:rPr kumimoji="1" lang="en-US" altLang="ja-JP" sz="1300">
              <a:latin typeface="ＭＳ Ｐゴシック" panose="020B0600070205080204" pitchFamily="50" charset="-128"/>
              <a:ea typeface="ＭＳ Ｐゴシック" panose="020B0600070205080204" pitchFamily="50" charset="-128"/>
            </a:rPr>
            <a:t>38,385</a:t>
          </a:r>
          <a:r>
            <a:rPr kumimoji="1" lang="ja-JP" altLang="en-US" sz="1300">
              <a:latin typeface="ＭＳ Ｐゴシック" panose="020B0600070205080204" pitchFamily="50" charset="-128"/>
              <a:ea typeface="ＭＳ Ｐゴシック" panose="020B0600070205080204" pitchFamily="50" charset="-128"/>
            </a:rPr>
            <a:t>千円増となったことが主な要因となっている。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今後も小学校建設事業等予定されているため、新規地方債の発行については、事業を厳選し、公債費を抑制していく。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86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86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123190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168911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8194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前年度比減の項目が増えたことにより、公債費以外は類似団体平均値を上回っているものの、沖縄県平均及び全国平均を下回っている。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人件費の抑制や必要経費の見直しを行い、経常経費削減に努める。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77470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91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91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80</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05789"/>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80</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801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123199</xdr:rowOff>
    </xdr:from>
    <xdr:to>
      <xdr:col>29</xdr:col>
      <xdr:colOff>127000</xdr:colOff>
      <xdr:row>18</xdr:row>
      <xdr:rowOff>151957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56924"/>
          <a:ext cx="6477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151957</xdr:rowOff>
    </xdr:from>
    <xdr:to>
      <xdr:col>26</xdr:col>
      <xdr:colOff>50800</xdr:colOff>
      <xdr:row>19</xdr:row>
      <xdr:rowOff>12150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85682"/>
          <a:ext cx="698500" cy="3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12150</xdr:rowOff>
    </xdr:from>
    <xdr:to>
      <xdr:col>22</xdr:col>
      <xdr:colOff>114300</xdr:colOff>
      <xdr:row>19</xdr:row>
      <xdr:rowOff>26780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7325"/>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26780</xdr:rowOff>
    </xdr:from>
    <xdr:to>
      <xdr:col>18</xdr:col>
      <xdr:colOff>177800</xdr:colOff>
      <xdr:row>19</xdr:row>
      <xdr:rowOff>27589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1955"/>
          <a:ext cx="698500" cy="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72399</xdr:rowOff>
    </xdr:from>
    <xdr:to>
      <xdr:col>29</xdr:col>
      <xdr:colOff>177800</xdr:colOff>
      <xdr:row>19</xdr:row>
      <xdr:rowOff>2549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44476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101157</xdr:rowOff>
    </xdr:from>
    <xdr:to>
      <xdr:col>26</xdr:col>
      <xdr:colOff>101600</xdr:colOff>
      <xdr:row>19</xdr:row>
      <xdr:rowOff>31307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4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16084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132800</xdr:rowOff>
    </xdr:from>
    <xdr:to>
      <xdr:col>22</xdr:col>
      <xdr:colOff>165100</xdr:colOff>
      <xdr:row>19</xdr:row>
      <xdr:rowOff>62950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47727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5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147430</xdr:rowOff>
    </xdr:from>
    <xdr:to>
      <xdr:col>19</xdr:col>
      <xdr:colOff>38100</xdr:colOff>
      <xdr:row>19</xdr:row>
      <xdr:rowOff>77580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62357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6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148239</xdr:rowOff>
    </xdr:from>
    <xdr:to>
      <xdr:col>15</xdr:col>
      <xdr:colOff>101600</xdr:colOff>
      <xdr:row>19</xdr:row>
      <xdr:rowOff>78389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63166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95208</xdr:rowOff>
    </xdr:from>
    <xdr:to>
      <xdr:col>29</xdr:col>
      <xdr:colOff>127000</xdr:colOff>
      <xdr:row>37</xdr:row>
      <xdr:rowOff>103177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19908"/>
          <a:ext cx="6477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89493</xdr:rowOff>
    </xdr:from>
    <xdr:to>
      <xdr:col>26</xdr:col>
      <xdr:colOff>50800</xdr:colOff>
      <xdr:row>37</xdr:row>
      <xdr:rowOff>103177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14193"/>
          <a:ext cx="6985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41063</xdr:rowOff>
    </xdr:from>
    <xdr:to>
      <xdr:col>22</xdr:col>
      <xdr:colOff>114300</xdr:colOff>
      <xdr:row>37</xdr:row>
      <xdr:rowOff>89493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65763"/>
          <a:ext cx="698500" cy="4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41063</xdr:rowOff>
    </xdr:from>
    <xdr:to>
      <xdr:col>18</xdr:col>
      <xdr:colOff>177800</xdr:colOff>
      <xdr:row>37</xdr:row>
      <xdr:rowOff>59579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5763"/>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44408</xdr:rowOff>
    </xdr:from>
    <xdr:to>
      <xdr:col>29</xdr:col>
      <xdr:colOff>177800</xdr:colOff>
      <xdr:row>37</xdr:row>
      <xdr:rowOff>146008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16485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52377</xdr:rowOff>
    </xdr:from>
    <xdr:to>
      <xdr:col>26</xdr:col>
      <xdr:colOff>101600</xdr:colOff>
      <xdr:row>37</xdr:row>
      <xdr:rowOff>153977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138754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38693</xdr:rowOff>
    </xdr:from>
    <xdr:to>
      <xdr:col>22</xdr:col>
      <xdr:colOff>165100</xdr:colOff>
      <xdr:row>37</xdr:row>
      <xdr:rowOff>140293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125070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161713</xdr:rowOff>
    </xdr:from>
    <xdr:to>
      <xdr:col>19</xdr:col>
      <xdr:colOff>38100</xdr:colOff>
      <xdr:row>37</xdr:row>
      <xdr:rowOff>91863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76640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8779</xdr:rowOff>
    </xdr:from>
    <xdr:to>
      <xdr:col>15</xdr:col>
      <xdr:colOff>101600</xdr:colOff>
      <xdr:row>37</xdr:row>
      <xdr:rowOff>110379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95156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9,364
9,293
39.93
9,262,442
8,239,015
814,639
3,336,173
4,000,745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169978</xdr:rowOff>
    </xdr:from>
    <xdr:to>
      <xdr:col>24</xdr:col>
      <xdr:colOff>63500</xdr:colOff>
      <xdr:row>37</xdr:row>
      <xdr:rowOff>24045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42178"/>
          <a:ext cx="838200" cy="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24045</xdr:rowOff>
    </xdr:from>
    <xdr:to>
      <xdr:col>19</xdr:col>
      <xdr:colOff>177800</xdr:colOff>
      <xdr:row>37</xdr:row>
      <xdr:rowOff>62628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67695"/>
          <a:ext cx="8890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62628</xdr:rowOff>
    </xdr:from>
    <xdr:to>
      <xdr:col>15</xdr:col>
      <xdr:colOff>50800</xdr:colOff>
      <xdr:row>38</xdr:row>
      <xdr:rowOff>54558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06278"/>
          <a:ext cx="889000" cy="1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42339</xdr:rowOff>
    </xdr:from>
    <xdr:to>
      <xdr:col>10</xdr:col>
      <xdr:colOff>114300</xdr:colOff>
      <xdr:row>38</xdr:row>
      <xdr:rowOff>54558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57439"/>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119178</xdr:rowOff>
    </xdr:from>
    <xdr:to>
      <xdr:col>24</xdr:col>
      <xdr:colOff>114300</xdr:colOff>
      <xdr:row>37</xdr:row>
      <xdr:rowOff>49328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97605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6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144695</xdr:rowOff>
    </xdr:from>
    <xdr:to>
      <xdr:col>20</xdr:col>
      <xdr:colOff>38100</xdr:colOff>
      <xdr:row>37</xdr:row>
      <xdr:rowOff>74845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65972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0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11828</xdr:rowOff>
    </xdr:from>
    <xdr:to>
      <xdr:col>15</xdr:col>
      <xdr:colOff>101600</xdr:colOff>
      <xdr:row>37</xdr:row>
      <xdr:rowOff>113428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104555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4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3758</xdr:rowOff>
    </xdr:from>
    <xdr:to>
      <xdr:col>10</xdr:col>
      <xdr:colOff>165100</xdr:colOff>
      <xdr:row>38</xdr:row>
      <xdr:rowOff>105358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162989</xdr:rowOff>
    </xdr:from>
    <xdr:to>
      <xdr:col>6</xdr:col>
      <xdr:colOff>38100</xdr:colOff>
      <xdr:row>38</xdr:row>
      <xdr:rowOff>93139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84266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50994</xdr:rowOff>
    </xdr:from>
    <xdr:to>
      <xdr:col>24</xdr:col>
      <xdr:colOff>63500</xdr:colOff>
      <xdr:row>58</xdr:row>
      <xdr:rowOff>142499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95094"/>
          <a:ext cx="8382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142499</xdr:rowOff>
    </xdr:from>
    <xdr:to>
      <xdr:col>19</xdr:col>
      <xdr:colOff>177800</xdr:colOff>
      <xdr:row>58</xdr:row>
      <xdr:rowOff>149027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86599"/>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108960</xdr:rowOff>
    </xdr:from>
    <xdr:to>
      <xdr:col>15</xdr:col>
      <xdr:colOff>50800</xdr:colOff>
      <xdr:row>58</xdr:row>
      <xdr:rowOff>149027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53060"/>
          <a:ext cx="889000" cy="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108960</xdr:rowOff>
    </xdr:from>
    <xdr:to>
      <xdr:col>10</xdr:col>
      <xdr:colOff>114300</xdr:colOff>
      <xdr:row>58</xdr:row>
      <xdr:rowOff>134034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3060"/>
          <a:ext cx="889000" cy="2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194</xdr:rowOff>
    </xdr:from>
    <xdr:to>
      <xdr:col>24</xdr:col>
      <xdr:colOff>114300</xdr:colOff>
      <xdr:row>58</xdr:row>
      <xdr:rowOff>101794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150071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2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91699</xdr:rowOff>
    </xdr:from>
    <xdr:to>
      <xdr:col>20</xdr:col>
      <xdr:colOff>38100</xdr:colOff>
      <xdr:row>59</xdr:row>
      <xdr:rowOff>21849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12976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98227</xdr:rowOff>
    </xdr:from>
    <xdr:to>
      <xdr:col>15</xdr:col>
      <xdr:colOff>101600</xdr:colOff>
      <xdr:row>59</xdr:row>
      <xdr:rowOff>28377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19504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3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58160</xdr:rowOff>
    </xdr:from>
    <xdr:to>
      <xdr:col>10</xdr:col>
      <xdr:colOff>165100</xdr:colOff>
      <xdr:row>58</xdr:row>
      <xdr:rowOff>159760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150887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9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83234</xdr:rowOff>
    </xdr:from>
    <xdr:to>
      <xdr:col>6</xdr:col>
      <xdr:colOff>38100</xdr:colOff>
      <xdr:row>59</xdr:row>
      <xdr:rowOff>13384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4511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2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42526</xdr:rowOff>
    </xdr:from>
    <xdr:to>
      <xdr:col>24</xdr:col>
      <xdr:colOff>63500</xdr:colOff>
      <xdr:row>79</xdr:row>
      <xdr:rowOff>43535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87076"/>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166218</xdr:rowOff>
    </xdr:from>
    <xdr:to>
      <xdr:col>19</xdr:col>
      <xdr:colOff>177800</xdr:colOff>
      <xdr:row>79</xdr:row>
      <xdr:rowOff>42526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9318"/>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166218</xdr:rowOff>
    </xdr:from>
    <xdr:to>
      <xdr:col>15</xdr:col>
      <xdr:colOff>50800</xdr:colOff>
      <xdr:row>79</xdr:row>
      <xdr:rowOff>43841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9318"/>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165170</xdr:rowOff>
    </xdr:from>
    <xdr:to>
      <xdr:col>10</xdr:col>
      <xdr:colOff>114300</xdr:colOff>
      <xdr:row>79</xdr:row>
      <xdr:rowOff>43841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38270"/>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164185</xdr:rowOff>
    </xdr:from>
    <xdr:to>
      <xdr:col>24</xdr:col>
      <xdr:colOff>114300</xdr:colOff>
      <xdr:row>79</xdr:row>
      <xdr:rowOff>94335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79112</xdr:rowOff>
    </xdr:from>
    <xdr:ext cx="313932"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52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163176</xdr:rowOff>
    </xdr:from>
    <xdr:to>
      <xdr:col>20</xdr:col>
      <xdr:colOff>38100</xdr:colOff>
      <xdr:row>79</xdr:row>
      <xdr:rowOff>93326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84453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115418</xdr:rowOff>
    </xdr:from>
    <xdr:to>
      <xdr:col>15</xdr:col>
      <xdr:colOff>101600</xdr:colOff>
      <xdr:row>79</xdr:row>
      <xdr:rowOff>45568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36695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164491</xdr:rowOff>
    </xdr:from>
    <xdr:to>
      <xdr:col>10</xdr:col>
      <xdr:colOff>165100</xdr:colOff>
      <xdr:row>79</xdr:row>
      <xdr:rowOff>94641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85768</xdr:rowOff>
    </xdr:from>
    <xdr:ext cx="313932"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62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114370</xdr:rowOff>
    </xdr:from>
    <xdr:to>
      <xdr:col>6</xdr:col>
      <xdr:colOff>38100</xdr:colOff>
      <xdr:row>79</xdr:row>
      <xdr:rowOff>44520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35647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61280</xdr:rowOff>
    </xdr:from>
    <xdr:to>
      <xdr:col>24</xdr:col>
      <xdr:colOff>63500</xdr:colOff>
      <xdr:row>94</xdr:row>
      <xdr:rowOff>68061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77580"/>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68061</xdr:rowOff>
    </xdr:from>
    <xdr:to>
      <xdr:col>19</xdr:col>
      <xdr:colOff>177800</xdr:colOff>
      <xdr:row>96</xdr:row>
      <xdr:rowOff>94579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84361"/>
          <a:ext cx="889000" cy="3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94579</xdr:rowOff>
    </xdr:from>
    <xdr:to>
      <xdr:col>15</xdr:col>
      <xdr:colOff>50800</xdr:colOff>
      <xdr:row>96</xdr:row>
      <xdr:rowOff>103722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5377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103722</xdr:rowOff>
    </xdr:from>
    <xdr:to>
      <xdr:col>10</xdr:col>
      <xdr:colOff>114300</xdr:colOff>
      <xdr:row>96</xdr:row>
      <xdr:rowOff>120607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2922"/>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10480</xdr:rowOff>
    </xdr:from>
    <xdr:to>
      <xdr:col>24</xdr:col>
      <xdr:colOff>114300</xdr:colOff>
      <xdr:row>94</xdr:row>
      <xdr:rowOff>112080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33357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17261</xdr:rowOff>
    </xdr:from>
    <xdr:to>
      <xdr:col>20</xdr:col>
      <xdr:colOff>38100</xdr:colOff>
      <xdr:row>94</xdr:row>
      <xdr:rowOff>118861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135388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43779</xdr:rowOff>
    </xdr:from>
    <xdr:to>
      <xdr:col>15</xdr:col>
      <xdr:colOff>101600</xdr:colOff>
      <xdr:row>96</xdr:row>
      <xdr:rowOff>145379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161906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52922</xdr:rowOff>
    </xdr:from>
    <xdr:to>
      <xdr:col>10</xdr:col>
      <xdr:colOff>165100</xdr:colOff>
      <xdr:row>96</xdr:row>
      <xdr:rowOff>154522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171049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69807</xdr:rowOff>
    </xdr:from>
    <xdr:to>
      <xdr:col>6</xdr:col>
      <xdr:colOff>38100</xdr:colOff>
      <xdr:row>96</xdr:row>
      <xdr:rowOff>171407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81297</xdr:rowOff>
    </xdr:from>
    <xdr:to>
      <xdr:col>55</xdr:col>
      <xdr:colOff>0</xdr:colOff>
      <xdr:row>38</xdr:row>
      <xdr:rowOff>123785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96397"/>
          <a:ext cx="8382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6083</xdr:rowOff>
    </xdr:from>
    <xdr:to>
      <xdr:col>50</xdr:col>
      <xdr:colOff>114300</xdr:colOff>
      <xdr:row>38</xdr:row>
      <xdr:rowOff>81297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78283"/>
          <a:ext cx="889000" cy="4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6083</xdr:rowOff>
    </xdr:from>
    <xdr:to>
      <xdr:col>45</xdr:col>
      <xdr:colOff>177800</xdr:colOff>
      <xdr:row>38</xdr:row>
      <xdr:rowOff>169111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78283"/>
          <a:ext cx="889000" cy="50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169111</xdr:rowOff>
    </xdr:from>
    <xdr:to>
      <xdr:col>41</xdr:col>
      <xdr:colOff>50800</xdr:colOff>
      <xdr:row>39</xdr:row>
      <xdr:rowOff>81842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84211"/>
          <a:ext cx="889000" cy="8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72985</xdr:rowOff>
    </xdr:from>
    <xdr:to>
      <xdr:col>55</xdr:col>
      <xdr:colOff>50800</xdr:colOff>
      <xdr:row>39</xdr:row>
      <xdr:rowOff>3135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159362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30497</xdr:rowOff>
    </xdr:from>
    <xdr:to>
      <xdr:col>50</xdr:col>
      <xdr:colOff>165100</xdr:colOff>
      <xdr:row>38</xdr:row>
      <xdr:rowOff>132097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123224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3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126733</xdr:rowOff>
    </xdr:from>
    <xdr:to>
      <xdr:col>46</xdr:col>
      <xdr:colOff>38100</xdr:colOff>
      <xdr:row>36</xdr:row>
      <xdr:rowOff>56883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48010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2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118311</xdr:rowOff>
    </xdr:from>
    <xdr:to>
      <xdr:col>41</xdr:col>
      <xdr:colOff>101600</xdr:colOff>
      <xdr:row>39</xdr:row>
      <xdr:rowOff>48461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39588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31042</xdr:rowOff>
    </xdr:from>
    <xdr:to>
      <xdr:col>36</xdr:col>
      <xdr:colOff>165100</xdr:colOff>
      <xdr:row>39</xdr:row>
      <xdr:rowOff>132642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123769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100785</xdr:rowOff>
    </xdr:from>
    <xdr:to>
      <xdr:col>55</xdr:col>
      <xdr:colOff>0</xdr:colOff>
      <xdr:row>56</xdr:row>
      <xdr:rowOff>101590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01985"/>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101590</xdr:rowOff>
    </xdr:from>
    <xdr:to>
      <xdr:col>50</xdr:col>
      <xdr:colOff>114300</xdr:colOff>
      <xdr:row>57</xdr:row>
      <xdr:rowOff>31621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02790"/>
          <a:ext cx="889000" cy="10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23032</xdr:rowOff>
    </xdr:from>
    <xdr:to>
      <xdr:col>45</xdr:col>
      <xdr:colOff>177800</xdr:colOff>
      <xdr:row>57</xdr:row>
      <xdr:rowOff>31621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9568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120802</xdr:rowOff>
    </xdr:from>
    <xdr:to>
      <xdr:col>41</xdr:col>
      <xdr:colOff>50800</xdr:colOff>
      <xdr:row>57</xdr:row>
      <xdr:rowOff>23032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22002"/>
          <a:ext cx="889000" cy="7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49985</xdr:rowOff>
    </xdr:from>
    <xdr:to>
      <xdr:col>55</xdr:col>
      <xdr:colOff>50800</xdr:colOff>
      <xdr:row>56</xdr:row>
      <xdr:rowOff>151585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28412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2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50790</xdr:rowOff>
    </xdr:from>
    <xdr:to>
      <xdr:col>50</xdr:col>
      <xdr:colOff>165100</xdr:colOff>
      <xdr:row>56</xdr:row>
      <xdr:rowOff>152390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143517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152271</xdr:rowOff>
    </xdr:from>
    <xdr:to>
      <xdr:col>46</xdr:col>
      <xdr:colOff>38100</xdr:colOff>
      <xdr:row>57</xdr:row>
      <xdr:rowOff>82421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73548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4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143682</xdr:rowOff>
    </xdr:from>
    <xdr:to>
      <xdr:col>41</xdr:col>
      <xdr:colOff>101600</xdr:colOff>
      <xdr:row>57</xdr:row>
      <xdr:rowOff>73832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64959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70002</xdr:rowOff>
    </xdr:from>
    <xdr:to>
      <xdr:col>36</xdr:col>
      <xdr:colOff>165100</xdr:colOff>
      <xdr:row>57</xdr:row>
      <xdr:rowOff>152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162729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62559</xdr:rowOff>
    </xdr:from>
    <xdr:to>
      <xdr:col>55</xdr:col>
      <xdr:colOff>0</xdr:colOff>
      <xdr:row>76</xdr:row>
      <xdr:rowOff>168320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092759"/>
          <a:ext cx="838200" cy="10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168320</xdr:rowOff>
    </xdr:from>
    <xdr:to>
      <xdr:col>50</xdr:col>
      <xdr:colOff>114300</xdr:colOff>
      <xdr:row>78</xdr:row>
      <xdr:rowOff>63272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98520"/>
          <a:ext cx="88900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63272</xdr:rowOff>
    </xdr:from>
    <xdr:to>
      <xdr:col>45</xdr:col>
      <xdr:colOff>177800</xdr:colOff>
      <xdr:row>78</xdr:row>
      <xdr:rowOff>151507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6372"/>
          <a:ext cx="889000" cy="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151507</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24607"/>
          <a:ext cx="889000" cy="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11759</xdr:rowOff>
    </xdr:from>
    <xdr:to>
      <xdr:col>55</xdr:col>
      <xdr:colOff>50800</xdr:colOff>
      <xdr:row>76</xdr:row>
      <xdr:rowOff>113359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0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34636</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8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117520</xdr:rowOff>
    </xdr:from>
    <xdr:to>
      <xdr:col>50</xdr:col>
      <xdr:colOff>165100</xdr:colOff>
      <xdr:row>77</xdr:row>
      <xdr:rowOff>47670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64198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92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12472</xdr:rowOff>
    </xdr:from>
    <xdr:to>
      <xdr:col>46</xdr:col>
      <xdr:colOff>38100</xdr:colOff>
      <xdr:row>78</xdr:row>
      <xdr:rowOff>114072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100707</xdr:rowOff>
    </xdr:from>
    <xdr:to>
      <xdr:col>41</xdr:col>
      <xdr:colOff>101600</xdr:colOff>
      <xdr:row>79</xdr:row>
      <xdr:rowOff>30857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21984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6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8824</xdr:rowOff>
    </xdr:from>
    <xdr:to>
      <xdr:col>55</xdr:col>
      <xdr:colOff>0</xdr:colOff>
      <xdr:row>98</xdr:row>
      <xdr:rowOff>90816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10924"/>
          <a:ext cx="8382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147847</xdr:rowOff>
    </xdr:from>
    <xdr:to>
      <xdr:col>50</xdr:col>
      <xdr:colOff>114300</xdr:colOff>
      <xdr:row>98</xdr:row>
      <xdr:rowOff>8824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78497"/>
          <a:ext cx="8890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92416</xdr:rowOff>
    </xdr:from>
    <xdr:to>
      <xdr:col>45</xdr:col>
      <xdr:colOff>177800</xdr:colOff>
      <xdr:row>97</xdr:row>
      <xdr:rowOff>147847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23066"/>
          <a:ext cx="889000" cy="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139829</xdr:rowOff>
    </xdr:from>
    <xdr:to>
      <xdr:col>41</xdr:col>
      <xdr:colOff>50800</xdr:colOff>
      <xdr:row>97</xdr:row>
      <xdr:rowOff>92416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99029"/>
          <a:ext cx="889000" cy="1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40016</xdr:rowOff>
    </xdr:from>
    <xdr:to>
      <xdr:col>55</xdr:col>
      <xdr:colOff>50800</xdr:colOff>
      <xdr:row>98</xdr:row>
      <xdr:rowOff>141616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126393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5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129474</xdr:rowOff>
    </xdr:from>
    <xdr:to>
      <xdr:col>50</xdr:col>
      <xdr:colOff>165100</xdr:colOff>
      <xdr:row>98</xdr:row>
      <xdr:rowOff>59624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50751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97047</xdr:rowOff>
    </xdr:from>
    <xdr:to>
      <xdr:col>46</xdr:col>
      <xdr:colOff>38100</xdr:colOff>
      <xdr:row>98</xdr:row>
      <xdr:rowOff>27197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18324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41616</xdr:rowOff>
    </xdr:from>
    <xdr:to>
      <xdr:col>41</xdr:col>
      <xdr:colOff>101600</xdr:colOff>
      <xdr:row>97</xdr:row>
      <xdr:rowOff>143216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134343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89029</xdr:rowOff>
    </xdr:from>
    <xdr:to>
      <xdr:col>36</xdr:col>
      <xdr:colOff>165100</xdr:colOff>
      <xdr:row>97</xdr:row>
      <xdr:rowOff>19179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35706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2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29705</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1625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29705</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1625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23520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10070"/>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23520</xdr:rowOff>
    </xdr:from>
    <xdr:to>
      <xdr:col>71</xdr:col>
      <xdr:colOff>177800</xdr:colOff>
      <xdr:row>39</xdr:row>
      <xdr:rowOff>41110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10070"/>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150355</xdr:rowOff>
    </xdr:from>
    <xdr:to>
      <xdr:col>81</xdr:col>
      <xdr:colOff>101600</xdr:colOff>
      <xdr:row>39</xdr:row>
      <xdr:rowOff>80505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71632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144170</xdr:rowOff>
    </xdr:from>
    <xdr:to>
      <xdr:col>72</xdr:col>
      <xdr:colOff>38100</xdr:colOff>
      <xdr:row>39</xdr:row>
      <xdr:rowOff>74320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65447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161760</xdr:rowOff>
    </xdr:from>
    <xdr:to>
      <xdr:col>67</xdr:col>
      <xdr:colOff>101600</xdr:colOff>
      <xdr:row>39</xdr:row>
      <xdr:rowOff>91910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83037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69173</xdr:rowOff>
    </xdr:from>
    <xdr:to>
      <xdr:col>85</xdr:col>
      <xdr:colOff>127000</xdr:colOff>
      <xdr:row>78</xdr:row>
      <xdr:rowOff>72510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42273"/>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67314</xdr:rowOff>
    </xdr:from>
    <xdr:to>
      <xdr:col>81</xdr:col>
      <xdr:colOff>50800</xdr:colOff>
      <xdr:row>78</xdr:row>
      <xdr:rowOff>72510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4041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59762</xdr:rowOff>
    </xdr:from>
    <xdr:to>
      <xdr:col>76</xdr:col>
      <xdr:colOff>114300</xdr:colOff>
      <xdr:row>78</xdr:row>
      <xdr:rowOff>67314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32862"/>
          <a:ext cx="8890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44400</xdr:rowOff>
    </xdr:from>
    <xdr:to>
      <xdr:col>71</xdr:col>
      <xdr:colOff>177800</xdr:colOff>
      <xdr:row>78</xdr:row>
      <xdr:rowOff>59762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17500"/>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18373</xdr:rowOff>
    </xdr:from>
    <xdr:to>
      <xdr:col>85</xdr:col>
      <xdr:colOff>177800</xdr:colOff>
      <xdr:row>78</xdr:row>
      <xdr:rowOff>119973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168250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21710</xdr:rowOff>
    </xdr:from>
    <xdr:to>
      <xdr:col>81</xdr:col>
      <xdr:colOff>101600</xdr:colOff>
      <xdr:row>78</xdr:row>
      <xdr:rowOff>123310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114437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16514</xdr:rowOff>
    </xdr:from>
    <xdr:to>
      <xdr:col>76</xdr:col>
      <xdr:colOff>165100</xdr:colOff>
      <xdr:row>78</xdr:row>
      <xdr:rowOff>118114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109241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8962</xdr:rowOff>
    </xdr:from>
    <xdr:to>
      <xdr:col>72</xdr:col>
      <xdr:colOff>38100</xdr:colOff>
      <xdr:row>78</xdr:row>
      <xdr:rowOff>110562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165050</xdr:rowOff>
    </xdr:from>
    <xdr:to>
      <xdr:col>67</xdr:col>
      <xdr:colOff>101600</xdr:colOff>
      <xdr:row>78</xdr:row>
      <xdr:rowOff>95200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86327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126481</xdr:rowOff>
    </xdr:from>
    <xdr:to>
      <xdr:col>85</xdr:col>
      <xdr:colOff>127000</xdr:colOff>
      <xdr:row>98</xdr:row>
      <xdr:rowOff>16945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57131"/>
          <a:ext cx="8382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16945</xdr:rowOff>
    </xdr:from>
    <xdr:to>
      <xdr:col>81</xdr:col>
      <xdr:colOff>50800</xdr:colOff>
      <xdr:row>98</xdr:row>
      <xdr:rowOff>31556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19045"/>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31556</xdr:rowOff>
    </xdr:from>
    <xdr:to>
      <xdr:col>76</xdr:col>
      <xdr:colOff>114300</xdr:colOff>
      <xdr:row>98</xdr:row>
      <xdr:rowOff>78742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3656"/>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29057</xdr:rowOff>
    </xdr:from>
    <xdr:to>
      <xdr:col>71</xdr:col>
      <xdr:colOff>177800</xdr:colOff>
      <xdr:row>98</xdr:row>
      <xdr:rowOff>78742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1157"/>
          <a:ext cx="889000" cy="4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75681</xdr:rowOff>
    </xdr:from>
    <xdr:to>
      <xdr:col>85</xdr:col>
      <xdr:colOff>177800</xdr:colOff>
      <xdr:row>98</xdr:row>
      <xdr:rowOff>5831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98558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137595</xdr:rowOff>
    </xdr:from>
    <xdr:to>
      <xdr:col>81</xdr:col>
      <xdr:colOff>101600</xdr:colOff>
      <xdr:row>98</xdr:row>
      <xdr:rowOff>67745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58872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152206</xdr:rowOff>
    </xdr:from>
    <xdr:to>
      <xdr:col>76</xdr:col>
      <xdr:colOff>165100</xdr:colOff>
      <xdr:row>98</xdr:row>
      <xdr:rowOff>82356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27942</xdr:rowOff>
    </xdr:from>
    <xdr:to>
      <xdr:col>72</xdr:col>
      <xdr:colOff>38100</xdr:colOff>
      <xdr:row>98</xdr:row>
      <xdr:rowOff>129542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146069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149707</xdr:rowOff>
    </xdr:from>
    <xdr:to>
      <xdr:col>67</xdr:col>
      <xdr:colOff>101600</xdr:colOff>
      <xdr:row>98</xdr:row>
      <xdr:rowOff>79857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96384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91253</xdr:rowOff>
    </xdr:from>
    <xdr:to>
      <xdr:col>116</xdr:col>
      <xdr:colOff>63500</xdr:colOff>
      <xdr:row>59</xdr:row>
      <xdr:rowOff>93066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6803"/>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83905</xdr:rowOff>
    </xdr:from>
    <xdr:to>
      <xdr:col>111</xdr:col>
      <xdr:colOff>177800</xdr:colOff>
      <xdr:row>59</xdr:row>
      <xdr:rowOff>93066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99455"/>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83905</xdr:rowOff>
    </xdr:from>
    <xdr:to>
      <xdr:col>107</xdr:col>
      <xdr:colOff>50800</xdr:colOff>
      <xdr:row>59</xdr:row>
      <xdr:rowOff>96789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99455"/>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96282</xdr:rowOff>
    </xdr:from>
    <xdr:to>
      <xdr:col>102</xdr:col>
      <xdr:colOff>114300</xdr:colOff>
      <xdr:row>59</xdr:row>
      <xdr:rowOff>96789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183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40453</xdr:rowOff>
    </xdr:from>
    <xdr:to>
      <xdr:col>116</xdr:col>
      <xdr:colOff>114300</xdr:colOff>
      <xdr:row>59</xdr:row>
      <xdr:rowOff>142053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126830</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0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42266</xdr:rowOff>
    </xdr:from>
    <xdr:to>
      <xdr:col>112</xdr:col>
      <xdr:colOff>38100</xdr:colOff>
      <xdr:row>59</xdr:row>
      <xdr:rowOff>143866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134993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5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33105</xdr:rowOff>
    </xdr:from>
    <xdr:to>
      <xdr:col>107</xdr:col>
      <xdr:colOff>101600</xdr:colOff>
      <xdr:row>59</xdr:row>
      <xdr:rowOff>134705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125832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41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45989</xdr:rowOff>
    </xdr:from>
    <xdr:to>
      <xdr:col>102</xdr:col>
      <xdr:colOff>165100</xdr:colOff>
      <xdr:row>59</xdr:row>
      <xdr:rowOff>147589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138716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5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45482</xdr:rowOff>
    </xdr:from>
    <xdr:to>
      <xdr:col>98</xdr:col>
      <xdr:colOff>38100</xdr:colOff>
      <xdr:row>59</xdr:row>
      <xdr:rowOff>147082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138209</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53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9970</xdr:rowOff>
    </xdr:from>
    <xdr:to>
      <xdr:col>116</xdr:col>
      <xdr:colOff>63500</xdr:colOff>
      <xdr:row>77</xdr:row>
      <xdr:rowOff>29832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11620"/>
          <a:ext cx="8382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3911</xdr:rowOff>
    </xdr:from>
    <xdr:to>
      <xdr:col>111</xdr:col>
      <xdr:colOff>177800</xdr:colOff>
      <xdr:row>77</xdr:row>
      <xdr:rowOff>29832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05561"/>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158559</xdr:rowOff>
    </xdr:from>
    <xdr:to>
      <xdr:col>107</xdr:col>
      <xdr:colOff>50800</xdr:colOff>
      <xdr:row>77</xdr:row>
      <xdr:rowOff>3911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8875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90055</xdr:rowOff>
    </xdr:from>
    <xdr:to>
      <xdr:col>102</xdr:col>
      <xdr:colOff>114300</xdr:colOff>
      <xdr:row>76</xdr:row>
      <xdr:rowOff>158559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202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130620</xdr:rowOff>
    </xdr:from>
    <xdr:to>
      <xdr:col>116</xdr:col>
      <xdr:colOff>114300</xdr:colOff>
      <xdr:row>77</xdr:row>
      <xdr:rowOff>60770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109047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150482</xdr:rowOff>
    </xdr:from>
    <xdr:to>
      <xdr:col>112</xdr:col>
      <xdr:colOff>38100</xdr:colOff>
      <xdr:row>77</xdr:row>
      <xdr:rowOff>80632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71759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124561</xdr:rowOff>
    </xdr:from>
    <xdr:to>
      <xdr:col>107</xdr:col>
      <xdr:colOff>101600</xdr:colOff>
      <xdr:row>77</xdr:row>
      <xdr:rowOff>54711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45838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107759</xdr:rowOff>
    </xdr:from>
    <xdr:to>
      <xdr:col>102</xdr:col>
      <xdr:colOff>165100</xdr:colOff>
      <xdr:row>77</xdr:row>
      <xdr:rowOff>37909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29036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39255</xdr:rowOff>
    </xdr:from>
    <xdr:to>
      <xdr:col>98</xdr:col>
      <xdr:colOff>38100</xdr:colOff>
      <xdr:row>76</xdr:row>
      <xdr:rowOff>140855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131982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令和４度決算は、類似団体平均値と比較して扶助費及び普通建設事業費（うち新規整備）、積立金以外の項目で下回る状況にある。扶助費に関しては障害福祉サービス費を筆頭に年々増加している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類似団体を上回る数値を示している。近年の動向から今後も右肩上がりで扶助費にかかる費用は増加するものと見込まれる。普通建設事業費については、令和３年度において新型コロナウイルス感染症等の影響により工事の進捗に遅れが生じ令和４年度に繰越となった新庁舎及び湧川第２団地の建設によるものであ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対前年比で特に増加している項目は、物件費 </a:t>
          </a:r>
          <a:r>
            <a:rPr kumimoji="1" lang="en-US" altLang="ja-JP" sz="1300">
              <a:latin typeface="ＭＳ Ｐゴシック" panose="020B0600070205080204" pitchFamily="50" charset="-128"/>
              <a:ea typeface="ＭＳ Ｐゴシック" panose="020B0600070205080204" pitchFamily="50" charset="-128"/>
            </a:rPr>
            <a:t>28,020</a:t>
          </a:r>
          <a:r>
            <a:rPr kumimoji="1" lang="ja-JP" altLang="en-US" sz="1300">
              <a:latin typeface="ＭＳ Ｐゴシック" panose="020B0600070205080204" pitchFamily="50" charset="-128"/>
              <a:ea typeface="ＭＳ Ｐゴシック" panose="020B0600070205080204" pitchFamily="50" charset="-128"/>
            </a:rPr>
            <a:t>円、普通建設事業費（うち新規整備） </a:t>
          </a:r>
          <a:r>
            <a:rPr kumimoji="1" lang="en-US" altLang="ja-JP" sz="1300">
              <a:latin typeface="ＭＳ Ｐゴシック" panose="020B0600070205080204" pitchFamily="50" charset="-128"/>
              <a:ea typeface="ＭＳ Ｐゴシック" panose="020B0600070205080204" pitchFamily="50" charset="-128"/>
            </a:rPr>
            <a:t>27,759</a:t>
          </a:r>
          <a:r>
            <a:rPr kumimoji="1" lang="ja-JP" altLang="en-US" sz="1300">
              <a:latin typeface="ＭＳ Ｐゴシック" panose="020B0600070205080204" pitchFamily="50" charset="-128"/>
              <a:ea typeface="ＭＳ Ｐゴシック" panose="020B0600070205080204" pitchFamily="50" charset="-128"/>
            </a:rPr>
            <a:t>円、積立金 </a:t>
          </a:r>
          <a:r>
            <a:rPr kumimoji="1" lang="en-US" altLang="ja-JP" sz="1300">
              <a:latin typeface="ＭＳ Ｐゴシック" panose="020B0600070205080204" pitchFamily="50" charset="-128"/>
              <a:ea typeface="ＭＳ Ｐゴシック" panose="020B0600070205080204" pitchFamily="50" charset="-128"/>
            </a:rPr>
            <a:t>18,959</a:t>
          </a:r>
          <a:r>
            <a:rPr kumimoji="1" lang="ja-JP" altLang="en-US" sz="1300">
              <a:latin typeface="ＭＳ Ｐゴシック" panose="020B0600070205080204" pitchFamily="50" charset="-128"/>
              <a:ea typeface="ＭＳ Ｐゴシック" panose="020B0600070205080204" pitchFamily="50" charset="-128"/>
            </a:rPr>
            <a:t>円で、これは前述したとおり物件費も含め新型コロナウイルス感染症等の影響によるものである。減少している項目は、補助費等</a:t>
          </a:r>
          <a:r>
            <a:rPr kumimoji="1" lang="en-US" altLang="ja-JP" sz="1300">
              <a:latin typeface="ＭＳ Ｐゴシック" panose="020B0600070205080204" pitchFamily="50" charset="-128"/>
              <a:ea typeface="ＭＳ Ｐゴシック" panose="020B0600070205080204" pitchFamily="50" charset="-128"/>
            </a:rPr>
            <a:t>9,293</a:t>
          </a:r>
          <a:r>
            <a:rPr kumimoji="1" lang="ja-JP" altLang="en-US" sz="1300">
              <a:latin typeface="ＭＳ Ｐゴシック" panose="020B0600070205080204" pitchFamily="50" charset="-128"/>
              <a:ea typeface="ＭＳ Ｐゴシック" panose="020B0600070205080204" pitchFamily="50" charset="-128"/>
            </a:rPr>
            <a:t>円、普通建設事業費（うち更新整備）</a:t>
          </a:r>
          <a:r>
            <a:rPr kumimoji="1" lang="en-US" altLang="ja-JP" sz="1300">
              <a:latin typeface="ＭＳ Ｐゴシック" panose="020B0600070205080204" pitchFamily="50" charset="-128"/>
              <a:ea typeface="ＭＳ Ｐゴシック" panose="020B0600070205080204" pitchFamily="50" charset="-128"/>
            </a:rPr>
            <a:t>35,867</a:t>
          </a:r>
          <a:r>
            <a:rPr kumimoji="1" lang="ja-JP" altLang="en-US" sz="1300">
              <a:latin typeface="ＭＳ Ｐゴシック" panose="020B0600070205080204" pitchFamily="50" charset="-128"/>
              <a:ea typeface="ＭＳ Ｐゴシック" panose="020B0600070205080204" pitchFamily="50" charset="-128"/>
            </a:rPr>
            <a:t>円で、景観形成強化事業等の減による。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9,364
9,293
39.93
9,262,442
8,239,015
814,639
3,336,173
4,000,745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34417</xdr:rowOff>
    </xdr:from>
    <xdr:to>
      <xdr:col>24</xdr:col>
      <xdr:colOff>63500</xdr:colOff>
      <xdr:row>38</xdr:row>
      <xdr:rowOff>58674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49517"/>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46482</xdr:rowOff>
    </xdr:from>
    <xdr:to>
      <xdr:col>19</xdr:col>
      <xdr:colOff>177800</xdr:colOff>
      <xdr:row>38</xdr:row>
      <xdr:rowOff>58674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158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170053</xdr:rowOff>
    </xdr:from>
    <xdr:to>
      <xdr:col>15</xdr:col>
      <xdr:colOff>50800</xdr:colOff>
      <xdr:row>38</xdr:row>
      <xdr:rowOff>46482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13703"/>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170053</xdr:rowOff>
    </xdr:from>
    <xdr:to>
      <xdr:col>10</xdr:col>
      <xdr:colOff>114300</xdr:colOff>
      <xdr:row>38</xdr:row>
      <xdr:rowOff>17018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13703"/>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155067</xdr:rowOff>
    </xdr:from>
    <xdr:to>
      <xdr:col>24</xdr:col>
      <xdr:colOff>114300</xdr:colOff>
      <xdr:row>38</xdr:row>
      <xdr:rowOff>85217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69994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xdr:rowOff>
    </xdr:from>
    <xdr:to>
      <xdr:col>20</xdr:col>
      <xdr:colOff>38100</xdr:colOff>
      <xdr:row>38</xdr:row>
      <xdr:rowOff>109474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100601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167132</xdr:rowOff>
    </xdr:from>
    <xdr:to>
      <xdr:col>15</xdr:col>
      <xdr:colOff>101600</xdr:colOff>
      <xdr:row>38</xdr:row>
      <xdr:rowOff>97282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88409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119253</xdr:rowOff>
    </xdr:from>
    <xdr:to>
      <xdr:col>10</xdr:col>
      <xdr:colOff>165100</xdr:colOff>
      <xdr:row>38</xdr:row>
      <xdr:rowOff>49403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5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137668</xdr:rowOff>
    </xdr:from>
    <xdr:to>
      <xdr:col>6</xdr:col>
      <xdr:colOff>38100</xdr:colOff>
      <xdr:row>38</xdr:row>
      <xdr:rowOff>67818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58945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102786</xdr:rowOff>
    </xdr:from>
    <xdr:to>
      <xdr:col>24</xdr:col>
      <xdr:colOff>63500</xdr:colOff>
      <xdr:row>57</xdr:row>
      <xdr:rowOff>17394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3986"/>
          <a:ext cx="838200" cy="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17394</xdr:rowOff>
    </xdr:from>
    <xdr:to>
      <xdr:col>19</xdr:col>
      <xdr:colOff>177800</xdr:colOff>
      <xdr:row>57</xdr:row>
      <xdr:rowOff>167215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0044"/>
          <a:ext cx="889000" cy="14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167215</xdr:rowOff>
    </xdr:from>
    <xdr:to>
      <xdr:col>15</xdr:col>
      <xdr:colOff>50800</xdr:colOff>
      <xdr:row>58</xdr:row>
      <xdr:rowOff>34220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9865"/>
          <a:ext cx="8890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19834</xdr:rowOff>
    </xdr:from>
    <xdr:to>
      <xdr:col>10</xdr:col>
      <xdr:colOff>114300</xdr:colOff>
      <xdr:row>58</xdr:row>
      <xdr:rowOff>34220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3934"/>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51986</xdr:rowOff>
    </xdr:from>
    <xdr:to>
      <xdr:col>24</xdr:col>
      <xdr:colOff>114300</xdr:colOff>
      <xdr:row>56</xdr:row>
      <xdr:rowOff>153586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74863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138044</xdr:rowOff>
    </xdr:from>
    <xdr:to>
      <xdr:col>20</xdr:col>
      <xdr:colOff>38100</xdr:colOff>
      <xdr:row>57</xdr:row>
      <xdr:rowOff>68194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59321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116415</xdr:rowOff>
    </xdr:from>
    <xdr:to>
      <xdr:col>15</xdr:col>
      <xdr:colOff>101600</xdr:colOff>
      <xdr:row>58</xdr:row>
      <xdr:rowOff>46565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37692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154870</xdr:rowOff>
    </xdr:from>
    <xdr:to>
      <xdr:col>10</xdr:col>
      <xdr:colOff>165100</xdr:colOff>
      <xdr:row>58</xdr:row>
      <xdr:rowOff>85020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76147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140484</xdr:rowOff>
    </xdr:from>
    <xdr:to>
      <xdr:col>6</xdr:col>
      <xdr:colOff>38100</xdr:colOff>
      <xdr:row>58</xdr:row>
      <xdr:rowOff>70634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61761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81421</xdr:rowOff>
    </xdr:from>
    <xdr:to>
      <xdr:col>24</xdr:col>
      <xdr:colOff>63500</xdr:colOff>
      <xdr:row>74</xdr:row>
      <xdr:rowOff>120937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8721"/>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121869</xdr:rowOff>
    </xdr:from>
    <xdr:to>
      <xdr:col>19</xdr:col>
      <xdr:colOff>177800</xdr:colOff>
      <xdr:row>74</xdr:row>
      <xdr:rowOff>120937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466269"/>
          <a:ext cx="889000" cy="3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121869</xdr:rowOff>
    </xdr:from>
    <xdr:to>
      <xdr:col>15</xdr:col>
      <xdr:colOff>50800</xdr:colOff>
      <xdr:row>75</xdr:row>
      <xdr:rowOff>10276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66269"/>
          <a:ext cx="889000" cy="4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45755</xdr:rowOff>
    </xdr:from>
    <xdr:to>
      <xdr:col>10</xdr:col>
      <xdr:colOff>114300</xdr:colOff>
      <xdr:row>75</xdr:row>
      <xdr:rowOff>10276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33055"/>
          <a:ext cx="8890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30621</xdr:rowOff>
    </xdr:from>
    <xdr:to>
      <xdr:col>24</xdr:col>
      <xdr:colOff>114300</xdr:colOff>
      <xdr:row>74</xdr:row>
      <xdr:rowOff>132221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53498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70137</xdr:rowOff>
    </xdr:from>
    <xdr:to>
      <xdr:col>20</xdr:col>
      <xdr:colOff>38100</xdr:colOff>
      <xdr:row>75</xdr:row>
      <xdr:rowOff>287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71069</xdr:rowOff>
    </xdr:from>
    <xdr:to>
      <xdr:col>15</xdr:col>
      <xdr:colOff>101600</xdr:colOff>
      <xdr:row>73</xdr:row>
      <xdr:rowOff>1219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17746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130926</xdr:rowOff>
    </xdr:from>
    <xdr:to>
      <xdr:col>10</xdr:col>
      <xdr:colOff>165100</xdr:colOff>
      <xdr:row>75</xdr:row>
      <xdr:rowOff>61076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77603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166405</xdr:rowOff>
    </xdr:from>
    <xdr:to>
      <xdr:col>6</xdr:col>
      <xdr:colOff>38100</xdr:colOff>
      <xdr:row>74</xdr:row>
      <xdr:rowOff>96555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113082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44672</xdr:rowOff>
    </xdr:from>
    <xdr:to>
      <xdr:col>24</xdr:col>
      <xdr:colOff>63500</xdr:colOff>
      <xdr:row>97</xdr:row>
      <xdr:rowOff>74481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75322"/>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44672</xdr:rowOff>
    </xdr:from>
    <xdr:to>
      <xdr:col>19</xdr:col>
      <xdr:colOff>177800</xdr:colOff>
      <xdr:row>97</xdr:row>
      <xdr:rowOff>81663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5322"/>
          <a:ext cx="889000" cy="3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42148</xdr:rowOff>
    </xdr:from>
    <xdr:to>
      <xdr:col>15</xdr:col>
      <xdr:colOff>50800</xdr:colOff>
      <xdr:row>97</xdr:row>
      <xdr:rowOff>81663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7279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42148</xdr:rowOff>
    </xdr:from>
    <xdr:to>
      <xdr:col>10</xdr:col>
      <xdr:colOff>114300</xdr:colOff>
      <xdr:row>97</xdr:row>
      <xdr:rowOff>133953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72798"/>
          <a:ext cx="8890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23681</xdr:rowOff>
    </xdr:from>
    <xdr:to>
      <xdr:col>24</xdr:col>
      <xdr:colOff>114300</xdr:colOff>
      <xdr:row>97</xdr:row>
      <xdr:rowOff>125281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110058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165322</xdr:rowOff>
    </xdr:from>
    <xdr:to>
      <xdr:col>20</xdr:col>
      <xdr:colOff>38100</xdr:colOff>
      <xdr:row>97</xdr:row>
      <xdr:rowOff>95472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86599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30863</xdr:rowOff>
    </xdr:from>
    <xdr:to>
      <xdr:col>15</xdr:col>
      <xdr:colOff>101600</xdr:colOff>
      <xdr:row>97</xdr:row>
      <xdr:rowOff>132463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123590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162798</xdr:rowOff>
    </xdr:from>
    <xdr:to>
      <xdr:col>10</xdr:col>
      <xdr:colOff>165100</xdr:colOff>
      <xdr:row>97</xdr:row>
      <xdr:rowOff>92948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84075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83153</xdr:rowOff>
    </xdr:from>
    <xdr:to>
      <xdr:col>6</xdr:col>
      <xdr:colOff>38100</xdr:colOff>
      <xdr:row>98</xdr:row>
      <xdr:rowOff>13303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103787</xdr:rowOff>
    </xdr:from>
    <xdr:to>
      <xdr:col>55</xdr:col>
      <xdr:colOff>0</xdr:colOff>
      <xdr:row>58</xdr:row>
      <xdr:rowOff>105299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7887"/>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66532</xdr:rowOff>
    </xdr:from>
    <xdr:to>
      <xdr:col>50</xdr:col>
      <xdr:colOff>114300</xdr:colOff>
      <xdr:row>58</xdr:row>
      <xdr:rowOff>105299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0632"/>
          <a:ext cx="8890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66532</xdr:rowOff>
    </xdr:from>
    <xdr:to>
      <xdr:col>45</xdr:col>
      <xdr:colOff>177800</xdr:colOff>
      <xdr:row>58</xdr:row>
      <xdr:rowOff>78102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0632"/>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78102</xdr:rowOff>
    </xdr:from>
    <xdr:to>
      <xdr:col>41</xdr:col>
      <xdr:colOff>50800</xdr:colOff>
      <xdr:row>58</xdr:row>
      <xdr:rowOff>78543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2220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52987</xdr:rowOff>
    </xdr:from>
    <xdr:to>
      <xdr:col>55</xdr:col>
      <xdr:colOff>50800</xdr:colOff>
      <xdr:row>58</xdr:row>
      <xdr:rowOff>154587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139364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54499</xdr:rowOff>
    </xdr:from>
    <xdr:to>
      <xdr:col>50</xdr:col>
      <xdr:colOff>165100</xdr:colOff>
      <xdr:row>58</xdr:row>
      <xdr:rowOff>156099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147226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15732</xdr:rowOff>
    </xdr:from>
    <xdr:to>
      <xdr:col>46</xdr:col>
      <xdr:colOff>38100</xdr:colOff>
      <xdr:row>58</xdr:row>
      <xdr:rowOff>117332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108459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27302</xdr:rowOff>
    </xdr:from>
    <xdr:to>
      <xdr:col>41</xdr:col>
      <xdr:colOff>101600</xdr:colOff>
      <xdr:row>58</xdr:row>
      <xdr:rowOff>128902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120029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27743</xdr:rowOff>
    </xdr:from>
    <xdr:to>
      <xdr:col>36</xdr:col>
      <xdr:colOff>165100</xdr:colOff>
      <xdr:row>58</xdr:row>
      <xdr:rowOff>129343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120470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7277</xdr:rowOff>
    </xdr:from>
    <xdr:to>
      <xdr:col>55</xdr:col>
      <xdr:colOff>0</xdr:colOff>
      <xdr:row>78</xdr:row>
      <xdr:rowOff>71408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0377"/>
          <a:ext cx="838200" cy="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40771</xdr:rowOff>
    </xdr:from>
    <xdr:to>
      <xdr:col>50</xdr:col>
      <xdr:colOff>114300</xdr:colOff>
      <xdr:row>78</xdr:row>
      <xdr:rowOff>7277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42421"/>
          <a:ext cx="889000" cy="1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40771</xdr:rowOff>
    </xdr:from>
    <xdr:to>
      <xdr:col>45</xdr:col>
      <xdr:colOff>177800</xdr:colOff>
      <xdr:row>78</xdr:row>
      <xdr:rowOff>38878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42421"/>
          <a:ext cx="889000" cy="1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38878</xdr:rowOff>
    </xdr:from>
    <xdr:to>
      <xdr:col>41</xdr:col>
      <xdr:colOff>50800</xdr:colOff>
      <xdr:row>78</xdr:row>
      <xdr:rowOff>67988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1978"/>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20608</xdr:rowOff>
    </xdr:from>
    <xdr:to>
      <xdr:col>55</xdr:col>
      <xdr:colOff>50800</xdr:colOff>
      <xdr:row>78</xdr:row>
      <xdr:rowOff>122208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106985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127927</xdr:rowOff>
    </xdr:from>
    <xdr:to>
      <xdr:col>50</xdr:col>
      <xdr:colOff>165100</xdr:colOff>
      <xdr:row>78</xdr:row>
      <xdr:rowOff>58077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49204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161421</xdr:rowOff>
    </xdr:from>
    <xdr:to>
      <xdr:col>46</xdr:col>
      <xdr:colOff>38100</xdr:colOff>
      <xdr:row>77</xdr:row>
      <xdr:rowOff>91571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108098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159528</xdr:rowOff>
    </xdr:from>
    <xdr:to>
      <xdr:col>41</xdr:col>
      <xdr:colOff>101600</xdr:colOff>
      <xdr:row>78</xdr:row>
      <xdr:rowOff>89678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80805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17188</xdr:rowOff>
    </xdr:from>
    <xdr:to>
      <xdr:col>36</xdr:col>
      <xdr:colOff>165100</xdr:colOff>
      <xdr:row>78</xdr:row>
      <xdr:rowOff>118788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109915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56221</xdr:rowOff>
    </xdr:from>
    <xdr:to>
      <xdr:col>54</xdr:col>
      <xdr:colOff>189865</xdr:colOff>
      <xdr:row>98</xdr:row>
      <xdr:rowOff>23813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8171"/>
          <a:ext cx="1270" cy="116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27640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23813</xdr:rowOff>
    </xdr:from>
    <xdr:to>
      <xdr:col>55</xdr:col>
      <xdr:colOff>88900</xdr:colOff>
      <xdr:row>98</xdr:row>
      <xdr:rowOff>23813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2898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56221</xdr:rowOff>
    </xdr:from>
    <xdr:to>
      <xdr:col>55</xdr:col>
      <xdr:colOff>88900</xdr:colOff>
      <xdr:row>91</xdr:row>
      <xdr:rowOff>56221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169228</xdr:rowOff>
    </xdr:from>
    <xdr:to>
      <xdr:col>55</xdr:col>
      <xdr:colOff>0</xdr:colOff>
      <xdr:row>98</xdr:row>
      <xdr:rowOff>4101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9878"/>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48266</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45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25389</xdr:rowOff>
    </xdr:from>
    <xdr:to>
      <xdr:col>55</xdr:col>
      <xdr:colOff>50800</xdr:colOff>
      <xdr:row>95</xdr:row>
      <xdr:rowOff>126989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1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4101</xdr:rowOff>
    </xdr:from>
    <xdr:to>
      <xdr:col>50</xdr:col>
      <xdr:colOff>114300</xdr:colOff>
      <xdr:row>98</xdr:row>
      <xdr:rowOff>40435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06201"/>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47974</xdr:rowOff>
    </xdr:from>
    <xdr:to>
      <xdr:col>50</xdr:col>
      <xdr:colOff>165100</xdr:colOff>
      <xdr:row>95</xdr:row>
      <xdr:rowOff>149574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166101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11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40435</xdr:rowOff>
    </xdr:from>
    <xdr:to>
      <xdr:col>45</xdr:col>
      <xdr:colOff>177800</xdr:colOff>
      <xdr:row>98</xdr:row>
      <xdr:rowOff>51780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42535"/>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81742</xdr:rowOff>
    </xdr:from>
    <xdr:to>
      <xdr:col>46</xdr:col>
      <xdr:colOff>38100</xdr:colOff>
      <xdr:row>96</xdr:row>
      <xdr:rowOff>11892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28419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89435</xdr:rowOff>
    </xdr:from>
    <xdr:to>
      <xdr:col>41</xdr:col>
      <xdr:colOff>50800</xdr:colOff>
      <xdr:row>98</xdr:row>
      <xdr:rowOff>51780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20085"/>
          <a:ext cx="889000" cy="1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92087</xdr:rowOff>
    </xdr:from>
    <xdr:to>
      <xdr:col>41</xdr:col>
      <xdr:colOff>101600</xdr:colOff>
      <xdr:row>96</xdr:row>
      <xdr:rowOff>22237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107783</xdr:rowOff>
    </xdr:from>
    <xdr:to>
      <xdr:col>36</xdr:col>
      <xdr:colOff>165100</xdr:colOff>
      <xdr:row>96</xdr:row>
      <xdr:rowOff>37933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54460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118428</xdr:rowOff>
    </xdr:from>
    <xdr:to>
      <xdr:col>55</xdr:col>
      <xdr:colOff>50800</xdr:colOff>
      <xdr:row>98</xdr:row>
      <xdr:rowOff>48578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124751</xdr:rowOff>
    </xdr:from>
    <xdr:to>
      <xdr:col>50</xdr:col>
      <xdr:colOff>165100</xdr:colOff>
      <xdr:row>98</xdr:row>
      <xdr:rowOff>54901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46028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161085</xdr:rowOff>
    </xdr:from>
    <xdr:to>
      <xdr:col>46</xdr:col>
      <xdr:colOff>38100</xdr:colOff>
      <xdr:row>98</xdr:row>
      <xdr:rowOff>91235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82362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980</xdr:rowOff>
    </xdr:from>
    <xdr:to>
      <xdr:col>41</xdr:col>
      <xdr:colOff>101600</xdr:colOff>
      <xdr:row>98</xdr:row>
      <xdr:rowOff>102580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93707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38635</xdr:rowOff>
    </xdr:from>
    <xdr:to>
      <xdr:col>36</xdr:col>
      <xdr:colOff>165100</xdr:colOff>
      <xdr:row>97</xdr:row>
      <xdr:rowOff>140235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69928</xdr:rowOff>
    </xdr:from>
    <xdr:to>
      <xdr:col>85</xdr:col>
      <xdr:colOff>127000</xdr:colOff>
      <xdr:row>39</xdr:row>
      <xdr:rowOff>80868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75647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69928</xdr:rowOff>
    </xdr:from>
    <xdr:to>
      <xdr:col>81</xdr:col>
      <xdr:colOff>50800</xdr:colOff>
      <xdr:row>39</xdr:row>
      <xdr:rowOff>86371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756478"/>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86371</xdr:rowOff>
    </xdr:from>
    <xdr:to>
      <xdr:col>76</xdr:col>
      <xdr:colOff>114300</xdr:colOff>
      <xdr:row>39</xdr:row>
      <xdr:rowOff>90257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77292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90257</xdr:rowOff>
    </xdr:from>
    <xdr:to>
      <xdr:col>71</xdr:col>
      <xdr:colOff>177800</xdr:colOff>
      <xdr:row>39</xdr:row>
      <xdr:rowOff>102520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776807"/>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30068</xdr:rowOff>
    </xdr:from>
    <xdr:to>
      <xdr:col>85</xdr:col>
      <xdr:colOff>177800</xdr:colOff>
      <xdr:row>39</xdr:row>
      <xdr:rowOff>131668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116445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6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19128</xdr:rowOff>
    </xdr:from>
    <xdr:to>
      <xdr:col>81</xdr:col>
      <xdr:colOff>101600</xdr:colOff>
      <xdr:row>39</xdr:row>
      <xdr:rowOff>120728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111855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7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35571</xdr:rowOff>
    </xdr:from>
    <xdr:to>
      <xdr:col>76</xdr:col>
      <xdr:colOff>165100</xdr:colOff>
      <xdr:row>39</xdr:row>
      <xdr:rowOff>137171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128298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8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39457</xdr:rowOff>
    </xdr:from>
    <xdr:to>
      <xdr:col>72</xdr:col>
      <xdr:colOff>38100</xdr:colOff>
      <xdr:row>39</xdr:row>
      <xdr:rowOff>141057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7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132184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8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51720</xdr:rowOff>
    </xdr:from>
    <xdr:to>
      <xdr:col>67</xdr:col>
      <xdr:colOff>101600</xdr:colOff>
      <xdr:row>39</xdr:row>
      <xdr:rowOff>153320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7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144447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8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15485</xdr:rowOff>
    </xdr:from>
    <xdr:to>
      <xdr:col>85</xdr:col>
      <xdr:colOff>127000</xdr:colOff>
      <xdr:row>58</xdr:row>
      <xdr:rowOff>25263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59585"/>
          <a:ext cx="8382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25263</xdr:rowOff>
    </xdr:from>
    <xdr:to>
      <xdr:col>81</xdr:col>
      <xdr:colOff>50800</xdr:colOff>
      <xdr:row>58</xdr:row>
      <xdr:rowOff>43273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69363"/>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28000</xdr:rowOff>
    </xdr:from>
    <xdr:to>
      <xdr:col>76</xdr:col>
      <xdr:colOff>114300</xdr:colOff>
      <xdr:row>58</xdr:row>
      <xdr:rowOff>43273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72100"/>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28000</xdr:rowOff>
    </xdr:from>
    <xdr:to>
      <xdr:col>71</xdr:col>
      <xdr:colOff>177800</xdr:colOff>
      <xdr:row>58</xdr:row>
      <xdr:rowOff>33091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72100"/>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136135</xdr:rowOff>
    </xdr:from>
    <xdr:to>
      <xdr:col>85</xdr:col>
      <xdr:colOff>177800</xdr:colOff>
      <xdr:row>58</xdr:row>
      <xdr:rowOff>66285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0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51062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145913</xdr:rowOff>
    </xdr:from>
    <xdr:to>
      <xdr:col>81</xdr:col>
      <xdr:colOff>101600</xdr:colOff>
      <xdr:row>58</xdr:row>
      <xdr:rowOff>76063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67190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163923</xdr:rowOff>
    </xdr:from>
    <xdr:to>
      <xdr:col>76</xdr:col>
      <xdr:colOff>165100</xdr:colOff>
      <xdr:row>58</xdr:row>
      <xdr:rowOff>94073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85200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148650</xdr:rowOff>
    </xdr:from>
    <xdr:to>
      <xdr:col>72</xdr:col>
      <xdr:colOff>38100</xdr:colOff>
      <xdr:row>58</xdr:row>
      <xdr:rowOff>78800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69927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153741</xdr:rowOff>
    </xdr:from>
    <xdr:to>
      <xdr:col>67</xdr:col>
      <xdr:colOff>101600</xdr:colOff>
      <xdr:row>58</xdr:row>
      <xdr:rowOff>83891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75018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29705</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7425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29705</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7425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23521</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68071"/>
          <a:ext cx="889000" cy="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23521</xdr:rowOff>
    </xdr:from>
    <xdr:to>
      <xdr:col>71</xdr:col>
      <xdr:colOff>177800</xdr:colOff>
      <xdr:row>79</xdr:row>
      <xdr:rowOff>41111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68071"/>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150355</xdr:rowOff>
    </xdr:from>
    <xdr:to>
      <xdr:col>81</xdr:col>
      <xdr:colOff>101600</xdr:colOff>
      <xdr:row>79</xdr:row>
      <xdr:rowOff>80505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71632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144171</xdr:rowOff>
    </xdr:from>
    <xdr:to>
      <xdr:col>72</xdr:col>
      <xdr:colOff>38100</xdr:colOff>
      <xdr:row>79</xdr:row>
      <xdr:rowOff>74321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65448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6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161761</xdr:rowOff>
    </xdr:from>
    <xdr:to>
      <xdr:col>67</xdr:col>
      <xdr:colOff>101600</xdr:colOff>
      <xdr:row>79</xdr:row>
      <xdr:rowOff>91911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83038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69173</xdr:rowOff>
    </xdr:from>
    <xdr:to>
      <xdr:col>85</xdr:col>
      <xdr:colOff>127000</xdr:colOff>
      <xdr:row>98</xdr:row>
      <xdr:rowOff>72510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871273"/>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67314</xdr:rowOff>
    </xdr:from>
    <xdr:to>
      <xdr:col>81</xdr:col>
      <xdr:colOff>50800</xdr:colOff>
      <xdr:row>98</xdr:row>
      <xdr:rowOff>72510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86941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59762</xdr:rowOff>
    </xdr:from>
    <xdr:to>
      <xdr:col>76</xdr:col>
      <xdr:colOff>114300</xdr:colOff>
      <xdr:row>98</xdr:row>
      <xdr:rowOff>67314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861862"/>
          <a:ext cx="8890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44400</xdr:rowOff>
    </xdr:from>
    <xdr:to>
      <xdr:col>71</xdr:col>
      <xdr:colOff>177800</xdr:colOff>
      <xdr:row>98</xdr:row>
      <xdr:rowOff>59762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846500"/>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18373</xdr:rowOff>
    </xdr:from>
    <xdr:to>
      <xdr:col>85</xdr:col>
      <xdr:colOff>177800</xdr:colOff>
      <xdr:row>98</xdr:row>
      <xdr:rowOff>119973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8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168250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21710</xdr:rowOff>
    </xdr:from>
    <xdr:to>
      <xdr:col>81</xdr:col>
      <xdr:colOff>101600</xdr:colOff>
      <xdr:row>98</xdr:row>
      <xdr:rowOff>123310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8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114437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91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16514</xdr:rowOff>
    </xdr:from>
    <xdr:to>
      <xdr:col>76</xdr:col>
      <xdr:colOff>165100</xdr:colOff>
      <xdr:row>98</xdr:row>
      <xdr:rowOff>118114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8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109241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9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8962</xdr:rowOff>
    </xdr:from>
    <xdr:to>
      <xdr:col>72</xdr:col>
      <xdr:colOff>38100</xdr:colOff>
      <xdr:row>98</xdr:row>
      <xdr:rowOff>110562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8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101689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9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165050</xdr:rowOff>
    </xdr:from>
    <xdr:to>
      <xdr:col>67</xdr:col>
      <xdr:colOff>101600</xdr:colOff>
      <xdr:row>98</xdr:row>
      <xdr:rowOff>95200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86327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8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本村の令和４年度決算は、類似団体平均値と比較して総務費及び民生費を除き、すべての項目で下回る状況にある。</a:t>
          </a:r>
        </a:p>
        <a:p>
          <a:r>
            <a:rPr kumimoji="1" lang="ja-JP" altLang="en-US" sz="1300">
              <a:latin typeface="ＭＳ Ｐゴシック" panose="020B0600070205080204" pitchFamily="50" charset="-128"/>
              <a:ea typeface="ＭＳ Ｐゴシック" panose="020B0600070205080204" pitchFamily="50" charset="-128"/>
            </a:rPr>
            <a:t>　対前年比で、総務費 </a:t>
          </a:r>
          <a:r>
            <a:rPr kumimoji="1" lang="en-US" altLang="ja-JP" sz="1300">
              <a:latin typeface="ＭＳ Ｐゴシック" panose="020B0600070205080204" pitchFamily="50" charset="-128"/>
              <a:ea typeface="ＭＳ Ｐゴシック" panose="020B0600070205080204" pitchFamily="50" charset="-128"/>
            </a:rPr>
            <a:t>52,704</a:t>
          </a:r>
          <a:r>
            <a:rPr kumimoji="1" lang="ja-JP" altLang="en-US" sz="1300">
              <a:latin typeface="ＭＳ Ｐゴシック" panose="020B0600070205080204" pitchFamily="50" charset="-128"/>
              <a:ea typeface="ＭＳ Ｐゴシック" panose="020B0600070205080204" pitchFamily="50" charset="-128"/>
            </a:rPr>
            <a:t>円、民生費 </a:t>
          </a:r>
          <a:r>
            <a:rPr kumimoji="1" lang="en-US" altLang="ja-JP" sz="1300">
              <a:latin typeface="ＭＳ Ｐゴシック" panose="020B0600070205080204" pitchFamily="50" charset="-128"/>
              <a:ea typeface="ＭＳ Ｐゴシック" panose="020B0600070205080204" pitchFamily="50" charset="-128"/>
            </a:rPr>
            <a:t>8,643</a:t>
          </a:r>
          <a:r>
            <a:rPr kumimoji="1" lang="ja-JP" altLang="en-US" sz="1300">
              <a:latin typeface="ＭＳ Ｐゴシック" panose="020B0600070205080204" pitchFamily="50" charset="-128"/>
              <a:ea typeface="ＭＳ Ｐゴシック" panose="020B0600070205080204" pitchFamily="50" charset="-128"/>
            </a:rPr>
            <a:t>円の増となっている。その要因は、新庁舎建設事業、新型コロナウイルス感染症対策事業等による。　減少した項目は、衛生費 </a:t>
          </a:r>
          <a:r>
            <a:rPr kumimoji="1" lang="en-US" altLang="ja-JP" sz="1300">
              <a:latin typeface="ＭＳ Ｐゴシック" panose="020B0600070205080204" pitchFamily="50" charset="-128"/>
              <a:ea typeface="ＭＳ Ｐゴシック" panose="020B0600070205080204" pitchFamily="50" charset="-128"/>
            </a:rPr>
            <a:t>6,520</a:t>
          </a:r>
          <a:r>
            <a:rPr kumimoji="1" lang="ja-JP" altLang="en-US" sz="1300">
              <a:latin typeface="ＭＳ Ｐゴシック" panose="020B0600070205080204" pitchFamily="50" charset="-128"/>
              <a:ea typeface="ＭＳ Ｐゴシック" panose="020B0600070205080204" pitchFamily="50" charset="-128"/>
            </a:rPr>
            <a:t>円、商工費が </a:t>
          </a:r>
          <a:r>
            <a:rPr kumimoji="1" lang="en-US" altLang="ja-JP" sz="1300">
              <a:latin typeface="ＭＳ Ｐゴシック" panose="020B0600070205080204" pitchFamily="50" charset="-128"/>
              <a:ea typeface="ＭＳ Ｐゴシック" panose="020B0600070205080204" pitchFamily="50" charset="-128"/>
            </a:rPr>
            <a:t>15,027</a:t>
          </a:r>
          <a:r>
            <a:rPr kumimoji="1" lang="ja-JP" altLang="en-US" sz="1300">
              <a:latin typeface="ＭＳ Ｐゴシック" panose="020B0600070205080204" pitchFamily="50" charset="-128"/>
              <a:ea typeface="ＭＳ Ｐゴシック" panose="020B0600070205080204" pitchFamily="50" charset="-128"/>
            </a:rPr>
            <a:t>円減となっており、これは衛生費は新型コロナウイルスワクチン接種体制確保事業と、商工費は景観形成強化事業の事業費減によるものである。</a:t>
          </a:r>
        </a:p>
        <a:p>
          <a:r>
            <a:rPr kumimoji="1" lang="ja-JP" altLang="en-US" sz="1300">
              <a:latin typeface="ＭＳ Ｐゴシック" panose="020B0600070205080204" pitchFamily="50" charset="-128"/>
              <a:ea typeface="ＭＳ Ｐゴシック" panose="020B0600070205080204" pitchFamily="50" charset="-128"/>
            </a:rPr>
            <a:t>　今後今帰仁小学校校舎建設等大型事業が予定されており教育費や公債費の数値が大きく増加することが見込まれる。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標準財政規模に対し実質収支額は前年度比</a:t>
          </a:r>
          <a:r>
            <a:rPr kumimoji="1" lang="en-US" altLang="ja-JP" sz="1400">
              <a:latin typeface="ＭＳ ゴシック" pitchFamily="49" charset="-128"/>
              <a:ea typeface="ＭＳ ゴシック" pitchFamily="49" charset="-128"/>
            </a:rPr>
            <a:t>4.64</a:t>
          </a:r>
          <a:r>
            <a:rPr kumimoji="1" lang="ja-JP" altLang="en-US" sz="1400">
              <a:latin typeface="ＭＳ ゴシック" pitchFamily="49" charset="-128"/>
              <a:ea typeface="ＭＳ ゴシック" pitchFamily="49" charset="-128"/>
            </a:rPr>
            <a:t>ポイントの増となっている。固定資産税等地方税の歳入増と、新型コロナウイルス感染症により予定されていた事業が規模縮小や中止となり、支出額が減少し財政調整基金への再積立が可能となり基金残高が増となった。</a:t>
          </a:r>
        </a:p>
        <a:p>
          <a:r>
            <a:rPr kumimoji="1" lang="ja-JP" altLang="en-US" sz="1400">
              <a:latin typeface="ＭＳ ゴシック" pitchFamily="49" charset="-128"/>
              <a:ea typeface="ＭＳ ゴシック" pitchFamily="49" charset="-128"/>
            </a:rPr>
            <a:t> 同じく支出額が減少したことにより実質収支額も増えた。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令和１年度より水道事業特別会計及び国民健康保険特別会計において財務状況の改善があり赤字が解消された。令和２年度以降全会計において黒字に転じている。</a:t>
          </a:r>
        </a:p>
        <a:p>
          <a:r>
            <a:rPr kumimoji="1" lang="ja-JP" altLang="en-US" sz="1400">
              <a:latin typeface="ＭＳ ゴシック" pitchFamily="49" charset="-128"/>
              <a:ea typeface="ＭＳ ゴシック" pitchFamily="49" charset="-128"/>
            </a:rPr>
            <a:t>　令和４年度に水道料金改定を実施しており、今後は法定内繰出しとなる見通しである。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9262442</v>
      </c>
      <c r="BO4" s="371"/>
      <c r="BP4" s="371"/>
      <c r="BQ4" s="371"/>
      <c r="BR4" s="371"/>
      <c r="BS4" s="371"/>
      <c r="BT4" s="371"/>
      <c r="BU4" s="372"/>
      <c r="BV4" s="370">
        <v>8709178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24.4</v>
      </c>
      <c r="CU4" s="377"/>
      <c r="CV4" s="377"/>
      <c r="CW4" s="377"/>
      <c r="CX4" s="377"/>
      <c r="CY4" s="377"/>
      <c r="CZ4" s="377"/>
      <c r="DA4" s="378"/>
      <c r="DB4" s="376">
        <v>19.8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8239015</v>
      </c>
      <c r="BO5" s="439"/>
      <c r="BP5" s="439"/>
      <c r="BQ5" s="439"/>
      <c r="BR5" s="439"/>
      <c r="BS5" s="439"/>
      <c r="BT5" s="439"/>
      <c r="BU5" s="440"/>
      <c r="BV5" s="438">
        <v>7827694</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80.5</v>
      </c>
      <c r="CU5" s="405"/>
      <c r="CV5" s="405"/>
      <c r="CW5" s="405"/>
      <c r="CX5" s="405"/>
      <c r="CY5" s="405"/>
      <c r="CZ5" s="405"/>
      <c r="DA5" s="406"/>
      <c r="DB5" s="404">
        <v>75.900000000000006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1023427</v>
      </c>
      <c r="BO6" s="439"/>
      <c r="BP6" s="439"/>
      <c r="BQ6" s="439"/>
      <c r="BR6" s="439"/>
      <c r="BS6" s="439"/>
      <c r="BT6" s="439"/>
      <c r="BU6" s="440"/>
      <c r="BV6" s="438">
        <v>881484</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81.3</v>
      </c>
      <c r="CU6" s="445"/>
      <c r="CV6" s="445"/>
      <c r="CW6" s="445"/>
      <c r="CX6" s="445"/>
      <c r="CY6" s="445"/>
      <c r="CZ6" s="445"/>
      <c r="DA6" s="446"/>
      <c r="DB6" s="444">
        <v>78.7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96</v>
      </c>
      <c r="AV7" s="434"/>
      <c r="AW7" s="434"/>
      <c r="AX7" s="434"/>
      <c r="AY7" s="435" t="s">
        <v>108</v>
      </c>
      <c r="AZ7" s="436"/>
      <c r="BA7" s="436"/>
      <c r="BB7" s="436"/>
      <c r="BC7" s="436"/>
      <c r="BD7" s="436"/>
      <c r="BE7" s="436"/>
      <c r="BF7" s="436"/>
      <c r="BG7" s="436"/>
      <c r="BH7" s="436"/>
      <c r="BI7" s="436"/>
      <c r="BJ7" s="436"/>
      <c r="BK7" s="436"/>
      <c r="BL7" s="436"/>
      <c r="BM7" s="437"/>
      <c r="BN7" s="438">
        <v>208788</v>
      </c>
      <c r="BO7" s="439"/>
      <c r="BP7" s="439"/>
      <c r="BQ7" s="439"/>
      <c r="BR7" s="439"/>
      <c r="BS7" s="439"/>
      <c r="BT7" s="439"/>
      <c r="BU7" s="440"/>
      <c r="BV7" s="438">
        <v>209192</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3336173</v>
      </c>
      <c r="CU7" s="439"/>
      <c r="CV7" s="439"/>
      <c r="CW7" s="439"/>
      <c r="CX7" s="439"/>
      <c r="CY7" s="439"/>
      <c r="CZ7" s="439"/>
      <c r="DA7" s="440"/>
      <c r="DB7" s="438">
        <v>3399066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814639</v>
      </c>
      <c r="BO8" s="439"/>
      <c r="BP8" s="439"/>
      <c r="BQ8" s="439"/>
      <c r="BR8" s="439"/>
      <c r="BS8" s="439"/>
      <c r="BT8" s="439"/>
      <c r="BU8" s="440"/>
      <c r="BV8" s="438">
        <v>672292</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0.26</v>
      </c>
      <c r="CU8" s="448"/>
      <c r="CV8" s="448"/>
      <c r="CW8" s="448"/>
      <c r="CX8" s="448"/>
      <c r="CY8" s="448"/>
      <c r="CZ8" s="448"/>
      <c r="DA8" s="449"/>
      <c r="DB8" s="447">
        <v>0.27</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8894</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142347</v>
      </c>
      <c r="BO9" s="439"/>
      <c r="BP9" s="439"/>
      <c r="BQ9" s="439"/>
      <c r="BR9" s="439"/>
      <c r="BS9" s="439"/>
      <c r="BT9" s="439"/>
      <c r="BU9" s="440"/>
      <c r="BV9" s="438">
        <v>360007</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6.7</v>
      </c>
      <c r="CU9" s="405"/>
      <c r="CV9" s="405"/>
      <c r="CW9" s="405"/>
      <c r="CX9" s="405"/>
      <c r="CY9" s="405"/>
      <c r="CZ9" s="405"/>
      <c r="DA9" s="406"/>
      <c r="DB9" s="404">
        <v>7.4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9531</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498254</v>
      </c>
      <c r="BO10" s="439"/>
      <c r="BP10" s="439"/>
      <c r="BQ10" s="439"/>
      <c r="BR10" s="439"/>
      <c r="BS10" s="439"/>
      <c r="BT10" s="439"/>
      <c r="BU10" s="440"/>
      <c r="BV10" s="438">
        <v>345259</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118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9364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123</v>
      </c>
      <c r="AV12" s="434"/>
      <c r="AW12" s="434"/>
      <c r="AX12" s="434"/>
      <c r="AY12" s="435" t="s">
        <v>137</v>
      </c>
      <c r="AZ12" s="436"/>
      <c r="BA12" s="436"/>
      <c r="BB12" s="436"/>
      <c r="BC12" s="436"/>
      <c r="BD12" s="436"/>
      <c r="BE12" s="436"/>
      <c r="BF12" s="436"/>
      <c r="BG12" s="436"/>
      <c r="BH12" s="436"/>
      <c r="BI12" s="436"/>
      <c r="BJ12" s="436"/>
      <c r="BK12" s="436"/>
      <c r="BL12" s="436"/>
      <c r="BM12" s="437"/>
      <c r="BN12" s="438">
        <v>394336</v>
      </c>
      <c r="BO12" s="439"/>
      <c r="BP12" s="439"/>
      <c r="BQ12" s="439"/>
      <c r="BR12" s="439"/>
      <c r="BS12" s="439"/>
      <c r="BT12" s="439"/>
      <c r="BU12" s="440"/>
      <c r="BV12" s="438">
        <v>286560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9293</v>
      </c>
      <c r="S13" s="492"/>
      <c r="T13" s="492"/>
      <c r="U13" s="492"/>
      <c r="V13" s="493"/>
      <c r="W13" s="417" t="s">
        <v>141</v>
      </c>
      <c r="X13" s="418"/>
      <c r="Y13" s="418"/>
      <c r="Z13" s="418"/>
      <c r="AA13" s="418"/>
      <c r="AB13" s="408"/>
      <c r="AC13" s="458">
        <v>896</v>
      </c>
      <c r="AD13" s="459"/>
      <c r="AE13" s="459"/>
      <c r="AF13" s="459"/>
      <c r="AG13" s="501"/>
      <c r="AH13" s="458">
        <v>1040</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246265</v>
      </c>
      <c r="BO13" s="439"/>
      <c r="BP13" s="439"/>
      <c r="BQ13" s="439"/>
      <c r="BR13" s="439"/>
      <c r="BS13" s="439"/>
      <c r="BT13" s="439"/>
      <c r="BU13" s="440"/>
      <c r="BV13" s="438">
        <v>418706</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7.4</v>
      </c>
      <c r="CU13" s="405"/>
      <c r="CV13" s="405"/>
      <c r="CW13" s="405"/>
      <c r="CX13" s="405"/>
      <c r="CY13" s="405"/>
      <c r="CZ13" s="405"/>
      <c r="DA13" s="406"/>
      <c r="DB13" s="404">
        <v>8.1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9370</v>
      </c>
      <c r="S14" s="492"/>
      <c r="T14" s="492"/>
      <c r="U14" s="492"/>
      <c r="V14" s="493"/>
      <c r="W14" s="397"/>
      <c r="X14" s="398"/>
      <c r="Y14" s="398"/>
      <c r="Z14" s="398"/>
      <c r="AA14" s="398"/>
      <c r="AB14" s="387"/>
      <c r="AC14" s="494">
        <v>21.8</v>
      </c>
      <c r="AD14" s="495"/>
      <c r="AE14" s="495"/>
      <c r="AF14" s="495"/>
      <c r="AG14" s="496"/>
      <c r="AH14" s="494">
        <v>24.6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12.2</v>
      </c>
      <c r="CU14" s="506"/>
      <c r="CV14" s="506"/>
      <c r="CW14" s="506"/>
      <c r="CX14" s="506"/>
      <c r="CY14" s="506"/>
      <c r="CZ14" s="506"/>
      <c r="DA14" s="507"/>
      <c r="DB14" s="505">
        <v>1.9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9307</v>
      </c>
      <c r="S15" s="492"/>
      <c r="T15" s="492"/>
      <c r="U15" s="492"/>
      <c r="V15" s="493"/>
      <c r="W15" s="417" t="s">
        <v>149</v>
      </c>
      <c r="X15" s="418"/>
      <c r="Y15" s="418"/>
      <c r="Z15" s="418"/>
      <c r="AA15" s="418"/>
      <c r="AB15" s="408"/>
      <c r="AC15" s="458">
        <v>576</v>
      </c>
      <c r="AD15" s="459"/>
      <c r="AE15" s="459"/>
      <c r="AF15" s="459"/>
      <c r="AG15" s="501"/>
      <c r="AH15" s="458">
        <v>576</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818971</v>
      </c>
      <c r="BO15" s="371"/>
      <c r="BP15" s="371"/>
      <c r="BQ15" s="371"/>
      <c r="BR15" s="371"/>
      <c r="BS15" s="371"/>
      <c r="BT15" s="371"/>
      <c r="BU15" s="372"/>
      <c r="BV15" s="370">
        <v>783443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14</v>
      </c>
      <c r="AD16" s="495"/>
      <c r="AE16" s="495"/>
      <c r="AF16" s="495"/>
      <c r="AG16" s="496"/>
      <c r="AH16" s="494">
        <v>13.6</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3115543</v>
      </c>
      <c r="BO16" s="439"/>
      <c r="BP16" s="439"/>
      <c r="BQ16" s="439"/>
      <c r="BR16" s="439"/>
      <c r="BS16" s="439"/>
      <c r="BT16" s="439"/>
      <c r="BU16" s="440"/>
      <c r="BV16" s="438">
        <v>3089673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2638</v>
      </c>
      <c r="AD17" s="459"/>
      <c r="AE17" s="459"/>
      <c r="AF17" s="459"/>
      <c r="AG17" s="501"/>
      <c r="AH17" s="458">
        <v>2612</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1020534</v>
      </c>
      <c r="BO17" s="439"/>
      <c r="BP17" s="439"/>
      <c r="BQ17" s="439"/>
      <c r="BR17" s="439"/>
      <c r="BS17" s="439"/>
      <c r="BT17" s="439"/>
      <c r="BU17" s="440"/>
      <c r="BV17" s="438">
        <v>972956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39.93</v>
      </c>
      <c r="M18" s="523"/>
      <c r="N18" s="523"/>
      <c r="O18" s="523"/>
      <c r="P18" s="523"/>
      <c r="Q18" s="523"/>
      <c r="R18" s="524"/>
      <c r="S18" s="524"/>
      <c r="T18" s="524"/>
      <c r="U18" s="524"/>
      <c r="V18" s="525"/>
      <c r="W18" s="419"/>
      <c r="X18" s="420"/>
      <c r="Y18" s="420"/>
      <c r="Z18" s="420"/>
      <c r="AA18" s="420"/>
      <c r="AB18" s="411"/>
      <c r="AC18" s="526">
        <v>64.2</v>
      </c>
      <c r="AD18" s="527"/>
      <c r="AE18" s="527"/>
      <c r="AF18" s="527"/>
      <c r="AG18" s="528"/>
      <c r="AH18" s="526">
        <v>61.8</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2712189</v>
      </c>
      <c r="BO18" s="439"/>
      <c r="BP18" s="439"/>
      <c r="BQ18" s="439"/>
      <c r="BR18" s="439"/>
      <c r="BS18" s="439"/>
      <c r="BT18" s="439"/>
      <c r="BU18" s="440"/>
      <c r="BV18" s="438">
        <v>2608566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223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5217453</v>
      </c>
      <c r="BO19" s="439"/>
      <c r="BP19" s="439"/>
      <c r="BQ19" s="439"/>
      <c r="BR19" s="439"/>
      <c r="BS19" s="439"/>
      <c r="BT19" s="439"/>
      <c r="BU19" s="440"/>
      <c r="BV19" s="438">
        <v>4631715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3541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4000745</v>
      </c>
      <c r="BO22" s="371"/>
      <c r="BP22" s="371"/>
      <c r="BQ22" s="371"/>
      <c r="BR22" s="371"/>
      <c r="BS22" s="371"/>
      <c r="BT22" s="371"/>
      <c r="BU22" s="372"/>
      <c r="BV22" s="370">
        <v>3429543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3614356</v>
      </c>
      <c r="BO23" s="439"/>
      <c r="BP23" s="439"/>
      <c r="BQ23" s="439"/>
      <c r="BR23" s="439"/>
      <c r="BS23" s="439"/>
      <c r="BT23" s="439"/>
      <c r="BU23" s="440"/>
      <c r="BV23" s="438">
        <v>3026637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6696</v>
      </c>
      <c r="R24" s="459"/>
      <c r="S24" s="459"/>
      <c r="T24" s="459"/>
      <c r="U24" s="459"/>
      <c r="V24" s="501"/>
      <c r="W24" s="566"/>
      <c r="X24" s="554"/>
      <c r="Y24" s="555"/>
      <c r="Z24" s="457" t="s">
        <v>174</v>
      </c>
      <c r="AA24" s="431"/>
      <c r="AB24" s="431"/>
      <c r="AC24" s="431"/>
      <c r="AD24" s="431"/>
      <c r="AE24" s="431"/>
      <c r="AF24" s="431"/>
      <c r="AG24" s="432"/>
      <c r="AH24" s="458">
        <v>109</v>
      </c>
      <c r="AI24" s="459"/>
      <c r="AJ24" s="459"/>
      <c r="AK24" s="459"/>
      <c r="AL24" s="501"/>
      <c r="AM24" s="458">
        <v>309887</v>
      </c>
      <c r="AN24" s="459"/>
      <c r="AO24" s="459"/>
      <c r="AP24" s="459"/>
      <c r="AQ24" s="459"/>
      <c r="AR24" s="501"/>
      <c r="AS24" s="458">
        <v>2843</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3001023</v>
      </c>
      <c r="BO24" s="439"/>
      <c r="BP24" s="439"/>
      <c r="BQ24" s="439"/>
      <c r="BR24" s="439"/>
      <c r="BS24" s="439"/>
      <c r="BT24" s="439"/>
      <c r="BU24" s="440"/>
      <c r="BV24" s="438">
        <v>2322140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5719</v>
      </c>
      <c r="R25" s="459"/>
      <c r="S25" s="459"/>
      <c r="T25" s="459"/>
      <c r="U25" s="459"/>
      <c r="V25" s="501"/>
      <c r="W25" s="566"/>
      <c r="X25" s="554"/>
      <c r="Y25" s="555"/>
      <c r="Z25" s="457" t="s">
        <v>177</v>
      </c>
      <c r="AA25" s="431"/>
      <c r="AB25" s="431"/>
      <c r="AC25" s="431"/>
      <c r="AD25" s="431"/>
      <c r="AE25" s="431"/>
      <c r="AF25" s="431"/>
      <c r="AG25" s="432"/>
      <c r="AH25" s="458" t="s">
        <v>139</v>
      </c>
      <c r="AI25" s="459"/>
      <c r="AJ25" s="459"/>
      <c r="AK25" s="459"/>
      <c r="AL25" s="501"/>
      <c r="AM25" s="458" t="s">
        <v>139</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1937036</v>
      </c>
      <c r="BO25" s="371"/>
      <c r="BP25" s="371"/>
      <c r="BQ25" s="371"/>
      <c r="BR25" s="371"/>
      <c r="BS25" s="371"/>
      <c r="BT25" s="371"/>
      <c r="BU25" s="372"/>
      <c r="BV25" s="370">
        <v>22884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5367</v>
      </c>
      <c r="R26" s="459"/>
      <c r="S26" s="459"/>
      <c r="T26" s="459"/>
      <c r="U26" s="459"/>
      <c r="V26" s="501"/>
      <c r="W26" s="566"/>
      <c r="X26" s="554"/>
      <c r="Y26" s="555"/>
      <c r="Z26" s="457" t="s">
        <v>180</v>
      </c>
      <c r="AA26" s="578"/>
      <c r="AB26" s="578"/>
      <c r="AC26" s="578"/>
      <c r="AD26" s="578"/>
      <c r="AE26" s="578"/>
      <c r="AF26" s="578"/>
      <c r="AG26" s="579"/>
      <c r="AH26" s="458">
        <v>4</v>
      </c>
      <c r="AI26" s="459"/>
      <c r="AJ26" s="459"/>
      <c r="AK26" s="459"/>
      <c r="AL26" s="501"/>
      <c r="AM26" s="458">
        <v>8300</v>
      </c>
      <c r="AN26" s="459"/>
      <c r="AO26" s="459"/>
      <c r="AP26" s="459"/>
      <c r="AQ26" s="459"/>
      <c r="AR26" s="501"/>
      <c r="AS26" s="458">
        <v>2075</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2650</v>
      </c>
      <c r="R27" s="459"/>
      <c r="S27" s="459"/>
      <c r="T27" s="459"/>
      <c r="U27" s="459"/>
      <c r="V27" s="501"/>
      <c r="W27" s="566"/>
      <c r="X27" s="554"/>
      <c r="Y27" s="555"/>
      <c r="Z27" s="457" t="s">
        <v>183</v>
      </c>
      <c r="AA27" s="431"/>
      <c r="AB27" s="431"/>
      <c r="AC27" s="431"/>
      <c r="AD27" s="431"/>
      <c r="AE27" s="431"/>
      <c r="AF27" s="431"/>
      <c r="AG27" s="432"/>
      <c r="AH27" s="458">
        <v>3</v>
      </c>
      <c r="AI27" s="459"/>
      <c r="AJ27" s="459"/>
      <c r="AK27" s="459"/>
      <c r="AL27" s="501"/>
      <c r="AM27" s="458">
        <v>9704</v>
      </c>
      <c r="AN27" s="459"/>
      <c r="AO27" s="459"/>
      <c r="AP27" s="459"/>
      <c r="AQ27" s="459"/>
      <c r="AR27" s="501"/>
      <c r="AS27" s="458">
        <v>3235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131</v>
      </c>
      <c r="BO27" s="548"/>
      <c r="BP27" s="548"/>
      <c r="BQ27" s="548"/>
      <c r="BR27" s="548"/>
      <c r="BS27" s="548"/>
      <c r="BT27" s="548"/>
      <c r="BU27" s="549"/>
      <c r="BV27" s="547" t="s">
        <v>139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2200</v>
      </c>
      <c r="R28" s="459"/>
      <c r="S28" s="459"/>
      <c r="T28" s="459"/>
      <c r="U28" s="459"/>
      <c r="V28" s="501"/>
      <c r="W28" s="566"/>
      <c r="X28" s="554"/>
      <c r="Y28" s="555"/>
      <c r="Z28" s="457" t="s">
        <v>186</v>
      </c>
      <c r="AA28" s="431"/>
      <c r="AB28" s="431"/>
      <c r="AC28" s="431"/>
      <c r="AD28" s="431"/>
      <c r="AE28" s="431"/>
      <c r="AF28" s="431"/>
      <c r="AG28" s="432"/>
      <c r="AH28" s="458" t="s">
        <v>139</v>
      </c>
      <c r="AI28" s="459"/>
      <c r="AJ28" s="459"/>
      <c r="AK28" s="459"/>
      <c r="AL28" s="501"/>
      <c r="AM28" s="458" t="s">
        <v>139</v>
      </c>
      <c r="AN28" s="459"/>
      <c r="AO28" s="459"/>
      <c r="AP28" s="459"/>
      <c r="AQ28" s="459"/>
      <c r="AR28" s="501"/>
      <c r="AS28" s="458" t="s">
        <v>139</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690450</v>
      </c>
      <c r="BO28" s="371"/>
      <c r="BP28" s="371"/>
      <c r="BQ28" s="371"/>
      <c r="BR28" s="371"/>
      <c r="BS28" s="371"/>
      <c r="BT28" s="371"/>
      <c r="BU28" s="372"/>
      <c r="BV28" s="370">
        <v>586532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9</v>
      </c>
      <c r="M29" s="459"/>
      <c r="N29" s="459"/>
      <c r="O29" s="459"/>
      <c r="P29" s="501"/>
      <c r="Q29" s="458">
        <v>2040</v>
      </c>
      <c r="R29" s="459"/>
      <c r="S29" s="459"/>
      <c r="T29" s="459"/>
      <c r="U29" s="459"/>
      <c r="V29" s="501"/>
      <c r="W29" s="567"/>
      <c r="X29" s="568"/>
      <c r="Y29" s="569"/>
      <c r="Z29" s="457" t="s">
        <v>189</v>
      </c>
      <c r="AA29" s="431"/>
      <c r="AB29" s="431"/>
      <c r="AC29" s="431"/>
      <c r="AD29" s="431"/>
      <c r="AE29" s="431"/>
      <c r="AF29" s="431"/>
      <c r="AG29" s="432"/>
      <c r="AH29" s="458">
        <v>112</v>
      </c>
      <c r="AI29" s="459"/>
      <c r="AJ29" s="459"/>
      <c r="AK29" s="459"/>
      <c r="AL29" s="501"/>
      <c r="AM29" s="458">
        <v>319591</v>
      </c>
      <c r="AN29" s="459"/>
      <c r="AO29" s="459"/>
      <c r="AP29" s="459"/>
      <c r="AQ29" s="459"/>
      <c r="AR29" s="501"/>
      <c r="AS29" s="458">
        <v>2853</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46485</v>
      </c>
      <c r="BO29" s="439"/>
      <c r="BP29" s="439"/>
      <c r="BQ29" s="439"/>
      <c r="BR29" s="439"/>
      <c r="BS29" s="439"/>
      <c r="BT29" s="439"/>
      <c r="BU29" s="440"/>
      <c r="BV29" s="438">
        <v>38485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90.4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985117</v>
      </c>
      <c r="BO30" s="548"/>
      <c r="BP30" s="548"/>
      <c r="BQ30" s="548"/>
      <c r="BR30" s="548"/>
      <c r="BS30" s="548"/>
      <c r="BT30" s="548"/>
      <c r="BU30" s="549"/>
      <c r="BV30" s="547">
        <v>1109594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199</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sNwPwqLCLkUorP4YyzABhw2Ub0ZTC7bvuU/laJWA4JELV0mxomloFX1Pgz6YvR5B2iwxZFjQktQy8zRW/w4Ag==" saltValue="CvV5JQsxvdLQbQNGVSLZ9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1" t="s">
        <v>553</v>
      </c>
      <c r="D34" s="1151"/>
      <c r="E34" s="1152"/>
      <c r="F34" s="32">
        <v>7.73</v>
      </c>
      <c r="G34" s="33">
        <v>7.82</v>
      </c>
      <c r="H34" s="33">
        <v>10.01</v>
      </c>
      <c r="I34" s="33">
        <v>19.77</v>
      </c>
      <c r="J34" s="34">
        <v>24.41</v>
      </c>
      <c r="K34" s="22"/>
      <c r="L34" s="22"/>
      <c r="M34" s="22"/>
      <c r="N34" s="22"/>
      <c r="O34" s="22"/>
      <c r="P34" s="22"/>
    </row>
    <row r="35" spans="1:16" ht="39" customHeight="1" x14ac:dyDescent="0.15">
      <c r="A35" s="22"/>
      <c r="B35" s="35"/>
      <c r="C35" s="1145" t="s">
        <v>554</v>
      </c>
      <c r="D35" s="1146"/>
      <c r="E35" s="1147"/>
      <c r="F35" s="36" t="s">
        <v>555</v>
      </c>
      <c r="G35" s="37">
        <v>2.1</v>
      </c>
      <c r="H35" s="37">
        <v>2.88</v>
      </c>
      <c r="I35" s="37">
        <v>3.01</v>
      </c>
      <c r="J35" s="38">
        <v>4.04</v>
      </c>
      <c r="K35" s="22"/>
      <c r="L35" s="22"/>
      <c r="M35" s="22"/>
      <c r="N35" s="22"/>
      <c r="O35" s="22"/>
      <c r="P35" s="22"/>
    </row>
    <row r="36" spans="1:16" ht="39" customHeight="1" x14ac:dyDescent="0.15">
      <c r="A36" s="22"/>
      <c r="B36" s="35"/>
      <c r="C36" s="1145" t="s">
        <v>556</v>
      </c>
      <c r="D36" s="1146"/>
      <c r="E36" s="1147"/>
      <c r="F36" s="36" t="s">
        <v>557</v>
      </c>
      <c r="G36" s="37" t="s">
        <v>558</v>
      </c>
      <c r="H36" s="37">
        <v>0.54</v>
      </c>
      <c r="I36" s="37">
        <v>0.64</v>
      </c>
      <c r="J36" s="38">
        <v>0.83</v>
      </c>
      <c r="K36" s="22"/>
      <c r="L36" s="22"/>
      <c r="M36" s="22"/>
      <c r="N36" s="22"/>
      <c r="O36" s="22"/>
      <c r="P36" s="22"/>
    </row>
    <row r="37" spans="1:16" ht="39" customHeight="1" x14ac:dyDescent="0.15">
      <c r="A37" s="22"/>
      <c r="B37" s="35"/>
      <c r="C37" s="1145" t="s">
        <v>559</v>
      </c>
      <c r="D37" s="1146"/>
      <c r="E37" s="1147"/>
      <c r="F37" s="36">
        <v>0.02</v>
      </c>
      <c r="G37" s="37">
        <v>0</v>
      </c>
      <c r="H37" s="37">
        <v>0.06</v>
      </c>
      <c r="I37" s="37">
        <v>0.02</v>
      </c>
      <c r="J37" s="38">
        <v>0.01</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560</v>
      </c>
      <c r="D42" s="1146"/>
      <c r="E42" s="1147"/>
      <c r="F42" s="36" t="s">
        <v>505</v>
      </c>
      <c r="G42" s="37" t="s">
        <v>505</v>
      </c>
      <c r="H42" s="37" t="s">
        <v>505</v>
      </c>
      <c r="I42" s="37" t="s">
        <v>505</v>
      </c>
      <c r="J42" s="38" t="s">
        <v>505</v>
      </c>
      <c r="K42" s="22"/>
      <c r="L42" s="22"/>
      <c r="M42" s="22"/>
      <c r="N42" s="22"/>
      <c r="O42" s="22"/>
      <c r="P42" s="22"/>
    </row>
    <row r="43" spans="1:16" ht="39" customHeight="1" thickBot="1" x14ac:dyDescent="0.2">
      <c r="A43" s="22"/>
      <c r="B43" s="40"/>
      <c r="C43" s="1148" t="s">
        <v>561</v>
      </c>
      <c r="D43" s="1149"/>
      <c r="E43" s="1150"/>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kfkBXlq42+z6fghcw/0Ky1z1ECtMvTfmfKgjfsDAzRJtnTFvTcTZ0PVBLv52qCMIjyxxgXC5n1gBUhRe6HSvg==" saltValue="5o0dl7SWKFoCQpKgRpc2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55" zoomScaleSheetLayoutView="55" workbookViewId="0">
      <selection activeCell="N63" sqref="N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423</v>
      </c>
      <c r="L45" s="60">
        <v>384</v>
      </c>
      <c r="M45" s="60">
        <v>364</v>
      </c>
      <c r="N45" s="60">
        <v>353</v>
      </c>
      <c r="O45" s="61">
        <v>361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505</v>
      </c>
      <c r="L46" s="64" t="s">
        <v>505</v>
      </c>
      <c r="M46" s="64" t="s">
        <v>505</v>
      </c>
      <c r="N46" s="64" t="s">
        <v>505</v>
      </c>
      <c r="O46" s="65" t="s">
        <v>505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505</v>
      </c>
      <c r="L47" s="64" t="s">
        <v>505</v>
      </c>
      <c r="M47" s="64" t="s">
        <v>505</v>
      </c>
      <c r="N47" s="64" t="s">
        <v>505</v>
      </c>
      <c r="O47" s="65" t="s">
        <v>505</v>
      </c>
      <c r="P47" s="48"/>
      <c r="Q47" s="48"/>
      <c r="R47" s="48"/>
      <c r="S47" s="48"/>
      <c r="T47" s="48"/>
      <c r="U47" s="48"/>
    </row>
    <row r="48" spans="1:21" ht="30.75" customHeight="1" x14ac:dyDescent="0.15">
      <c r="A48" s="48"/>
      <c r="B48" s="1155"/>
      <c r="C48" s="1156"/>
      <c r="D48" s="62"/>
      <c r="E48" s="1161" t="s">
        <v>15</v>
      </c>
      <c r="F48" s="1161"/>
      <c r="G48" s="1161"/>
      <c r="H48" s="1161"/>
      <c r="I48" s="1161"/>
      <c r="J48" s="1162"/>
      <c r="K48" s="63">
        <v>30</v>
      </c>
      <c r="L48" s="64">
        <v>76</v>
      </c>
      <c r="M48" s="64">
        <v>64</v>
      </c>
      <c r="N48" s="64">
        <v>62</v>
      </c>
      <c r="O48" s="65">
        <v>59</v>
      </c>
      <c r="P48" s="48"/>
      <c r="Q48" s="48"/>
      <c r="R48" s="48"/>
      <c r="S48" s="48"/>
      <c r="T48" s="48"/>
      <c r="U48" s="48"/>
    </row>
    <row r="49" spans="1:21" ht="30.75" customHeight="1" x14ac:dyDescent="0.15">
      <c r="A49" s="48"/>
      <c r="B49" s="1155"/>
      <c r="C49" s="1156"/>
      <c r="D49" s="62"/>
      <c r="E49" s="1161" t="s">
        <v>16</v>
      </c>
      <c r="F49" s="1161"/>
      <c r="G49" s="1161"/>
      <c r="H49" s="1161"/>
      <c r="I49" s="1161"/>
      <c r="J49" s="1162"/>
      <c r="K49" s="63">
        <v>82</v>
      </c>
      <c r="L49" s="64">
        <v>82</v>
      </c>
      <c r="M49" s="64">
        <v>79</v>
      </c>
      <c r="N49" s="64">
        <v>82</v>
      </c>
      <c r="O49" s="65">
        <v>72</v>
      </c>
      <c r="P49" s="48"/>
      <c r="Q49" s="48"/>
      <c r="R49" s="48"/>
      <c r="S49" s="48"/>
      <c r="T49" s="48"/>
      <c r="U49" s="48"/>
    </row>
    <row r="50" spans="1:21" ht="30.75" customHeight="1" x14ac:dyDescent="0.15">
      <c r="A50" s="48"/>
      <c r="B50" s="1155"/>
      <c r="C50" s="1156"/>
      <c r="D50" s="62"/>
      <c r="E50" s="1161" t="s">
        <v>17</v>
      </c>
      <c r="F50" s="1161"/>
      <c r="G50" s="1161"/>
      <c r="H50" s="1161"/>
      <c r="I50" s="1161"/>
      <c r="J50" s="1162"/>
      <c r="K50" s="63">
        <v>11</v>
      </c>
      <c r="L50" s="64">
        <v>11</v>
      </c>
      <c r="M50" s="64">
        <v>11</v>
      </c>
      <c r="N50" s="64">
        <v>11</v>
      </c>
      <c r="O50" s="65">
        <v>11</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t="s">
        <v>505</v>
      </c>
      <c r="N51" s="64" t="s">
        <v>505</v>
      </c>
      <c r="O51" s="65" t="s">
        <v>505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302</v>
      </c>
      <c r="L52" s="64">
        <v>297</v>
      </c>
      <c r="M52" s="64">
        <v>292</v>
      </c>
      <c r="N52" s="64">
        <v>289</v>
      </c>
      <c r="O52" s="65">
        <v>278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244</v>
      </c>
      <c r="L53" s="69">
        <v>256</v>
      </c>
      <c r="M53" s="69">
        <v>226</v>
      </c>
      <c r="N53" s="69">
        <v>219</v>
      </c>
      <c r="O53" s="70">
        <v>225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2BL2himoEW3NKk6ceuM9Ag9aaXJEiBQi1Mvp0IjvahNVErIknrmcKTCI2aOUOL2ErThQtNkDYsAnDgIoRCn+A==" saltValue="DFi2mWzjFY67+E7OCxS9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84" t="s">
        <v>32</v>
      </c>
      <c r="C41" s="1185"/>
      <c r="D41" s="105"/>
      <c r="E41" s="1190" t="s">
        <v>33</v>
      </c>
      <c r="F41" s="1190"/>
      <c r="G41" s="1190"/>
      <c r="H41" s="1191"/>
      <c r="I41" s="355">
        <v>3024</v>
      </c>
      <c r="J41" s="356">
        <v>2977</v>
      </c>
      <c r="K41" s="356">
        <v>2911</v>
      </c>
      <c r="L41" s="356">
        <v>3430</v>
      </c>
      <c r="M41" s="357">
        <v>4001</v>
      </c>
    </row>
    <row r="42" spans="2:13" ht="27.75" customHeight="1" x14ac:dyDescent="0.15">
      <c r="B42" s="1186"/>
      <c r="C42" s="1187"/>
      <c r="D42" s="106"/>
      <c r="E42" s="1192" t="s">
        <v>34</v>
      </c>
      <c r="F42" s="1192"/>
      <c r="G42" s="1192"/>
      <c r="H42" s="1193"/>
      <c r="I42" s="358">
        <v>58</v>
      </c>
      <c r="J42" s="359">
        <v>58</v>
      </c>
      <c r="K42" s="359">
        <v>34</v>
      </c>
      <c r="L42" s="359">
        <v>23</v>
      </c>
      <c r="M42" s="360">
        <v>11</v>
      </c>
    </row>
    <row r="43" spans="2:13" ht="27.75" customHeight="1" x14ac:dyDescent="0.15">
      <c r="B43" s="1186"/>
      <c r="C43" s="1187"/>
      <c r="D43" s="106"/>
      <c r="E43" s="1192" t="s">
        <v>35</v>
      </c>
      <c r="F43" s="1192"/>
      <c r="G43" s="1192"/>
      <c r="H43" s="1193"/>
      <c r="I43" s="358">
        <v>957</v>
      </c>
      <c r="J43" s="359">
        <v>940</v>
      </c>
      <c r="K43" s="359">
        <v>1093</v>
      </c>
      <c r="L43" s="359">
        <v>1158</v>
      </c>
      <c r="M43" s="360">
        <v>856</v>
      </c>
    </row>
    <row r="44" spans="2:13" ht="27.75" customHeight="1" x14ac:dyDescent="0.15">
      <c r="B44" s="1186"/>
      <c r="C44" s="1187"/>
      <c r="D44" s="106"/>
      <c r="E44" s="1192" t="s">
        <v>36</v>
      </c>
      <c r="F44" s="1192"/>
      <c r="G44" s="1192"/>
      <c r="H44" s="1193"/>
      <c r="I44" s="358">
        <v>483</v>
      </c>
      <c r="J44" s="359">
        <v>421</v>
      </c>
      <c r="K44" s="359">
        <v>363</v>
      </c>
      <c r="L44" s="359">
        <v>281</v>
      </c>
      <c r="M44" s="360">
        <v>263</v>
      </c>
    </row>
    <row r="45" spans="2:13" ht="27.75" customHeight="1" x14ac:dyDescent="0.15">
      <c r="B45" s="1186"/>
      <c r="C45" s="1187"/>
      <c r="D45" s="106"/>
      <c r="E45" s="1192" t="s">
        <v>37</v>
      </c>
      <c r="F45" s="1192"/>
      <c r="G45" s="1192"/>
      <c r="H45" s="1193"/>
      <c r="I45" s="358">
        <v>159</v>
      </c>
      <c r="J45" s="359">
        <v>91</v>
      </c>
      <c r="K45" s="359">
        <v>126</v>
      </c>
      <c r="L45" s="359">
        <v>23</v>
      </c>
      <c r="M45" s="360">
        <v>55</v>
      </c>
    </row>
    <row r="46" spans="2:13" ht="27.75" customHeight="1" x14ac:dyDescent="0.15">
      <c r="B46" s="1186"/>
      <c r="C46" s="1187"/>
      <c r="D46" s="107"/>
      <c r="E46" s="1192" t="s">
        <v>38</v>
      </c>
      <c r="F46" s="1192"/>
      <c r="G46" s="1192"/>
      <c r="H46" s="1193"/>
      <c r="I46" s="358" t="s">
        <v>505</v>
      </c>
      <c r="J46" s="359" t="s">
        <v>505</v>
      </c>
      <c r="K46" s="359" t="s">
        <v>505</v>
      </c>
      <c r="L46" s="359" t="s">
        <v>505</v>
      </c>
      <c r="M46" s="360" t="s">
        <v>505</v>
      </c>
    </row>
    <row r="47" spans="2:13" ht="27.75" customHeight="1" x14ac:dyDescent="0.15">
      <c r="B47" s="1186"/>
      <c r="C47" s="1187"/>
      <c r="D47" s="108"/>
      <c r="E47" s="1194" t="s">
        <v>39</v>
      </c>
      <c r="F47" s="1195"/>
      <c r="G47" s="1195"/>
      <c r="H47" s="1196"/>
      <c r="I47" s="358" t="s">
        <v>505</v>
      </c>
      <c r="J47" s="359" t="s">
        <v>505</v>
      </c>
      <c r="K47" s="359" t="s">
        <v>505</v>
      </c>
      <c r="L47" s="359" t="s">
        <v>505</v>
      </c>
      <c r="M47" s="360" t="s">
        <v>505</v>
      </c>
    </row>
    <row r="48" spans="2:13" ht="27.75" customHeight="1" x14ac:dyDescent="0.15">
      <c r="B48" s="1186"/>
      <c r="C48" s="1187"/>
      <c r="D48" s="106"/>
      <c r="E48" s="1192" t="s">
        <v>40</v>
      </c>
      <c r="F48" s="1192"/>
      <c r="G48" s="1192"/>
      <c r="H48" s="1193"/>
      <c r="I48" s="358" t="s">
        <v>505</v>
      </c>
      <c r="J48" s="359" t="s">
        <v>505</v>
      </c>
      <c r="K48" s="359" t="s">
        <v>505</v>
      </c>
      <c r="L48" s="359" t="s">
        <v>505</v>
      </c>
      <c r="M48" s="360" t="s">
        <v>505</v>
      </c>
    </row>
    <row r="49" spans="2:13" ht="27.75" customHeight="1" x14ac:dyDescent="0.15">
      <c r="B49" s="1188"/>
      <c r="C49" s="1189"/>
      <c r="D49" s="106"/>
      <c r="E49" s="1192" t="s">
        <v>41</v>
      </c>
      <c r="F49" s="1192"/>
      <c r="G49" s="1192"/>
      <c r="H49" s="1193"/>
      <c r="I49" s="358" t="s">
        <v>505</v>
      </c>
      <c r="J49" s="359" t="s">
        <v>505</v>
      </c>
      <c r="K49" s="359" t="s">
        <v>505</v>
      </c>
      <c r="L49" s="359" t="s">
        <v>505</v>
      </c>
      <c r="M49" s="360" t="s">
        <v>505</v>
      </c>
    </row>
    <row r="50" spans="2:13" ht="27.75" customHeight="1" x14ac:dyDescent="0.15">
      <c r="B50" s="1197" t="s">
        <v>42</v>
      </c>
      <c r="C50" s="1198"/>
      <c r="D50" s="109"/>
      <c r="E50" s="1192" t="s">
        <v>43</v>
      </c>
      <c r="F50" s="1192"/>
      <c r="G50" s="1192"/>
      <c r="H50" s="1193"/>
      <c r="I50" s="358">
        <v>1766</v>
      </c>
      <c r="J50" s="359">
        <v>1737</v>
      </c>
      <c r="K50" s="359">
        <v>1867</v>
      </c>
      <c r="L50" s="359">
        <v>1732</v>
      </c>
      <c r="M50" s="360">
        <v>1722</v>
      </c>
    </row>
    <row r="51" spans="2:13" ht="27.75" customHeight="1" x14ac:dyDescent="0.15">
      <c r="B51" s="1186"/>
      <c r="C51" s="1187"/>
      <c r="D51" s="106"/>
      <c r="E51" s="1192" t="s">
        <v>44</v>
      </c>
      <c r="F51" s="1192"/>
      <c r="G51" s="1192"/>
      <c r="H51" s="1193"/>
      <c r="I51" s="358">
        <v>152</v>
      </c>
      <c r="J51" s="359">
        <v>148</v>
      </c>
      <c r="K51" s="359">
        <v>142</v>
      </c>
      <c r="L51" s="359">
        <v>207</v>
      </c>
      <c r="M51" s="360">
        <v>221</v>
      </c>
    </row>
    <row r="52" spans="2:13" ht="27.75" customHeight="1" x14ac:dyDescent="0.15">
      <c r="B52" s="1188"/>
      <c r="C52" s="1189"/>
      <c r="D52" s="106"/>
      <c r="E52" s="1192" t="s">
        <v>45</v>
      </c>
      <c r="F52" s="1192"/>
      <c r="G52" s="1192"/>
      <c r="H52" s="1193"/>
      <c r="I52" s="358">
        <v>2957</v>
      </c>
      <c r="J52" s="359">
        <v>2855</v>
      </c>
      <c r="K52" s="359">
        <v>2746</v>
      </c>
      <c r="L52" s="359">
        <v>2915</v>
      </c>
      <c r="M52" s="360">
        <v>2864</v>
      </c>
    </row>
    <row r="53" spans="2:13" ht="27.75" customHeight="1" thickBot="1" x14ac:dyDescent="0.2">
      <c r="B53" s="1199" t="s">
        <v>46</v>
      </c>
      <c r="C53" s="1200"/>
      <c r="D53" s="110"/>
      <c r="E53" s="1201" t="s">
        <v>47</v>
      </c>
      <c r="F53" s="1201"/>
      <c r="G53" s="1201"/>
      <c r="H53" s="1202"/>
      <c r="I53" s="361">
        <v>-194</v>
      </c>
      <c r="J53" s="362">
        <v>-253</v>
      </c>
      <c r="K53" s="362">
        <v>-228</v>
      </c>
      <c r="L53" s="362">
        <v>61</v>
      </c>
      <c r="M53" s="363">
        <v>377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uirXZH5bN88HSTkU//TQrAI67ixiA86CNdiBgfwucsp4L9erw9r3bSvq2UfirXDOCLZjNyTeK6Z9UNNL7xJwA==" saltValue="RxjeJJ4mhKz2HqcF9zAV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70" zoomScaleNormal="70" zoomScaleSheetLayoutView="100" workbookViewId="0">
      <selection activeCell="G55" sqref="G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1" t="s">
        <v>50</v>
      </c>
      <c r="D55" s="1211"/>
      <c r="E55" s="1212"/>
      <c r="F55" s="122">
        <v>528</v>
      </c>
      <c r="G55" s="122">
        <v>587</v>
      </c>
      <c r="H55" s="123">
        <v>690</v>
      </c>
    </row>
    <row r="56" spans="2:8" ht="52.5" customHeight="1" x14ac:dyDescent="0.15">
      <c r="B56" s="124"/>
      <c r="C56" s="1213" t="s">
        <v>51</v>
      </c>
      <c r="D56" s="1213"/>
      <c r="E56" s="1214"/>
      <c r="F56" s="125">
        <v>38</v>
      </c>
      <c r="G56" s="125">
        <v>38</v>
      </c>
      <c r="H56" s="126">
        <v>46</v>
      </c>
    </row>
    <row r="57" spans="2:8" ht="53.25" customHeight="1" x14ac:dyDescent="0.15">
      <c r="B57" s="124"/>
      <c r="C57" s="1215" t="s">
        <v>52</v>
      </c>
      <c r="D57" s="1215"/>
      <c r="E57" s="1216"/>
      <c r="F57" s="127">
        <v>1301</v>
      </c>
      <c r="G57" s="127">
        <v>1110</v>
      </c>
      <c r="H57" s="128">
        <v>985</v>
      </c>
    </row>
    <row r="58" spans="2:8" ht="45.75" customHeight="1" x14ac:dyDescent="0.15">
      <c r="B58" s="129"/>
      <c r="C58" s="1203" t="s">
        <v>568</v>
      </c>
      <c r="D58" s="1204"/>
      <c r="E58" s="1205"/>
      <c r="F58" s="130">
        <v>780</v>
      </c>
      <c r="G58" s="130">
        <v>591</v>
      </c>
      <c r="H58" s="131">
        <v>468</v>
      </c>
    </row>
    <row r="59" spans="2:8" ht="45.75" customHeight="1" x14ac:dyDescent="0.15">
      <c r="B59" s="129"/>
      <c r="C59" s="1203" t="s">
        <v>569</v>
      </c>
      <c r="D59" s="1204"/>
      <c r="E59" s="1205"/>
      <c r="F59" s="130">
        <v>321</v>
      </c>
      <c r="G59" s="130">
        <v>357</v>
      </c>
      <c r="H59" s="131">
        <v>370</v>
      </c>
    </row>
    <row r="60" spans="2:8" ht="45.75" customHeight="1" x14ac:dyDescent="0.15">
      <c r="B60" s="129"/>
      <c r="C60" s="1203" t="s">
        <v>570</v>
      </c>
      <c r="D60" s="1204"/>
      <c r="E60" s="1205"/>
      <c r="F60" s="130">
        <v>75</v>
      </c>
      <c r="G60" s="130">
        <v>53</v>
      </c>
      <c r="H60" s="131">
        <v>40</v>
      </c>
    </row>
    <row r="61" spans="2:8" ht="45.75" customHeight="1" x14ac:dyDescent="0.15">
      <c r="B61" s="129"/>
      <c r="C61" s="1203" t="s">
        <v>571</v>
      </c>
      <c r="D61" s="1204"/>
      <c r="E61" s="1205"/>
      <c r="F61" s="130">
        <v>39</v>
      </c>
      <c r="G61" s="130">
        <v>39</v>
      </c>
      <c r="H61" s="131">
        <v>39</v>
      </c>
    </row>
    <row r="62" spans="2:8" ht="45.75" customHeight="1" thickBot="1" x14ac:dyDescent="0.2">
      <c r="B62" s="132"/>
      <c r="C62" s="1206" t="s">
        <v>572</v>
      </c>
      <c r="D62" s="1207"/>
      <c r="E62" s="1208"/>
      <c r="F62" s="133">
        <v>52</v>
      </c>
      <c r="G62" s="133">
        <v>27</v>
      </c>
      <c r="H62" s="134">
        <v>28</v>
      </c>
    </row>
    <row r="63" spans="2:8" ht="52.5" customHeight="1" thickBot="1" x14ac:dyDescent="0.2">
      <c r="B63" s="135"/>
      <c r="C63" s="1209" t="s">
        <v>53</v>
      </c>
      <c r="D63" s="1209"/>
      <c r="E63" s="1210"/>
      <c r="F63" s="136">
        <v>1867</v>
      </c>
      <c r="G63" s="136">
        <v>1735</v>
      </c>
      <c r="H63" s="137">
        <v>1722</v>
      </c>
    </row>
    <row r="64" spans="2:8" x14ac:dyDescent="0.15"/>
  </sheetData>
  <sheetProtection algorithmName="SHA-512" hashValue="BXezr+XYZxCqEBlUZBb2bii9pTptQR8Iy3n0Qpx2BcnBRpa9LsFlXFkA7TiSM4l+ZHSxx+lHYbmxBhtQx/PeSQ==" saltValue="OdCCX9InCkF75SAI7YB7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544</v>
      </c>
      <c r="G2" s="151"/>
      <c r="H2" s="152"/>
    </row>
    <row r="3" spans="1:8" x14ac:dyDescent="0.15">
      <c r="A3" s="148" t="s">
        <v>537</v>
      </c>
      <c r="B3" s="153"/>
      <c r="C3" s="154"/>
      <c r="D3" s="155">
        <v>158267</v>
      </c>
      <c r="E3" s="156"/>
      <c r="F3" s="157">
        <v>167497</v>
      </c>
      <c r="G3" s="158"/>
      <c r="H3" s="159"/>
    </row>
    <row r="4" spans="1:8" x14ac:dyDescent="0.15">
      <c r="A4" s="160"/>
      <c r="B4" s="161"/>
      <c r="C4" s="162"/>
      <c r="D4" s="163">
        <v>6529</v>
      </c>
      <c r="E4" s="164"/>
      <c r="F4" s="165">
        <v>82571</v>
      </c>
      <c r="G4" s="166"/>
      <c r="H4" s="167"/>
    </row>
    <row r="5" spans="1:8" x14ac:dyDescent="0.15">
      <c r="A5" s="148" t="s">
        <v>539</v>
      </c>
      <c r="B5" s="153"/>
      <c r="C5" s="154"/>
      <c r="D5" s="155">
        <v>126036</v>
      </c>
      <c r="E5" s="156"/>
      <c r="F5" s="157">
        <v>190274</v>
      </c>
      <c r="G5" s="158"/>
      <c r="H5" s="159"/>
    </row>
    <row r="6" spans="1:8" x14ac:dyDescent="0.15">
      <c r="A6" s="160"/>
      <c r="B6" s="161"/>
      <c r="C6" s="162"/>
      <c r="D6" s="163">
        <v>7778</v>
      </c>
      <c r="E6" s="164"/>
      <c r="F6" s="165">
        <v>88584</v>
      </c>
      <c r="G6" s="166"/>
      <c r="H6" s="167"/>
    </row>
    <row r="7" spans="1:8" x14ac:dyDescent="0.15">
      <c r="A7" s="148" t="s">
        <v>540</v>
      </c>
      <c r="B7" s="153"/>
      <c r="C7" s="154"/>
      <c r="D7" s="155">
        <v>122279</v>
      </c>
      <c r="E7" s="156"/>
      <c r="F7" s="157">
        <v>200194</v>
      </c>
      <c r="G7" s="158"/>
      <c r="H7" s="159"/>
    </row>
    <row r="8" spans="1:8" x14ac:dyDescent="0.15">
      <c r="A8" s="160"/>
      <c r="B8" s="161"/>
      <c r="C8" s="162"/>
      <c r="D8" s="163">
        <v>9116</v>
      </c>
      <c r="E8" s="164"/>
      <c r="F8" s="165">
        <v>106422</v>
      </c>
      <c r="G8" s="166"/>
      <c r="H8" s="167"/>
    </row>
    <row r="9" spans="1:8" x14ac:dyDescent="0.15">
      <c r="A9" s="148" t="s">
        <v>541</v>
      </c>
      <c r="B9" s="153"/>
      <c r="C9" s="154"/>
      <c r="D9" s="155">
        <v>166671</v>
      </c>
      <c r="E9" s="156"/>
      <c r="F9" s="157">
        <v>196914</v>
      </c>
      <c r="G9" s="158"/>
      <c r="H9" s="159"/>
    </row>
    <row r="10" spans="1:8" x14ac:dyDescent="0.15">
      <c r="A10" s="160"/>
      <c r="B10" s="161"/>
      <c r="C10" s="162"/>
      <c r="D10" s="163">
        <v>86214</v>
      </c>
      <c r="E10" s="164"/>
      <c r="F10" s="165">
        <v>98966</v>
      </c>
      <c r="G10" s="166"/>
      <c r="H10" s="167"/>
    </row>
    <row r="11" spans="1:8" x14ac:dyDescent="0.15">
      <c r="A11" s="148" t="s">
        <v>542</v>
      </c>
      <c r="B11" s="153"/>
      <c r="C11" s="154"/>
      <c r="D11" s="155">
        <v>167023</v>
      </c>
      <c r="E11" s="156"/>
      <c r="F11" s="157">
        <v>204757</v>
      </c>
      <c r="G11" s="158"/>
      <c r="H11" s="159"/>
    </row>
    <row r="12" spans="1:8" x14ac:dyDescent="0.15">
      <c r="A12" s="160"/>
      <c r="B12" s="161"/>
      <c r="C12" s="168"/>
      <c r="D12" s="163">
        <v>100432</v>
      </c>
      <c r="E12" s="164"/>
      <c r="F12" s="165">
        <v>106071</v>
      </c>
      <c r="G12" s="166"/>
      <c r="H12" s="167"/>
    </row>
    <row r="13" spans="1:8" x14ac:dyDescent="0.15">
      <c r="A13" s="148"/>
      <c r="B13" s="153"/>
      <c r="C13" s="169"/>
      <c r="D13" s="170">
        <v>148055</v>
      </c>
      <c r="E13" s="171"/>
      <c r="F13" s="172">
        <v>191927</v>
      </c>
      <c r="G13" s="173"/>
      <c r="H13" s="159"/>
    </row>
    <row r="14" spans="1:8" x14ac:dyDescent="0.15">
      <c r="A14" s="160"/>
      <c r="B14" s="161"/>
      <c r="C14" s="162"/>
      <c r="D14" s="163">
        <v>42014</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7.73</v>
      </c>
      <c r="C19" s="174">
        <f>ROUND(VALUE(SUBSTITUTE(実質収支比率等に係る経年分析!G$48,"▲","-")),2)</f>
        <v>7.82</v>
      </c>
      <c r="D19" s="174">
        <f>ROUND(VALUE(SUBSTITUTE(実質収支比率等に係る経年分析!H$48,"▲","-")),2)</f>
        <v>10.02</v>
      </c>
      <c r="E19" s="174">
        <f>ROUND(VALUE(SUBSTITUTE(実質収支比率等に係る経年分析!I$48,"▲","-")),2)</f>
        <v>19.78</v>
      </c>
      <c r="F19" s="174">
        <f>ROUND(VALUE(SUBSTITUTE(実質収支比率等に係る経年分析!J$48,"▲","-")),2)</f>
        <v>24.42</v>
      </c>
    </row>
    <row r="20" spans="1:11" x14ac:dyDescent="0.15">
      <c r="A20" s="174" t="s">
        <v>57</v>
      </c>
      <c r="B20" s="174">
        <f>ROUND(VALUE(SUBSTITUTE(実質収支比率等に係る経年分析!F$47,"▲","-")),2)</f>
        <v>17.38</v>
      </c>
      <c r="C20" s="174">
        <f>ROUND(VALUE(SUBSTITUTE(実質収支比率等に係る経年分析!G$47,"▲","-")),2)</f>
        <v>14.53</v>
      </c>
      <c r="D20" s="174">
        <f>ROUND(VALUE(SUBSTITUTE(実質収支比率等に係る経年分析!H$47,"▲","-")),2)</f>
        <v>16.93</v>
      </c>
      <c r="E20" s="174">
        <f>ROUND(VALUE(SUBSTITUTE(実質収支比率等に係る経年分析!I$47,"▲","-")),2)</f>
        <v>17.260000000000002</v>
      </c>
      <c r="F20" s="174">
        <f>ROUND(VALUE(SUBSTITUTE(実質収支比率等に係る経年分析!J$47,"▲","-")),2)</f>
        <v>20.7</v>
      </c>
    </row>
    <row r="21" spans="1:11" x14ac:dyDescent="0.15">
      <c r="A21" s="174" t="s">
        <v>58</v>
      </c>
      <c r="B21" s="174">
        <f>IF(ISNUMBER(VALUE(SUBSTITUTE(実質収支比率等に係る経年分析!F$49,"▲","-"))),ROUND(VALUE(SUBSTITUTE(実質収支比率等に係る経年分析!F$49,"▲","-")),2),NA())</f>
        <v>1.79</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5.7</v>
      </c>
      <c r="E21" s="174">
        <f>IF(ISNUMBER(VALUE(SUBSTITUTE(実質収支比率等に係る経年分析!I$49,"▲","-"))),ROUND(VALUE(SUBSTITUTE(実質収支比率等に係る経年分析!I$49,"▲","-")),2),NA())</f>
        <v>12.32</v>
      </c>
      <c r="F21" s="174">
        <f>IF(ISNUMBER(VALUE(SUBSTITUTE(実質収支比率等に係る経年分析!J$49,"▲","-"))),ROUND(VALUE(SUBSTITUTE(実質収支比率等に係る経年分析!J$49,"▲","-")),2),NA())</f>
        <v>7.38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15">
      <c r="A34" s="175" t="str">
        <f>IF(連結実質赤字比率に係る赤字・黒字の構成分析!C$36="",NA(),連結実質赤字比率に係る赤字・黒字の構成分析!C$36)</f>
        <v>国民健康保険特別会計</v>
      </c>
      <c r="B34" s="175">
        <f>IF(ROUND(VALUE(SUBSTITUTE(連結実質赤字比率に係る赤字・黒字の構成分析!F$36,"▲", "-")), 2) &lt; 0, ABS(ROUND(VALUE(SUBSTITUTE(連結実質赤字比率に係る赤字・黒字の構成分析!F$36,"▲", "-")), 2)), NA())</f>
        <v>1.29</v>
      </c>
      <c r="C34" s="175" t="e">
        <f>IF(ROUND(VALUE(SUBSTITUTE(連結実質赤字比率に係る赤字・黒字の構成分析!F$36,"▲", "-")), 2) &gt;= 0, ABS(ROUND(VALUE(SUBSTITUTE(連結実質赤字比率に係る赤字・黒字の構成分析!F$36,"▲", "-")), 2)), NA())</f>
        <v>#N/A</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0.83</v>
      </c>
    </row>
    <row r="35" spans="1:16" x14ac:dyDescent="0.15">
      <c r="A35" s="175" t="str">
        <f>IF(連結実質赤字比率に係る赤字・黒字の構成分析!C$35="",NA(),連結実質赤字比率に係る赤字・黒字の構成分析!C$35)</f>
        <v>水道事業特別会計</v>
      </c>
      <c r="B35" s="175">
        <f>IF(ROUND(VALUE(SUBSTITUTE(連結実質赤字比率に係る赤字・黒字の構成分析!F$35,"▲", "-")), 2) &lt; 0, ABS(ROUND(VALUE(SUBSTITUTE(連結実質赤字比率に係る赤字・黒字の構成分析!F$35,"▲", "-")), 2)), NA())</f>
        <v>3.66</v>
      </c>
      <c r="C35" s="175" t="e">
        <f>IF(ROUND(VALUE(SUBSTITUTE(連結実質赤字比率に係る赤字・黒字の構成分析!F$35,"▲", "-")), 2) &gt;= 0, ABS(ROUND(VALUE(SUBSTITUTE(連結実質赤字比率に係る赤字・黒字の構成分析!F$35,"▲", "-")), 2)), NA())</f>
        <v>#N/A</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24.41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302</v>
      </c>
      <c r="E42" s="176"/>
      <c r="F42" s="176"/>
      <c r="G42" s="176">
        <f>'実質公債費比率（分子）の構造'!L$52</f>
        <v>297</v>
      </c>
      <c r="H42" s="176"/>
      <c r="I42" s="176"/>
      <c r="J42" s="176">
        <f>'実質公債費比率（分子）の構造'!M$52</f>
        <v>292</v>
      </c>
      <c r="K42" s="176"/>
      <c r="L42" s="176"/>
      <c r="M42" s="176">
        <f>'実質公債費比率（分子）の構造'!N$52</f>
        <v>289</v>
      </c>
      <c r="N42" s="176"/>
      <c r="O42" s="176"/>
      <c r="P42" s="176">
        <f>'実質公債費比率（分子）の構造'!O$52</f>
        <v>278</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11</v>
      </c>
      <c r="F44" s="176"/>
      <c r="G44" s="176"/>
      <c r="H44" s="176">
        <f>'実質公債費比率（分子）の構造'!M$50</f>
        <v>11</v>
      </c>
      <c r="I44" s="176"/>
      <c r="J44" s="176"/>
      <c r="K44" s="176">
        <f>'実質公債費比率（分子）の構造'!N$50</f>
        <v>11</v>
      </c>
      <c r="L44" s="176"/>
      <c r="M44" s="176"/>
      <c r="N44" s="176">
        <f>'実質公債費比率（分子）の構造'!O$50</f>
        <v>11</v>
      </c>
      <c r="O44" s="176"/>
      <c r="P44" s="176"/>
    </row>
    <row r="45" spans="1:16" x14ac:dyDescent="0.15">
      <c r="A45" s="176" t="s">
        <v>68</v>
      </c>
      <c r="B45" s="176">
        <f>'実質公債費比率（分子）の構造'!K$49</f>
        <v>82</v>
      </c>
      <c r="C45" s="176"/>
      <c r="D45" s="176"/>
      <c r="E45" s="176">
        <f>'実質公債費比率（分子）の構造'!L$49</f>
        <v>82</v>
      </c>
      <c r="F45" s="176"/>
      <c r="G45" s="176"/>
      <c r="H45" s="176">
        <f>'実質公債費比率（分子）の構造'!M$49</f>
        <v>79</v>
      </c>
      <c r="I45" s="176"/>
      <c r="J45" s="176"/>
      <c r="K45" s="176">
        <f>'実質公債費比率（分子）の構造'!N$49</f>
        <v>82</v>
      </c>
      <c r="L45" s="176"/>
      <c r="M45" s="176"/>
      <c r="N45" s="176">
        <f>'実質公債費比率（分子）の構造'!O$49</f>
        <v>72</v>
      </c>
      <c r="O45" s="176"/>
      <c r="P45" s="176"/>
    </row>
    <row r="46" spans="1:16" x14ac:dyDescent="0.15">
      <c r="A46" s="176" t="s">
        <v>69</v>
      </c>
      <c r="B46" s="176">
        <f>'実質公債費比率（分子）の構造'!K$48</f>
        <v>30</v>
      </c>
      <c r="C46" s="176"/>
      <c r="D46" s="176"/>
      <c r="E46" s="176">
        <f>'実質公債費比率（分子）の構造'!L$48</f>
        <v>76</v>
      </c>
      <c r="F46" s="176"/>
      <c r="G46" s="176"/>
      <c r="H46" s="176">
        <f>'実質公債費比率（分子）の構造'!M$48</f>
        <v>64</v>
      </c>
      <c r="I46" s="176"/>
      <c r="J46" s="176"/>
      <c r="K46" s="176">
        <f>'実質公債費比率（分子）の構造'!N$48</f>
        <v>62</v>
      </c>
      <c r="L46" s="176"/>
      <c r="M46" s="176"/>
      <c r="N46" s="176">
        <f>'実質公債費比率（分子）の構造'!O$48</f>
        <v>59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423</v>
      </c>
      <c r="C49" s="176"/>
      <c r="D49" s="176"/>
      <c r="E49" s="176">
        <f>'実質公債費比率（分子）の構造'!L$45</f>
        <v>384</v>
      </c>
      <c r="F49" s="176"/>
      <c r="G49" s="176"/>
      <c r="H49" s="176">
        <f>'実質公債費比率（分子）の構造'!M$45</f>
        <v>364</v>
      </c>
      <c r="I49" s="176"/>
      <c r="J49" s="176"/>
      <c r="K49" s="176">
        <f>'実質公債費比率（分子）の構造'!N$45</f>
        <v>353</v>
      </c>
      <c r="L49" s="176"/>
      <c r="M49" s="176"/>
      <c r="N49" s="176">
        <f>'実質公債費比率（分子）の構造'!O$45</f>
        <v>361</v>
      </c>
      <c r="O49" s="176"/>
      <c r="P49" s="176"/>
    </row>
    <row r="50" spans="1:16" x14ac:dyDescent="0.15">
      <c r="A50" s="176" t="s">
        <v>73</v>
      </c>
      <c r="B50" s="176" t="e">
        <f>NA()</f>
        <v>#N/A</v>
      </c>
      <c r="C50" s="176">
        <f>IF(ISNUMBER('実質公債費比率（分子）の構造'!K$53),'実質公債費比率（分子）の構造'!K$53,NA())</f>
        <v>244</v>
      </c>
      <c r="D50" s="176" t="e">
        <f>NA()</f>
        <v>#N/A</v>
      </c>
      <c r="E50" s="176" t="e">
        <f>NA()</f>
        <v>#N/A</v>
      </c>
      <c r="F50" s="176">
        <f>IF(ISNUMBER('実質公債費比率（分子）の構造'!L$53),'実質公債費比率（分子）の構造'!L$53,NA())</f>
        <v>256</v>
      </c>
      <c r="G50" s="176" t="e">
        <f>NA()</f>
        <v>#N/A</v>
      </c>
      <c r="H50" s="176" t="e">
        <f>NA()</f>
        <v>#N/A</v>
      </c>
      <c r="I50" s="176">
        <f>IF(ISNUMBER('実質公債費比率（分子）の構造'!M$53),'実質公債費比率（分子）の構造'!M$53,NA())</f>
        <v>226</v>
      </c>
      <c r="J50" s="176" t="e">
        <f>NA()</f>
        <v>#N/A</v>
      </c>
      <c r="K50" s="176" t="e">
        <f>NA()</f>
        <v>#N/A</v>
      </c>
      <c r="L50" s="176">
        <f>IF(ISNUMBER('実質公債費比率（分子）の構造'!N$53),'実質公債費比率（分子）の構造'!N$53,NA())</f>
        <v>219</v>
      </c>
      <c r="M50" s="176" t="e">
        <f>NA()</f>
        <v>#N/A</v>
      </c>
      <c r="N50" s="176" t="e">
        <f>NA()</f>
        <v>#N/A</v>
      </c>
      <c r="O50" s="176">
        <f>IF(ISNUMBER('実質公債費比率（分子）の構造'!O$53),'実質公債費比率（分子）の構造'!O$53,NA())</f>
        <v>225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2957</v>
      </c>
      <c r="E56" s="175"/>
      <c r="F56" s="175"/>
      <c r="G56" s="175">
        <f>'将来負担比率（分子）の構造'!J$52</f>
        <v>2855</v>
      </c>
      <c r="H56" s="175"/>
      <c r="I56" s="175"/>
      <c r="J56" s="175">
        <f>'将来負担比率（分子）の構造'!K$52</f>
        <v>2746</v>
      </c>
      <c r="K56" s="175"/>
      <c r="L56" s="175"/>
      <c r="M56" s="175">
        <f>'将来負担比率（分子）の構造'!L$52</f>
        <v>2915</v>
      </c>
      <c r="N56" s="175"/>
      <c r="O56" s="175"/>
      <c r="P56" s="175">
        <f>'将来負担比率（分子）の構造'!M$52</f>
        <v>2864</v>
      </c>
    </row>
    <row r="57" spans="1:16" x14ac:dyDescent="0.15">
      <c r="A57" s="175" t="s">
        <v>44</v>
      </c>
      <c r="B57" s="175"/>
      <c r="C57" s="175"/>
      <c r="D57" s="175">
        <f>'将来負担比率（分子）の構造'!I$51</f>
        <v>152</v>
      </c>
      <c r="E57" s="175"/>
      <c r="F57" s="175"/>
      <c r="G57" s="175">
        <f>'将来負担比率（分子）の構造'!J$51</f>
        <v>148</v>
      </c>
      <c r="H57" s="175"/>
      <c r="I57" s="175"/>
      <c r="J57" s="175">
        <f>'将来負担比率（分子）の構造'!K$51</f>
        <v>142</v>
      </c>
      <c r="K57" s="175"/>
      <c r="L57" s="175"/>
      <c r="M57" s="175">
        <f>'将来負担比率（分子）の構造'!L$51</f>
        <v>207</v>
      </c>
      <c r="N57" s="175"/>
      <c r="O57" s="175"/>
      <c r="P57" s="175">
        <f>'将来負担比率（分子）の構造'!M$51</f>
        <v>221</v>
      </c>
    </row>
    <row r="58" spans="1:16" x14ac:dyDescent="0.15">
      <c r="A58" s="175" t="s">
        <v>43</v>
      </c>
      <c r="B58" s="175"/>
      <c r="C58" s="175"/>
      <c r="D58" s="175">
        <f>'将来負担比率（分子）の構造'!I$50</f>
        <v>1766</v>
      </c>
      <c r="E58" s="175"/>
      <c r="F58" s="175"/>
      <c r="G58" s="175">
        <f>'将来負担比率（分子）の構造'!J$50</f>
        <v>1737</v>
      </c>
      <c r="H58" s="175"/>
      <c r="I58" s="175"/>
      <c r="J58" s="175">
        <f>'将来負担比率（分子）の構造'!K$50</f>
        <v>1867</v>
      </c>
      <c r="K58" s="175"/>
      <c r="L58" s="175"/>
      <c r="M58" s="175">
        <f>'将来負担比率（分子）の構造'!L$50</f>
        <v>1732</v>
      </c>
      <c r="N58" s="175"/>
      <c r="O58" s="175"/>
      <c r="P58" s="175">
        <f>'将来負担比率（分子）の構造'!M$50</f>
        <v>1722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159</v>
      </c>
      <c r="C62" s="175"/>
      <c r="D62" s="175"/>
      <c r="E62" s="175">
        <f>'将来負担比率（分子）の構造'!J$45</f>
        <v>91</v>
      </c>
      <c r="F62" s="175"/>
      <c r="G62" s="175"/>
      <c r="H62" s="175">
        <f>'将来負担比率（分子）の構造'!K$45</f>
        <v>126</v>
      </c>
      <c r="I62" s="175"/>
      <c r="J62" s="175"/>
      <c r="K62" s="175">
        <f>'将来負担比率（分子）の構造'!L$45</f>
        <v>23</v>
      </c>
      <c r="L62" s="175"/>
      <c r="M62" s="175"/>
      <c r="N62" s="175">
        <f>'将来負担比率（分子）の構造'!M$45</f>
        <v>55</v>
      </c>
      <c r="O62" s="175"/>
      <c r="P62" s="175"/>
    </row>
    <row r="63" spans="1:16" x14ac:dyDescent="0.15">
      <c r="A63" s="175" t="s">
        <v>36</v>
      </c>
      <c r="B63" s="175">
        <f>'将来負担比率（分子）の構造'!I$44</f>
        <v>483</v>
      </c>
      <c r="C63" s="175"/>
      <c r="D63" s="175"/>
      <c r="E63" s="175">
        <f>'将来負担比率（分子）の構造'!J$44</f>
        <v>421</v>
      </c>
      <c r="F63" s="175"/>
      <c r="G63" s="175"/>
      <c r="H63" s="175">
        <f>'将来負担比率（分子）の構造'!K$44</f>
        <v>363</v>
      </c>
      <c r="I63" s="175"/>
      <c r="J63" s="175"/>
      <c r="K63" s="175">
        <f>'将来負担比率（分子）の構造'!L$44</f>
        <v>281</v>
      </c>
      <c r="L63" s="175"/>
      <c r="M63" s="175"/>
      <c r="N63" s="175">
        <f>'将来負担比率（分子）の構造'!M$44</f>
        <v>263</v>
      </c>
      <c r="O63" s="175"/>
      <c r="P63" s="175"/>
    </row>
    <row r="64" spans="1:16" x14ac:dyDescent="0.15">
      <c r="A64" s="175" t="s">
        <v>35</v>
      </c>
      <c r="B64" s="175">
        <f>'将来負担比率（分子）の構造'!I$43</f>
        <v>957</v>
      </c>
      <c r="C64" s="175"/>
      <c r="D64" s="175"/>
      <c r="E64" s="175">
        <f>'将来負担比率（分子）の構造'!J$43</f>
        <v>940</v>
      </c>
      <c r="F64" s="175"/>
      <c r="G64" s="175"/>
      <c r="H64" s="175">
        <f>'将来負担比率（分子）の構造'!K$43</f>
        <v>1093</v>
      </c>
      <c r="I64" s="175"/>
      <c r="J64" s="175"/>
      <c r="K64" s="175">
        <f>'将来負担比率（分子）の構造'!L$43</f>
        <v>1158</v>
      </c>
      <c r="L64" s="175"/>
      <c r="M64" s="175"/>
      <c r="N64" s="175">
        <f>'将来負担比率（分子）の構造'!M$43</f>
        <v>856</v>
      </c>
      <c r="O64" s="175"/>
      <c r="P64" s="175"/>
    </row>
    <row r="65" spans="1:16" x14ac:dyDescent="0.15">
      <c r="A65" s="175" t="s">
        <v>34</v>
      </c>
      <c r="B65" s="175">
        <f>'将来負担比率（分子）の構造'!I$42</f>
        <v>58</v>
      </c>
      <c r="C65" s="175"/>
      <c r="D65" s="175"/>
      <c r="E65" s="175">
        <f>'将来負担比率（分子）の構造'!J$42</f>
        <v>58</v>
      </c>
      <c r="F65" s="175"/>
      <c r="G65" s="175"/>
      <c r="H65" s="175">
        <f>'将来負担比率（分子）の構造'!K$42</f>
        <v>34</v>
      </c>
      <c r="I65" s="175"/>
      <c r="J65" s="175"/>
      <c r="K65" s="175">
        <f>'将来負担比率（分子）の構造'!L$42</f>
        <v>23</v>
      </c>
      <c r="L65" s="175"/>
      <c r="M65" s="175"/>
      <c r="N65" s="175">
        <f>'将来負担比率（分子）の構造'!M$42</f>
        <v>11</v>
      </c>
      <c r="O65" s="175"/>
      <c r="P65" s="175"/>
    </row>
    <row r="66" spans="1:16" x14ac:dyDescent="0.15">
      <c r="A66" s="175" t="s">
        <v>33</v>
      </c>
      <c r="B66" s="175">
        <f>'将来負担比率（分子）の構造'!I$41</f>
        <v>3024</v>
      </c>
      <c r="C66" s="175"/>
      <c r="D66" s="175"/>
      <c r="E66" s="175">
        <f>'将来負担比率（分子）の構造'!J$41</f>
        <v>2977</v>
      </c>
      <c r="F66" s="175"/>
      <c r="G66" s="175"/>
      <c r="H66" s="175">
        <f>'将来負担比率（分子）の構造'!K$41</f>
        <v>2911</v>
      </c>
      <c r="I66" s="175"/>
      <c r="J66" s="175"/>
      <c r="K66" s="175">
        <f>'将来負担比率（分子）の構造'!L$41</f>
        <v>3430</v>
      </c>
      <c r="L66" s="175"/>
      <c r="M66" s="175"/>
      <c r="N66" s="175">
        <f>'将来負担比率（分子）の構造'!M$41</f>
        <v>4001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61</v>
      </c>
      <c r="M67" s="175" t="e">
        <f>NA()</f>
        <v>#N/A</v>
      </c>
      <c r="N67" s="175" t="e">
        <f>NA()</f>
        <v>#N/A</v>
      </c>
      <c r="O67" s="175">
        <f>IF(ISNUMBER('将来負担比率（分子）の構造'!M$53), IF('将来負担比率（分子）の構造'!M$53 &lt; 0, 0, '将来負担比率（分子）の構造'!M$53), NA())</f>
        <v>377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528</v>
      </c>
      <c r="C72" s="179">
        <f>基金残高に係る経年分析!G55</f>
        <v>587</v>
      </c>
      <c r="D72" s="179">
        <f>基金残高に係る経年分析!H55</f>
        <v>690</v>
      </c>
    </row>
    <row r="73" spans="1:16" x14ac:dyDescent="0.15">
      <c r="A73" s="178" t="s">
        <v>80</v>
      </c>
      <c r="B73" s="179">
        <f>基金残高に係る経年分析!F56</f>
        <v>38</v>
      </c>
      <c r="C73" s="179">
        <f>基金残高に係る経年分析!G56</f>
        <v>38</v>
      </c>
      <c r="D73" s="179">
        <f>基金残高に係る経年分析!H56</f>
        <v>46</v>
      </c>
    </row>
    <row r="74" spans="1:16" x14ac:dyDescent="0.15">
      <c r="A74" s="178" t="s">
        <v>81</v>
      </c>
      <c r="B74" s="179">
        <f>基金残高に係る経年分析!F57</f>
        <v>1301</v>
      </c>
      <c r="C74" s="179">
        <f>基金残高に係る経年分析!G57</f>
        <v>1110</v>
      </c>
      <c r="D74" s="179">
        <f>基金残高に係る経年分析!H57</f>
        <v>985</v>
      </c>
    </row>
  </sheetData>
  <sheetProtection algorithmName="SHA-512" hashValue="lsyuqsv9tPbZNOBUxmHij7OG6AyjvMyxWrW5yNFcTtLJ6wXH3WkYU7S6VVYb/qDzhy0Xk2Sjvu4gOwnR0K5aNA==" saltValue="3Bhhx5PGnfn6zW5Bm1hq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791464</v>
      </c>
      <c r="S5" s="613"/>
      <c r="T5" s="613"/>
      <c r="U5" s="613"/>
      <c r="V5" s="613"/>
      <c r="W5" s="613"/>
      <c r="X5" s="613"/>
      <c r="Y5" s="614"/>
      <c r="Z5" s="615">
        <v>8.5</v>
      </c>
      <c r="AA5" s="615"/>
      <c r="AB5" s="615"/>
      <c r="AC5" s="615"/>
      <c r="AD5" s="616">
        <v>791091</v>
      </c>
      <c r="AE5" s="616"/>
      <c r="AF5" s="616"/>
      <c r="AG5" s="616"/>
      <c r="AH5" s="616"/>
      <c r="AI5" s="616"/>
      <c r="AJ5" s="616"/>
      <c r="AK5" s="616"/>
      <c r="AL5" s="617">
        <v>23.7</v>
      </c>
      <c r="AM5" s="618"/>
      <c r="AN5" s="618"/>
      <c r="AO5" s="619"/>
      <c r="AP5" s="609" t="s">
        <v>230</v>
      </c>
      <c r="AQ5" s="610"/>
      <c r="AR5" s="610"/>
      <c r="AS5" s="610"/>
      <c r="AT5" s="610"/>
      <c r="AU5" s="610"/>
      <c r="AV5" s="610"/>
      <c r="AW5" s="610"/>
      <c r="AX5" s="610"/>
      <c r="AY5" s="610"/>
      <c r="AZ5" s="610"/>
      <c r="BA5" s="610"/>
      <c r="BB5" s="610"/>
      <c r="BC5" s="610"/>
      <c r="BD5" s="610"/>
      <c r="BE5" s="610"/>
      <c r="BF5" s="611"/>
      <c r="BG5" s="623">
        <v>791464</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47191</v>
      </c>
      <c r="S6" s="624"/>
      <c r="T6" s="624"/>
      <c r="U6" s="624"/>
      <c r="V6" s="624"/>
      <c r="W6" s="624"/>
      <c r="X6" s="624"/>
      <c r="Y6" s="625"/>
      <c r="Z6" s="626">
        <v>0.5</v>
      </c>
      <c r="AA6" s="626"/>
      <c r="AB6" s="626"/>
      <c r="AC6" s="626"/>
      <c r="AD6" s="627">
        <v>47191</v>
      </c>
      <c r="AE6" s="627"/>
      <c r="AF6" s="627"/>
      <c r="AG6" s="627"/>
      <c r="AH6" s="627"/>
      <c r="AI6" s="627"/>
      <c r="AJ6" s="627"/>
      <c r="AK6" s="627"/>
      <c r="AL6" s="628">
        <v>1.4</v>
      </c>
      <c r="AM6" s="629"/>
      <c r="AN6" s="629"/>
      <c r="AO6" s="630"/>
      <c r="AP6" s="620" t="s">
        <v>236</v>
      </c>
      <c r="AQ6" s="621"/>
      <c r="AR6" s="621"/>
      <c r="AS6" s="621"/>
      <c r="AT6" s="621"/>
      <c r="AU6" s="621"/>
      <c r="AV6" s="621"/>
      <c r="AW6" s="621"/>
      <c r="AX6" s="621"/>
      <c r="AY6" s="621"/>
      <c r="AZ6" s="621"/>
      <c r="BA6" s="621"/>
      <c r="BB6" s="621"/>
      <c r="BC6" s="621"/>
      <c r="BD6" s="621"/>
      <c r="BE6" s="621"/>
      <c r="BF6" s="622"/>
      <c r="BG6" s="623">
        <v>791464</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69563</v>
      </c>
      <c r="CS6" s="624"/>
      <c r="CT6" s="624"/>
      <c r="CU6" s="624"/>
      <c r="CV6" s="624"/>
      <c r="CW6" s="624"/>
      <c r="CX6" s="624"/>
      <c r="CY6" s="625"/>
      <c r="CZ6" s="617">
        <v>0.8</v>
      </c>
      <c r="DA6" s="618"/>
      <c r="DB6" s="618"/>
      <c r="DC6" s="634"/>
      <c r="DD6" s="632" t="s">
        <v>237</v>
      </c>
      <c r="DE6" s="624"/>
      <c r="DF6" s="624"/>
      <c r="DG6" s="624"/>
      <c r="DH6" s="624"/>
      <c r="DI6" s="624"/>
      <c r="DJ6" s="624"/>
      <c r="DK6" s="624"/>
      <c r="DL6" s="624"/>
      <c r="DM6" s="624"/>
      <c r="DN6" s="624"/>
      <c r="DO6" s="624"/>
      <c r="DP6" s="625"/>
      <c r="DQ6" s="632">
        <v>69563</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115</v>
      </c>
      <c r="S7" s="624"/>
      <c r="T7" s="624"/>
      <c r="U7" s="624"/>
      <c r="V7" s="624"/>
      <c r="W7" s="624"/>
      <c r="X7" s="624"/>
      <c r="Y7" s="625"/>
      <c r="Z7" s="626">
        <v>0</v>
      </c>
      <c r="AA7" s="626"/>
      <c r="AB7" s="626"/>
      <c r="AC7" s="626"/>
      <c r="AD7" s="627">
        <v>115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257413</v>
      </c>
      <c r="BH7" s="624"/>
      <c r="BI7" s="624"/>
      <c r="BJ7" s="624"/>
      <c r="BK7" s="624"/>
      <c r="BL7" s="624"/>
      <c r="BM7" s="624"/>
      <c r="BN7" s="625"/>
      <c r="BO7" s="626">
        <v>32.5</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2927254</v>
      </c>
      <c r="CS7" s="624"/>
      <c r="CT7" s="624"/>
      <c r="CU7" s="624"/>
      <c r="CV7" s="624"/>
      <c r="CW7" s="624"/>
      <c r="CX7" s="624"/>
      <c r="CY7" s="625"/>
      <c r="CZ7" s="626">
        <v>35.5</v>
      </c>
      <c r="DA7" s="626"/>
      <c r="DB7" s="626"/>
      <c r="DC7" s="626"/>
      <c r="DD7" s="632">
        <v>921733</v>
      </c>
      <c r="DE7" s="624"/>
      <c r="DF7" s="624"/>
      <c r="DG7" s="624"/>
      <c r="DH7" s="624"/>
      <c r="DI7" s="624"/>
      <c r="DJ7" s="624"/>
      <c r="DK7" s="624"/>
      <c r="DL7" s="624"/>
      <c r="DM7" s="624"/>
      <c r="DN7" s="624"/>
      <c r="DO7" s="624"/>
      <c r="DP7" s="625"/>
      <c r="DQ7" s="632">
        <v>1408687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1016</v>
      </c>
      <c r="S8" s="624"/>
      <c r="T8" s="624"/>
      <c r="U8" s="624"/>
      <c r="V8" s="624"/>
      <c r="W8" s="624"/>
      <c r="X8" s="624"/>
      <c r="Y8" s="625"/>
      <c r="Z8" s="626">
        <v>0</v>
      </c>
      <c r="AA8" s="626"/>
      <c r="AB8" s="626"/>
      <c r="AC8" s="626"/>
      <c r="AD8" s="627">
        <v>1016</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12180</v>
      </c>
      <c r="BH8" s="624"/>
      <c r="BI8" s="624"/>
      <c r="BJ8" s="624"/>
      <c r="BK8" s="624"/>
      <c r="BL8" s="624"/>
      <c r="BM8" s="624"/>
      <c r="BN8" s="625"/>
      <c r="BO8" s="626">
        <v>1.5</v>
      </c>
      <c r="BP8" s="626"/>
      <c r="BQ8" s="626"/>
      <c r="BR8" s="626"/>
      <c r="BS8" s="627" t="s">
        <v>231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2460366</v>
      </c>
      <c r="CS8" s="624"/>
      <c r="CT8" s="624"/>
      <c r="CU8" s="624"/>
      <c r="CV8" s="624"/>
      <c r="CW8" s="624"/>
      <c r="CX8" s="624"/>
      <c r="CY8" s="625"/>
      <c r="CZ8" s="626">
        <v>29.9</v>
      </c>
      <c r="DA8" s="626"/>
      <c r="DB8" s="626"/>
      <c r="DC8" s="626"/>
      <c r="DD8" s="632" t="s">
        <v>237</v>
      </c>
      <c r="DE8" s="624"/>
      <c r="DF8" s="624"/>
      <c r="DG8" s="624"/>
      <c r="DH8" s="624"/>
      <c r="DI8" s="624"/>
      <c r="DJ8" s="624"/>
      <c r="DK8" s="624"/>
      <c r="DL8" s="624"/>
      <c r="DM8" s="624"/>
      <c r="DN8" s="624"/>
      <c r="DO8" s="624"/>
      <c r="DP8" s="625"/>
      <c r="DQ8" s="632">
        <v>1148739</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971</v>
      </c>
      <c r="S9" s="624"/>
      <c r="T9" s="624"/>
      <c r="U9" s="624"/>
      <c r="V9" s="624"/>
      <c r="W9" s="624"/>
      <c r="X9" s="624"/>
      <c r="Y9" s="625"/>
      <c r="Z9" s="626">
        <v>0</v>
      </c>
      <c r="AA9" s="626"/>
      <c r="AB9" s="626"/>
      <c r="AC9" s="626"/>
      <c r="AD9" s="627">
        <v>971</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222209</v>
      </c>
      <c r="BH9" s="624"/>
      <c r="BI9" s="624"/>
      <c r="BJ9" s="624"/>
      <c r="BK9" s="624"/>
      <c r="BL9" s="624"/>
      <c r="BM9" s="624"/>
      <c r="BN9" s="625"/>
      <c r="BO9" s="626">
        <v>28.1</v>
      </c>
      <c r="BP9" s="626"/>
      <c r="BQ9" s="626"/>
      <c r="BR9" s="626"/>
      <c r="BS9" s="627" t="s">
        <v>231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484729</v>
      </c>
      <c r="CS9" s="624"/>
      <c r="CT9" s="624"/>
      <c r="CU9" s="624"/>
      <c r="CV9" s="624"/>
      <c r="CW9" s="624"/>
      <c r="CX9" s="624"/>
      <c r="CY9" s="625"/>
      <c r="CZ9" s="626">
        <v>5.9</v>
      </c>
      <c r="DA9" s="626"/>
      <c r="DB9" s="626"/>
      <c r="DC9" s="626"/>
      <c r="DD9" s="632" t="s">
        <v>237</v>
      </c>
      <c r="DE9" s="624"/>
      <c r="DF9" s="624"/>
      <c r="DG9" s="624"/>
      <c r="DH9" s="624"/>
      <c r="DI9" s="624"/>
      <c r="DJ9" s="624"/>
      <c r="DK9" s="624"/>
      <c r="DL9" s="624"/>
      <c r="DM9" s="624"/>
      <c r="DN9" s="624"/>
      <c r="DO9" s="624"/>
      <c r="DP9" s="625"/>
      <c r="DQ9" s="632">
        <v>397509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231</v>
      </c>
      <c r="S10" s="624"/>
      <c r="T10" s="624"/>
      <c r="U10" s="624"/>
      <c r="V10" s="624"/>
      <c r="W10" s="624"/>
      <c r="X10" s="624"/>
      <c r="Y10" s="625"/>
      <c r="Z10" s="626" t="s">
        <v>231</v>
      </c>
      <c r="AA10" s="626"/>
      <c r="AB10" s="626"/>
      <c r="AC10" s="626"/>
      <c r="AD10" s="627" t="s">
        <v>231</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16412</v>
      </c>
      <c r="BH10" s="624"/>
      <c r="BI10" s="624"/>
      <c r="BJ10" s="624"/>
      <c r="BK10" s="624"/>
      <c r="BL10" s="624"/>
      <c r="BM10" s="624"/>
      <c r="BN10" s="625"/>
      <c r="BO10" s="626">
        <v>2.1</v>
      </c>
      <c r="BP10" s="626"/>
      <c r="BQ10" s="626"/>
      <c r="BR10" s="626"/>
      <c r="BS10" s="627" t="s">
        <v>231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237</v>
      </c>
      <c r="CS10" s="624"/>
      <c r="CT10" s="624"/>
      <c r="CU10" s="624"/>
      <c r="CV10" s="624"/>
      <c r="CW10" s="624"/>
      <c r="CX10" s="624"/>
      <c r="CY10" s="625"/>
      <c r="CZ10" s="626" t="s">
        <v>237</v>
      </c>
      <c r="DA10" s="626"/>
      <c r="DB10" s="626"/>
      <c r="DC10" s="626"/>
      <c r="DD10" s="632" t="s">
        <v>237</v>
      </c>
      <c r="DE10" s="624"/>
      <c r="DF10" s="624"/>
      <c r="DG10" s="624"/>
      <c r="DH10" s="624"/>
      <c r="DI10" s="624"/>
      <c r="DJ10" s="624"/>
      <c r="DK10" s="624"/>
      <c r="DL10" s="624"/>
      <c r="DM10" s="624"/>
      <c r="DN10" s="624"/>
      <c r="DO10" s="624"/>
      <c r="DP10" s="625"/>
      <c r="DQ10" s="632" t="s">
        <v>231</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191780</v>
      </c>
      <c r="S11" s="624"/>
      <c r="T11" s="624"/>
      <c r="U11" s="624"/>
      <c r="V11" s="624"/>
      <c r="W11" s="624"/>
      <c r="X11" s="624"/>
      <c r="Y11" s="625"/>
      <c r="Z11" s="628">
        <v>2.1</v>
      </c>
      <c r="AA11" s="629"/>
      <c r="AB11" s="629"/>
      <c r="AC11" s="635"/>
      <c r="AD11" s="632">
        <v>191780</v>
      </c>
      <c r="AE11" s="624"/>
      <c r="AF11" s="624"/>
      <c r="AG11" s="624"/>
      <c r="AH11" s="624"/>
      <c r="AI11" s="624"/>
      <c r="AJ11" s="624"/>
      <c r="AK11" s="625"/>
      <c r="AL11" s="628">
        <v>5.7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6612</v>
      </c>
      <c r="BH11" s="624"/>
      <c r="BI11" s="624"/>
      <c r="BJ11" s="624"/>
      <c r="BK11" s="624"/>
      <c r="BL11" s="624"/>
      <c r="BM11" s="624"/>
      <c r="BN11" s="625"/>
      <c r="BO11" s="626">
        <v>0.8</v>
      </c>
      <c r="BP11" s="626"/>
      <c r="BQ11" s="626"/>
      <c r="BR11" s="626"/>
      <c r="BS11" s="627" t="s">
        <v>231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477536</v>
      </c>
      <c r="CS11" s="624"/>
      <c r="CT11" s="624"/>
      <c r="CU11" s="624"/>
      <c r="CV11" s="624"/>
      <c r="CW11" s="624"/>
      <c r="CX11" s="624"/>
      <c r="CY11" s="625"/>
      <c r="CZ11" s="626">
        <v>5.8</v>
      </c>
      <c r="DA11" s="626"/>
      <c r="DB11" s="626"/>
      <c r="DC11" s="626"/>
      <c r="DD11" s="632">
        <v>223072</v>
      </c>
      <c r="DE11" s="624"/>
      <c r="DF11" s="624"/>
      <c r="DG11" s="624"/>
      <c r="DH11" s="624"/>
      <c r="DI11" s="624"/>
      <c r="DJ11" s="624"/>
      <c r="DK11" s="624"/>
      <c r="DL11" s="624"/>
      <c r="DM11" s="624"/>
      <c r="DN11" s="624"/>
      <c r="DO11" s="624"/>
      <c r="DP11" s="625"/>
      <c r="DQ11" s="632">
        <v>114054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2506</v>
      </c>
      <c r="S12" s="624"/>
      <c r="T12" s="624"/>
      <c r="U12" s="624"/>
      <c r="V12" s="624"/>
      <c r="W12" s="624"/>
      <c r="X12" s="624"/>
      <c r="Y12" s="625"/>
      <c r="Z12" s="626">
        <v>0</v>
      </c>
      <c r="AA12" s="626"/>
      <c r="AB12" s="626"/>
      <c r="AC12" s="626"/>
      <c r="AD12" s="627">
        <v>2506</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439939</v>
      </c>
      <c r="BH12" s="624"/>
      <c r="BI12" s="624"/>
      <c r="BJ12" s="624"/>
      <c r="BK12" s="624"/>
      <c r="BL12" s="624"/>
      <c r="BM12" s="624"/>
      <c r="BN12" s="625"/>
      <c r="BO12" s="626">
        <v>55.6</v>
      </c>
      <c r="BP12" s="626"/>
      <c r="BQ12" s="626"/>
      <c r="BR12" s="626"/>
      <c r="BS12" s="627" t="s">
        <v>139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139867</v>
      </c>
      <c r="CS12" s="624"/>
      <c r="CT12" s="624"/>
      <c r="CU12" s="624"/>
      <c r="CV12" s="624"/>
      <c r="CW12" s="624"/>
      <c r="CX12" s="624"/>
      <c r="CY12" s="625"/>
      <c r="CZ12" s="626">
        <v>1.7</v>
      </c>
      <c r="DA12" s="626"/>
      <c r="DB12" s="626"/>
      <c r="DC12" s="626"/>
      <c r="DD12" s="632">
        <v>14902</v>
      </c>
      <c r="DE12" s="624"/>
      <c r="DF12" s="624"/>
      <c r="DG12" s="624"/>
      <c r="DH12" s="624"/>
      <c r="DI12" s="624"/>
      <c r="DJ12" s="624"/>
      <c r="DK12" s="624"/>
      <c r="DL12" s="624"/>
      <c r="DM12" s="624"/>
      <c r="DN12" s="624"/>
      <c r="DO12" s="624"/>
      <c r="DP12" s="625"/>
      <c r="DQ12" s="632">
        <v>35325</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231</v>
      </c>
      <c r="AA13" s="626"/>
      <c r="AB13" s="626"/>
      <c r="AC13" s="626"/>
      <c r="AD13" s="627" t="s">
        <v>231</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439566</v>
      </c>
      <c r="BH13" s="624"/>
      <c r="BI13" s="624"/>
      <c r="BJ13" s="624"/>
      <c r="BK13" s="624"/>
      <c r="BL13" s="624"/>
      <c r="BM13" s="624"/>
      <c r="BN13" s="625"/>
      <c r="BO13" s="626">
        <v>55.5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390753</v>
      </c>
      <c r="CS13" s="624"/>
      <c r="CT13" s="624"/>
      <c r="CU13" s="624"/>
      <c r="CV13" s="624"/>
      <c r="CW13" s="624"/>
      <c r="CX13" s="624"/>
      <c r="CY13" s="625"/>
      <c r="CZ13" s="626">
        <v>4.7</v>
      </c>
      <c r="DA13" s="626"/>
      <c r="DB13" s="626"/>
      <c r="DC13" s="626"/>
      <c r="DD13" s="632">
        <v>298591</v>
      </c>
      <c r="DE13" s="624"/>
      <c r="DF13" s="624"/>
      <c r="DG13" s="624"/>
      <c r="DH13" s="624"/>
      <c r="DI13" s="624"/>
      <c r="DJ13" s="624"/>
      <c r="DK13" s="624"/>
      <c r="DL13" s="624"/>
      <c r="DM13" s="624"/>
      <c r="DN13" s="624"/>
      <c r="DO13" s="624"/>
      <c r="DP13" s="625"/>
      <c r="DQ13" s="632">
        <v>66905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48</v>
      </c>
      <c r="S14" s="624"/>
      <c r="T14" s="624"/>
      <c r="U14" s="624"/>
      <c r="V14" s="624"/>
      <c r="W14" s="624"/>
      <c r="X14" s="624"/>
      <c r="Y14" s="625"/>
      <c r="Z14" s="626">
        <v>0</v>
      </c>
      <c r="AA14" s="626"/>
      <c r="AB14" s="626"/>
      <c r="AC14" s="626"/>
      <c r="AD14" s="627">
        <v>48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41916</v>
      </c>
      <c r="BH14" s="624"/>
      <c r="BI14" s="624"/>
      <c r="BJ14" s="624"/>
      <c r="BK14" s="624"/>
      <c r="BL14" s="624"/>
      <c r="BM14" s="624"/>
      <c r="BN14" s="625"/>
      <c r="BO14" s="626">
        <v>5.3</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197605</v>
      </c>
      <c r="CS14" s="624"/>
      <c r="CT14" s="624"/>
      <c r="CU14" s="624"/>
      <c r="CV14" s="624"/>
      <c r="CW14" s="624"/>
      <c r="CX14" s="624"/>
      <c r="CY14" s="625"/>
      <c r="CZ14" s="626">
        <v>2.4</v>
      </c>
      <c r="DA14" s="626"/>
      <c r="DB14" s="626"/>
      <c r="DC14" s="626"/>
      <c r="DD14" s="632" t="s">
        <v>231</v>
      </c>
      <c r="DE14" s="624"/>
      <c r="DF14" s="624"/>
      <c r="DG14" s="624"/>
      <c r="DH14" s="624"/>
      <c r="DI14" s="624"/>
      <c r="DJ14" s="624"/>
      <c r="DK14" s="624"/>
      <c r="DL14" s="624"/>
      <c r="DM14" s="624"/>
      <c r="DN14" s="624"/>
      <c r="DO14" s="624"/>
      <c r="DP14" s="625"/>
      <c r="DQ14" s="632">
        <v>196246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231</v>
      </c>
      <c r="AA15" s="626"/>
      <c r="AB15" s="626"/>
      <c r="AC15" s="626"/>
      <c r="AD15" s="627" t="s">
        <v>231</v>
      </c>
      <c r="AE15" s="627"/>
      <c r="AF15" s="627"/>
      <c r="AG15" s="627"/>
      <c r="AH15" s="627"/>
      <c r="AI15" s="627"/>
      <c r="AJ15" s="627"/>
      <c r="AK15" s="627"/>
      <c r="AL15" s="628" t="s">
        <v>139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52196</v>
      </c>
      <c r="BH15" s="624"/>
      <c r="BI15" s="624"/>
      <c r="BJ15" s="624"/>
      <c r="BK15" s="624"/>
      <c r="BL15" s="624"/>
      <c r="BM15" s="624"/>
      <c r="BN15" s="625"/>
      <c r="BO15" s="626">
        <v>6.6</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730725</v>
      </c>
      <c r="CS15" s="624"/>
      <c r="CT15" s="624"/>
      <c r="CU15" s="624"/>
      <c r="CV15" s="624"/>
      <c r="CW15" s="624"/>
      <c r="CX15" s="624"/>
      <c r="CY15" s="625"/>
      <c r="CZ15" s="626">
        <v>8.9</v>
      </c>
      <c r="DA15" s="626"/>
      <c r="DB15" s="626"/>
      <c r="DC15" s="626"/>
      <c r="DD15" s="632">
        <v>105705</v>
      </c>
      <c r="DE15" s="624"/>
      <c r="DF15" s="624"/>
      <c r="DG15" s="624"/>
      <c r="DH15" s="624"/>
      <c r="DI15" s="624"/>
      <c r="DJ15" s="624"/>
      <c r="DK15" s="624"/>
      <c r="DL15" s="624"/>
      <c r="DM15" s="624"/>
      <c r="DN15" s="624"/>
      <c r="DO15" s="624"/>
      <c r="DP15" s="625"/>
      <c r="DQ15" s="632">
        <v>408565</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4420</v>
      </c>
      <c r="S16" s="624"/>
      <c r="T16" s="624"/>
      <c r="U16" s="624"/>
      <c r="V16" s="624"/>
      <c r="W16" s="624"/>
      <c r="X16" s="624"/>
      <c r="Y16" s="625"/>
      <c r="Z16" s="626">
        <v>0</v>
      </c>
      <c r="AA16" s="626"/>
      <c r="AB16" s="626"/>
      <c r="AC16" s="626"/>
      <c r="AD16" s="627">
        <v>4420</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231</v>
      </c>
      <c r="BH16" s="624"/>
      <c r="BI16" s="624"/>
      <c r="BJ16" s="624"/>
      <c r="BK16" s="624"/>
      <c r="BL16" s="624"/>
      <c r="BM16" s="624"/>
      <c r="BN16" s="625"/>
      <c r="BO16" s="626" t="s">
        <v>231</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231</v>
      </c>
      <c r="CS16" s="624"/>
      <c r="CT16" s="624"/>
      <c r="CU16" s="624"/>
      <c r="CV16" s="624"/>
      <c r="CW16" s="624"/>
      <c r="CX16" s="624"/>
      <c r="CY16" s="625"/>
      <c r="CZ16" s="626" t="s">
        <v>231</v>
      </c>
      <c r="DA16" s="626"/>
      <c r="DB16" s="626"/>
      <c r="DC16" s="626"/>
      <c r="DD16" s="632" t="s">
        <v>237</v>
      </c>
      <c r="DE16" s="624"/>
      <c r="DF16" s="624"/>
      <c r="DG16" s="624"/>
      <c r="DH16" s="624"/>
      <c r="DI16" s="624"/>
      <c r="DJ16" s="624"/>
      <c r="DK16" s="624"/>
      <c r="DL16" s="624"/>
      <c r="DM16" s="624"/>
      <c r="DN16" s="624"/>
      <c r="DO16" s="624"/>
      <c r="DP16" s="625"/>
      <c r="DQ16" s="632" t="s">
        <v>139</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7105</v>
      </c>
      <c r="S17" s="624"/>
      <c r="T17" s="624"/>
      <c r="U17" s="624"/>
      <c r="V17" s="624"/>
      <c r="W17" s="624"/>
      <c r="X17" s="624"/>
      <c r="Y17" s="625"/>
      <c r="Z17" s="626">
        <v>0.1</v>
      </c>
      <c r="AA17" s="626"/>
      <c r="AB17" s="626"/>
      <c r="AC17" s="626"/>
      <c r="AD17" s="627">
        <v>7105</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231</v>
      </c>
      <c r="BP17" s="626"/>
      <c r="BQ17" s="626"/>
      <c r="BR17" s="626"/>
      <c r="BS17" s="627" t="s">
        <v>231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360617</v>
      </c>
      <c r="CS17" s="624"/>
      <c r="CT17" s="624"/>
      <c r="CU17" s="624"/>
      <c r="CV17" s="624"/>
      <c r="CW17" s="624"/>
      <c r="CX17" s="624"/>
      <c r="CY17" s="625"/>
      <c r="CZ17" s="626">
        <v>4.4000000000000004</v>
      </c>
      <c r="DA17" s="626"/>
      <c r="DB17" s="626"/>
      <c r="DC17" s="626"/>
      <c r="DD17" s="632" t="s">
        <v>231</v>
      </c>
      <c r="DE17" s="624"/>
      <c r="DF17" s="624"/>
      <c r="DG17" s="624"/>
      <c r="DH17" s="624"/>
      <c r="DI17" s="624"/>
      <c r="DJ17" s="624"/>
      <c r="DK17" s="624"/>
      <c r="DL17" s="624"/>
      <c r="DM17" s="624"/>
      <c r="DN17" s="624"/>
      <c r="DO17" s="624"/>
      <c r="DP17" s="625"/>
      <c r="DQ17" s="632">
        <v>348433</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5107</v>
      </c>
      <c r="S18" s="624"/>
      <c r="T18" s="624"/>
      <c r="U18" s="624"/>
      <c r="V18" s="624"/>
      <c r="W18" s="624"/>
      <c r="X18" s="624"/>
      <c r="Y18" s="625"/>
      <c r="Z18" s="626">
        <v>0.1</v>
      </c>
      <c r="AA18" s="626"/>
      <c r="AB18" s="626"/>
      <c r="AC18" s="626"/>
      <c r="AD18" s="627">
        <v>5107</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231</v>
      </c>
      <c r="BP18" s="626"/>
      <c r="BQ18" s="626"/>
      <c r="BR18" s="626"/>
      <c r="BS18" s="627" t="s">
        <v>231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139</v>
      </c>
      <c r="DA18" s="626"/>
      <c r="DB18" s="626"/>
      <c r="DC18" s="626"/>
      <c r="DD18" s="632" t="s">
        <v>231</v>
      </c>
      <c r="DE18" s="624"/>
      <c r="DF18" s="624"/>
      <c r="DG18" s="624"/>
      <c r="DH18" s="624"/>
      <c r="DI18" s="624"/>
      <c r="DJ18" s="624"/>
      <c r="DK18" s="624"/>
      <c r="DL18" s="624"/>
      <c r="DM18" s="624"/>
      <c r="DN18" s="624"/>
      <c r="DO18" s="624"/>
      <c r="DP18" s="625"/>
      <c r="DQ18" s="632" t="s">
        <v>231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5107</v>
      </c>
      <c r="S19" s="624"/>
      <c r="T19" s="624"/>
      <c r="U19" s="624"/>
      <c r="V19" s="624"/>
      <c r="W19" s="624"/>
      <c r="X19" s="624"/>
      <c r="Y19" s="625"/>
      <c r="Z19" s="626">
        <v>0.1</v>
      </c>
      <c r="AA19" s="626"/>
      <c r="AB19" s="626"/>
      <c r="AC19" s="626"/>
      <c r="AD19" s="627">
        <v>5107</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231</v>
      </c>
      <c r="BH19" s="624"/>
      <c r="BI19" s="624"/>
      <c r="BJ19" s="624"/>
      <c r="BK19" s="624"/>
      <c r="BL19" s="624"/>
      <c r="BM19" s="624"/>
      <c r="BN19" s="625"/>
      <c r="BO19" s="626" t="s">
        <v>139</v>
      </c>
      <c r="BP19" s="626"/>
      <c r="BQ19" s="626"/>
      <c r="BR19" s="626"/>
      <c r="BS19" s="627" t="s">
        <v>231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231</v>
      </c>
      <c r="CS19" s="624"/>
      <c r="CT19" s="624"/>
      <c r="CU19" s="624"/>
      <c r="CV19" s="624"/>
      <c r="CW19" s="624"/>
      <c r="CX19" s="624"/>
      <c r="CY19" s="625"/>
      <c r="CZ19" s="626" t="s">
        <v>231</v>
      </c>
      <c r="DA19" s="626"/>
      <c r="DB19" s="626"/>
      <c r="DC19" s="626"/>
      <c r="DD19" s="632" t="s">
        <v>231</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231</v>
      </c>
      <c r="AA20" s="626"/>
      <c r="AB20" s="626"/>
      <c r="AC20" s="626"/>
      <c r="AD20" s="627" t="s">
        <v>231</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231</v>
      </c>
      <c r="BH20" s="624"/>
      <c r="BI20" s="624"/>
      <c r="BJ20" s="624"/>
      <c r="BK20" s="624"/>
      <c r="BL20" s="624"/>
      <c r="BM20" s="624"/>
      <c r="BN20" s="625"/>
      <c r="BO20" s="626" t="s">
        <v>139</v>
      </c>
      <c r="BP20" s="626"/>
      <c r="BQ20" s="626"/>
      <c r="BR20" s="626"/>
      <c r="BS20" s="627" t="s">
        <v>139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8239015</v>
      </c>
      <c r="CS20" s="624"/>
      <c r="CT20" s="624"/>
      <c r="CU20" s="624"/>
      <c r="CV20" s="624"/>
      <c r="CW20" s="624"/>
      <c r="CX20" s="624"/>
      <c r="CY20" s="625"/>
      <c r="CZ20" s="626">
        <v>100</v>
      </c>
      <c r="DA20" s="626"/>
      <c r="DB20" s="626"/>
      <c r="DC20" s="626"/>
      <c r="DD20" s="632">
        <v>1564003</v>
      </c>
      <c r="DE20" s="624"/>
      <c r="DF20" s="624"/>
      <c r="DG20" s="624"/>
      <c r="DH20" s="624"/>
      <c r="DI20" s="624"/>
      <c r="DJ20" s="624"/>
      <c r="DK20" s="624"/>
      <c r="DL20" s="624"/>
      <c r="DM20" s="624"/>
      <c r="DN20" s="624"/>
      <c r="DO20" s="624"/>
      <c r="DP20" s="625"/>
      <c r="DQ20" s="632">
        <v>4194026</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2535204</v>
      </c>
      <c r="S21" s="624"/>
      <c r="T21" s="624"/>
      <c r="U21" s="624"/>
      <c r="V21" s="624"/>
      <c r="W21" s="624"/>
      <c r="X21" s="624"/>
      <c r="Y21" s="625"/>
      <c r="Z21" s="626">
        <v>27.4</v>
      </c>
      <c r="AA21" s="626"/>
      <c r="AB21" s="626"/>
      <c r="AC21" s="626"/>
      <c r="AD21" s="627">
        <v>2283502</v>
      </c>
      <c r="AE21" s="627"/>
      <c r="AF21" s="627"/>
      <c r="AG21" s="627"/>
      <c r="AH21" s="627"/>
      <c r="AI21" s="627"/>
      <c r="AJ21" s="627"/>
      <c r="AK21" s="627"/>
      <c r="AL21" s="628">
        <v>68.5</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139</v>
      </c>
      <c r="BH21" s="624"/>
      <c r="BI21" s="624"/>
      <c r="BJ21" s="624"/>
      <c r="BK21" s="624"/>
      <c r="BL21" s="624"/>
      <c r="BM21" s="624"/>
      <c r="BN21" s="625"/>
      <c r="BO21" s="626" t="s">
        <v>139</v>
      </c>
      <c r="BP21" s="626"/>
      <c r="BQ21" s="626"/>
      <c r="BR21" s="626"/>
      <c r="BS21" s="627" t="s">
        <v>231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2283502</v>
      </c>
      <c r="S22" s="624"/>
      <c r="T22" s="624"/>
      <c r="U22" s="624"/>
      <c r="V22" s="624"/>
      <c r="W22" s="624"/>
      <c r="X22" s="624"/>
      <c r="Y22" s="625"/>
      <c r="Z22" s="626">
        <v>24.7</v>
      </c>
      <c r="AA22" s="626"/>
      <c r="AB22" s="626"/>
      <c r="AC22" s="626"/>
      <c r="AD22" s="627">
        <v>2283502</v>
      </c>
      <c r="AE22" s="627"/>
      <c r="AF22" s="627"/>
      <c r="AG22" s="627"/>
      <c r="AH22" s="627"/>
      <c r="AI22" s="627"/>
      <c r="AJ22" s="627"/>
      <c r="AK22" s="627"/>
      <c r="AL22" s="628">
        <v>68.5</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231</v>
      </c>
      <c r="BH22" s="624"/>
      <c r="BI22" s="624"/>
      <c r="BJ22" s="624"/>
      <c r="BK22" s="624"/>
      <c r="BL22" s="624"/>
      <c r="BM22" s="624"/>
      <c r="BN22" s="625"/>
      <c r="BO22" s="626" t="s">
        <v>139</v>
      </c>
      <c r="BP22" s="626"/>
      <c r="BQ22" s="626"/>
      <c r="BR22" s="626"/>
      <c r="BS22" s="627" t="s">
        <v>231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251702</v>
      </c>
      <c r="S23" s="624"/>
      <c r="T23" s="624"/>
      <c r="U23" s="624"/>
      <c r="V23" s="624"/>
      <c r="W23" s="624"/>
      <c r="X23" s="624"/>
      <c r="Y23" s="625"/>
      <c r="Z23" s="626">
        <v>2.7</v>
      </c>
      <c r="AA23" s="626"/>
      <c r="AB23" s="626"/>
      <c r="AC23" s="626"/>
      <c r="AD23" s="627" t="s">
        <v>237</v>
      </c>
      <c r="AE23" s="627"/>
      <c r="AF23" s="627"/>
      <c r="AG23" s="627"/>
      <c r="AH23" s="627"/>
      <c r="AI23" s="627"/>
      <c r="AJ23" s="627"/>
      <c r="AK23" s="627"/>
      <c r="AL23" s="628" t="s">
        <v>231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231</v>
      </c>
      <c r="BH23" s="624"/>
      <c r="BI23" s="624"/>
      <c r="BJ23" s="624"/>
      <c r="BK23" s="624"/>
      <c r="BL23" s="624"/>
      <c r="BM23" s="624"/>
      <c r="BN23" s="625"/>
      <c r="BO23" s="626" t="s">
        <v>237</v>
      </c>
      <c r="BP23" s="626"/>
      <c r="BQ23" s="626"/>
      <c r="BR23" s="626"/>
      <c r="BS23" s="627" t="s">
        <v>231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139</v>
      </c>
      <c r="AA24" s="626"/>
      <c r="AB24" s="626"/>
      <c r="AC24" s="626"/>
      <c r="AD24" s="627" t="s">
        <v>231</v>
      </c>
      <c r="AE24" s="627"/>
      <c r="AF24" s="627"/>
      <c r="AG24" s="627"/>
      <c r="AH24" s="627"/>
      <c r="AI24" s="627"/>
      <c r="AJ24" s="627"/>
      <c r="AK24" s="627"/>
      <c r="AL24" s="628" t="s">
        <v>139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231</v>
      </c>
      <c r="BH24" s="624"/>
      <c r="BI24" s="624"/>
      <c r="BJ24" s="624"/>
      <c r="BK24" s="624"/>
      <c r="BL24" s="624"/>
      <c r="BM24" s="624"/>
      <c r="BN24" s="625"/>
      <c r="BO24" s="626" t="s">
        <v>231</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2672643</v>
      </c>
      <c r="CS24" s="613"/>
      <c r="CT24" s="613"/>
      <c r="CU24" s="613"/>
      <c r="CV24" s="613"/>
      <c r="CW24" s="613"/>
      <c r="CX24" s="613"/>
      <c r="CY24" s="614"/>
      <c r="CZ24" s="617">
        <v>32.4</v>
      </c>
      <c r="DA24" s="618"/>
      <c r="DB24" s="618"/>
      <c r="DC24" s="634"/>
      <c r="DD24" s="653">
        <v>1599872</v>
      </c>
      <c r="DE24" s="613"/>
      <c r="DF24" s="613"/>
      <c r="DG24" s="613"/>
      <c r="DH24" s="613"/>
      <c r="DI24" s="613"/>
      <c r="DJ24" s="613"/>
      <c r="DK24" s="614"/>
      <c r="DL24" s="653">
        <v>1516325</v>
      </c>
      <c r="DM24" s="613"/>
      <c r="DN24" s="613"/>
      <c r="DO24" s="613"/>
      <c r="DP24" s="613"/>
      <c r="DQ24" s="613"/>
      <c r="DR24" s="613"/>
      <c r="DS24" s="613"/>
      <c r="DT24" s="613"/>
      <c r="DU24" s="613"/>
      <c r="DV24" s="614"/>
      <c r="DW24" s="617">
        <v>45</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3586927</v>
      </c>
      <c r="S25" s="624"/>
      <c r="T25" s="624"/>
      <c r="U25" s="624"/>
      <c r="V25" s="624"/>
      <c r="W25" s="624"/>
      <c r="X25" s="624"/>
      <c r="Y25" s="625"/>
      <c r="Z25" s="626">
        <v>38.700000000000003</v>
      </c>
      <c r="AA25" s="626"/>
      <c r="AB25" s="626"/>
      <c r="AC25" s="626"/>
      <c r="AD25" s="627">
        <v>3334852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139</v>
      </c>
      <c r="BP25" s="626"/>
      <c r="BQ25" s="626"/>
      <c r="BR25" s="626"/>
      <c r="BS25" s="627" t="s">
        <v>231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1261345</v>
      </c>
      <c r="CS25" s="654"/>
      <c r="CT25" s="654"/>
      <c r="CU25" s="654"/>
      <c r="CV25" s="654"/>
      <c r="CW25" s="654"/>
      <c r="CX25" s="654"/>
      <c r="CY25" s="655"/>
      <c r="CZ25" s="628">
        <v>15.3</v>
      </c>
      <c r="DA25" s="656"/>
      <c r="DB25" s="656"/>
      <c r="DC25" s="658"/>
      <c r="DD25" s="632">
        <v>1036137</v>
      </c>
      <c r="DE25" s="654"/>
      <c r="DF25" s="654"/>
      <c r="DG25" s="654"/>
      <c r="DH25" s="654"/>
      <c r="DI25" s="654"/>
      <c r="DJ25" s="654"/>
      <c r="DK25" s="655"/>
      <c r="DL25" s="632">
        <v>990691</v>
      </c>
      <c r="DM25" s="654"/>
      <c r="DN25" s="654"/>
      <c r="DO25" s="654"/>
      <c r="DP25" s="654"/>
      <c r="DQ25" s="654"/>
      <c r="DR25" s="654"/>
      <c r="DS25" s="654"/>
      <c r="DT25" s="654"/>
      <c r="DU25" s="654"/>
      <c r="DV25" s="655"/>
      <c r="DW25" s="628">
        <v>29.4</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929</v>
      </c>
      <c r="S26" s="624"/>
      <c r="T26" s="624"/>
      <c r="U26" s="624"/>
      <c r="V26" s="624"/>
      <c r="W26" s="624"/>
      <c r="X26" s="624"/>
      <c r="Y26" s="625"/>
      <c r="Z26" s="626">
        <v>0</v>
      </c>
      <c r="AA26" s="626"/>
      <c r="AB26" s="626"/>
      <c r="AC26" s="626"/>
      <c r="AD26" s="627">
        <v>929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635592</v>
      </c>
      <c r="CS26" s="624"/>
      <c r="CT26" s="624"/>
      <c r="CU26" s="624"/>
      <c r="CV26" s="624"/>
      <c r="CW26" s="624"/>
      <c r="CX26" s="624"/>
      <c r="CY26" s="625"/>
      <c r="CZ26" s="628">
        <v>7.7</v>
      </c>
      <c r="DA26" s="656"/>
      <c r="DB26" s="656"/>
      <c r="DC26" s="658"/>
      <c r="DD26" s="632">
        <v>599341</v>
      </c>
      <c r="DE26" s="624"/>
      <c r="DF26" s="624"/>
      <c r="DG26" s="624"/>
      <c r="DH26" s="624"/>
      <c r="DI26" s="624"/>
      <c r="DJ26" s="624"/>
      <c r="DK26" s="625"/>
      <c r="DL26" s="632" t="s">
        <v>231</v>
      </c>
      <c r="DM26" s="624"/>
      <c r="DN26" s="624"/>
      <c r="DO26" s="624"/>
      <c r="DP26" s="624"/>
      <c r="DQ26" s="624"/>
      <c r="DR26" s="624"/>
      <c r="DS26" s="624"/>
      <c r="DT26" s="624"/>
      <c r="DU26" s="624"/>
      <c r="DV26" s="625"/>
      <c r="DW26" s="628" t="s">
        <v>231</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7487</v>
      </c>
      <c r="S27" s="624"/>
      <c r="T27" s="624"/>
      <c r="U27" s="624"/>
      <c r="V27" s="624"/>
      <c r="W27" s="624"/>
      <c r="X27" s="624"/>
      <c r="Y27" s="625"/>
      <c r="Z27" s="626">
        <v>0.1</v>
      </c>
      <c r="AA27" s="626"/>
      <c r="AB27" s="626"/>
      <c r="AC27" s="626"/>
      <c r="AD27" s="627" t="s">
        <v>231</v>
      </c>
      <c r="AE27" s="627"/>
      <c r="AF27" s="627"/>
      <c r="AG27" s="627"/>
      <c r="AH27" s="627"/>
      <c r="AI27" s="627"/>
      <c r="AJ27" s="627"/>
      <c r="AK27" s="627"/>
      <c r="AL27" s="628" t="s">
        <v>231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791464</v>
      </c>
      <c r="BH27" s="624"/>
      <c r="BI27" s="624"/>
      <c r="BJ27" s="624"/>
      <c r="BK27" s="624"/>
      <c r="BL27" s="624"/>
      <c r="BM27" s="624"/>
      <c r="BN27" s="625"/>
      <c r="BO27" s="626">
        <v>100</v>
      </c>
      <c r="BP27" s="626"/>
      <c r="BQ27" s="626"/>
      <c r="BR27" s="626"/>
      <c r="BS27" s="627" t="s">
        <v>231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1050681</v>
      </c>
      <c r="CS27" s="654"/>
      <c r="CT27" s="654"/>
      <c r="CU27" s="654"/>
      <c r="CV27" s="654"/>
      <c r="CW27" s="654"/>
      <c r="CX27" s="654"/>
      <c r="CY27" s="655"/>
      <c r="CZ27" s="628">
        <v>12.8</v>
      </c>
      <c r="DA27" s="656"/>
      <c r="DB27" s="656"/>
      <c r="DC27" s="658"/>
      <c r="DD27" s="632">
        <v>215302</v>
      </c>
      <c r="DE27" s="654"/>
      <c r="DF27" s="654"/>
      <c r="DG27" s="654"/>
      <c r="DH27" s="654"/>
      <c r="DI27" s="654"/>
      <c r="DJ27" s="654"/>
      <c r="DK27" s="655"/>
      <c r="DL27" s="632">
        <v>177201</v>
      </c>
      <c r="DM27" s="654"/>
      <c r="DN27" s="654"/>
      <c r="DO27" s="654"/>
      <c r="DP27" s="654"/>
      <c r="DQ27" s="654"/>
      <c r="DR27" s="654"/>
      <c r="DS27" s="654"/>
      <c r="DT27" s="654"/>
      <c r="DU27" s="654"/>
      <c r="DV27" s="655"/>
      <c r="DW27" s="628">
        <v>5.3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154814</v>
      </c>
      <c r="S28" s="624"/>
      <c r="T28" s="624"/>
      <c r="U28" s="624"/>
      <c r="V28" s="624"/>
      <c r="W28" s="624"/>
      <c r="X28" s="624"/>
      <c r="Y28" s="625"/>
      <c r="Z28" s="626">
        <v>1.7</v>
      </c>
      <c r="AA28" s="626"/>
      <c r="AB28" s="626"/>
      <c r="AC28" s="626"/>
      <c r="AD28" s="627" t="s">
        <v>231</v>
      </c>
      <c r="AE28" s="627"/>
      <c r="AF28" s="627"/>
      <c r="AG28" s="627"/>
      <c r="AH28" s="627"/>
      <c r="AI28" s="627"/>
      <c r="AJ28" s="627"/>
      <c r="AK28" s="627"/>
      <c r="AL28" s="628" t="s">
        <v>231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360617</v>
      </c>
      <c r="CS28" s="624"/>
      <c r="CT28" s="624"/>
      <c r="CU28" s="624"/>
      <c r="CV28" s="624"/>
      <c r="CW28" s="624"/>
      <c r="CX28" s="624"/>
      <c r="CY28" s="625"/>
      <c r="CZ28" s="628">
        <v>4.4000000000000004</v>
      </c>
      <c r="DA28" s="656"/>
      <c r="DB28" s="656"/>
      <c r="DC28" s="658"/>
      <c r="DD28" s="632">
        <v>348433</v>
      </c>
      <c r="DE28" s="624"/>
      <c r="DF28" s="624"/>
      <c r="DG28" s="624"/>
      <c r="DH28" s="624"/>
      <c r="DI28" s="624"/>
      <c r="DJ28" s="624"/>
      <c r="DK28" s="625"/>
      <c r="DL28" s="632">
        <v>348433</v>
      </c>
      <c r="DM28" s="624"/>
      <c r="DN28" s="624"/>
      <c r="DO28" s="624"/>
      <c r="DP28" s="624"/>
      <c r="DQ28" s="624"/>
      <c r="DR28" s="624"/>
      <c r="DS28" s="624"/>
      <c r="DT28" s="624"/>
      <c r="DU28" s="624"/>
      <c r="DV28" s="625"/>
      <c r="DW28" s="628">
        <v>10.3</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19671</v>
      </c>
      <c r="S29" s="624"/>
      <c r="T29" s="624"/>
      <c r="U29" s="624"/>
      <c r="V29" s="624"/>
      <c r="W29" s="624"/>
      <c r="X29" s="624"/>
      <c r="Y29" s="625"/>
      <c r="Z29" s="626">
        <v>0.2</v>
      </c>
      <c r="AA29" s="626"/>
      <c r="AB29" s="626"/>
      <c r="AC29" s="626"/>
      <c r="AD29" s="627" t="s">
        <v>231</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360617</v>
      </c>
      <c r="CS29" s="654"/>
      <c r="CT29" s="654"/>
      <c r="CU29" s="654"/>
      <c r="CV29" s="654"/>
      <c r="CW29" s="654"/>
      <c r="CX29" s="654"/>
      <c r="CY29" s="655"/>
      <c r="CZ29" s="628">
        <v>4.4000000000000004</v>
      </c>
      <c r="DA29" s="656"/>
      <c r="DB29" s="656"/>
      <c r="DC29" s="658"/>
      <c r="DD29" s="632">
        <v>348433</v>
      </c>
      <c r="DE29" s="654"/>
      <c r="DF29" s="654"/>
      <c r="DG29" s="654"/>
      <c r="DH29" s="654"/>
      <c r="DI29" s="654"/>
      <c r="DJ29" s="654"/>
      <c r="DK29" s="655"/>
      <c r="DL29" s="632">
        <v>348433</v>
      </c>
      <c r="DM29" s="654"/>
      <c r="DN29" s="654"/>
      <c r="DO29" s="654"/>
      <c r="DP29" s="654"/>
      <c r="DQ29" s="654"/>
      <c r="DR29" s="654"/>
      <c r="DS29" s="654"/>
      <c r="DT29" s="654"/>
      <c r="DU29" s="654"/>
      <c r="DV29" s="655"/>
      <c r="DW29" s="628">
        <v>10.3</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1285505</v>
      </c>
      <c r="S30" s="624"/>
      <c r="T30" s="624"/>
      <c r="U30" s="624"/>
      <c r="V30" s="624"/>
      <c r="W30" s="624"/>
      <c r="X30" s="624"/>
      <c r="Y30" s="625"/>
      <c r="Z30" s="626">
        <v>13.9</v>
      </c>
      <c r="AA30" s="626"/>
      <c r="AB30" s="626"/>
      <c r="AC30" s="626"/>
      <c r="AD30" s="627" t="s">
        <v>237</v>
      </c>
      <c r="AE30" s="627"/>
      <c r="AF30" s="627"/>
      <c r="AG30" s="627"/>
      <c r="AH30" s="627"/>
      <c r="AI30" s="627"/>
      <c r="AJ30" s="627"/>
      <c r="AK30" s="627"/>
      <c r="AL30" s="628" t="s">
        <v>231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346835</v>
      </c>
      <c r="CS30" s="624"/>
      <c r="CT30" s="624"/>
      <c r="CU30" s="624"/>
      <c r="CV30" s="624"/>
      <c r="CW30" s="624"/>
      <c r="CX30" s="624"/>
      <c r="CY30" s="625"/>
      <c r="CZ30" s="628">
        <v>4.2</v>
      </c>
      <c r="DA30" s="656"/>
      <c r="DB30" s="656"/>
      <c r="DC30" s="658"/>
      <c r="DD30" s="632">
        <v>334651</v>
      </c>
      <c r="DE30" s="624"/>
      <c r="DF30" s="624"/>
      <c r="DG30" s="624"/>
      <c r="DH30" s="624"/>
      <c r="DI30" s="624"/>
      <c r="DJ30" s="624"/>
      <c r="DK30" s="625"/>
      <c r="DL30" s="632">
        <v>334651</v>
      </c>
      <c r="DM30" s="624"/>
      <c r="DN30" s="624"/>
      <c r="DO30" s="624"/>
      <c r="DP30" s="624"/>
      <c r="DQ30" s="624"/>
      <c r="DR30" s="624"/>
      <c r="DS30" s="624"/>
      <c r="DT30" s="624"/>
      <c r="DU30" s="624"/>
      <c r="DV30" s="625"/>
      <c r="DW30" s="628">
        <v>9.9</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231</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139</v>
      </c>
      <c r="AM31" s="629"/>
      <c r="AN31" s="629"/>
      <c r="AO31" s="630"/>
      <c r="AP31" s="667" t="s">
        <v>314</v>
      </c>
      <c r="AQ31" s="668"/>
      <c r="AR31" s="668"/>
      <c r="AS31" s="668"/>
      <c r="AT31" s="673" t="s">
        <v>315</v>
      </c>
      <c r="AU31" s="218"/>
      <c r="AV31" s="218"/>
      <c r="AW31" s="218"/>
      <c r="AX31" s="609" t="s">
        <v>189</v>
      </c>
      <c r="AY31" s="610"/>
      <c r="AZ31" s="610"/>
      <c r="BA31" s="610"/>
      <c r="BB31" s="610"/>
      <c r="BC31" s="610"/>
      <c r="BD31" s="610"/>
      <c r="BE31" s="610"/>
      <c r="BF31" s="611"/>
      <c r="BG31" s="676">
        <v>98.1</v>
      </c>
      <c r="BH31" s="677"/>
      <c r="BI31" s="677"/>
      <c r="BJ31" s="677"/>
      <c r="BK31" s="677"/>
      <c r="BL31" s="677"/>
      <c r="BM31" s="618">
        <v>95.4</v>
      </c>
      <c r="BN31" s="677"/>
      <c r="BO31" s="677"/>
      <c r="BP31" s="677"/>
      <c r="BQ31" s="678"/>
      <c r="BR31" s="676">
        <v>98.5</v>
      </c>
      <c r="BS31" s="677"/>
      <c r="BT31" s="677"/>
      <c r="BU31" s="677"/>
      <c r="BV31" s="677"/>
      <c r="BW31" s="677"/>
      <c r="BX31" s="618">
        <v>95.4</v>
      </c>
      <c r="BY31" s="677"/>
      <c r="BZ31" s="677"/>
      <c r="CA31" s="677"/>
      <c r="CB31" s="678"/>
      <c r="CD31" s="663"/>
      <c r="CE31" s="664"/>
      <c r="CF31" s="620" t="s">
        <v>316</v>
      </c>
      <c r="CG31" s="621"/>
      <c r="CH31" s="621"/>
      <c r="CI31" s="621"/>
      <c r="CJ31" s="621"/>
      <c r="CK31" s="621"/>
      <c r="CL31" s="621"/>
      <c r="CM31" s="621"/>
      <c r="CN31" s="621"/>
      <c r="CO31" s="621"/>
      <c r="CP31" s="621"/>
      <c r="CQ31" s="622"/>
      <c r="CR31" s="623">
        <v>13782</v>
      </c>
      <c r="CS31" s="654"/>
      <c r="CT31" s="654"/>
      <c r="CU31" s="654"/>
      <c r="CV31" s="654"/>
      <c r="CW31" s="654"/>
      <c r="CX31" s="654"/>
      <c r="CY31" s="655"/>
      <c r="CZ31" s="628">
        <v>0.2</v>
      </c>
      <c r="DA31" s="656"/>
      <c r="DB31" s="656"/>
      <c r="DC31" s="658"/>
      <c r="DD31" s="632">
        <v>13782</v>
      </c>
      <c r="DE31" s="654"/>
      <c r="DF31" s="654"/>
      <c r="DG31" s="654"/>
      <c r="DH31" s="654"/>
      <c r="DI31" s="654"/>
      <c r="DJ31" s="654"/>
      <c r="DK31" s="655"/>
      <c r="DL31" s="632">
        <v>13782</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983332</v>
      </c>
      <c r="S32" s="624"/>
      <c r="T32" s="624"/>
      <c r="U32" s="624"/>
      <c r="V32" s="624"/>
      <c r="W32" s="624"/>
      <c r="X32" s="624"/>
      <c r="Y32" s="625"/>
      <c r="Z32" s="626">
        <v>10.6</v>
      </c>
      <c r="AA32" s="626"/>
      <c r="AB32" s="626"/>
      <c r="AC32" s="626"/>
      <c r="AD32" s="627" t="s">
        <v>231</v>
      </c>
      <c r="AE32" s="627"/>
      <c r="AF32" s="627"/>
      <c r="AG32" s="627"/>
      <c r="AH32" s="627"/>
      <c r="AI32" s="627"/>
      <c r="AJ32" s="627"/>
      <c r="AK32" s="627"/>
      <c r="AL32" s="628" t="s">
        <v>231</v>
      </c>
      <c r="AM32" s="629"/>
      <c r="AN32" s="629"/>
      <c r="AO32" s="630"/>
      <c r="AP32" s="669"/>
      <c r="AQ32" s="670"/>
      <c r="AR32" s="670"/>
      <c r="AS32" s="670"/>
      <c r="AT32" s="674"/>
      <c r="AU32" s="214" t="s">
        <v>318</v>
      </c>
      <c r="AX32" s="620" t="s">
        <v>319</v>
      </c>
      <c r="AY32" s="621"/>
      <c r="AZ32" s="621"/>
      <c r="BA32" s="621"/>
      <c r="BB32" s="621"/>
      <c r="BC32" s="621"/>
      <c r="BD32" s="621"/>
      <c r="BE32" s="621"/>
      <c r="BF32" s="622"/>
      <c r="BG32" s="679">
        <v>97.9</v>
      </c>
      <c r="BH32" s="654"/>
      <c r="BI32" s="654"/>
      <c r="BJ32" s="654"/>
      <c r="BK32" s="654"/>
      <c r="BL32" s="654"/>
      <c r="BM32" s="629">
        <v>96.6</v>
      </c>
      <c r="BN32" s="654"/>
      <c r="BO32" s="654"/>
      <c r="BP32" s="654"/>
      <c r="BQ32" s="680"/>
      <c r="BR32" s="679">
        <v>98.8</v>
      </c>
      <c r="BS32" s="654"/>
      <c r="BT32" s="654"/>
      <c r="BU32" s="654"/>
      <c r="BV32" s="654"/>
      <c r="BW32" s="654"/>
      <c r="BX32" s="629">
        <v>97.6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231</v>
      </c>
      <c r="DA32" s="656"/>
      <c r="DB32" s="656"/>
      <c r="DC32" s="658"/>
      <c r="DD32" s="632" t="s">
        <v>231</v>
      </c>
      <c r="DE32" s="624"/>
      <c r="DF32" s="624"/>
      <c r="DG32" s="624"/>
      <c r="DH32" s="624"/>
      <c r="DI32" s="624"/>
      <c r="DJ32" s="624"/>
      <c r="DK32" s="625"/>
      <c r="DL32" s="632" t="s">
        <v>237</v>
      </c>
      <c r="DM32" s="624"/>
      <c r="DN32" s="624"/>
      <c r="DO32" s="624"/>
      <c r="DP32" s="624"/>
      <c r="DQ32" s="624"/>
      <c r="DR32" s="624"/>
      <c r="DS32" s="624"/>
      <c r="DT32" s="624"/>
      <c r="DU32" s="624"/>
      <c r="DV32" s="625"/>
      <c r="DW32" s="628" t="s">
        <v>231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19940</v>
      </c>
      <c r="S33" s="624"/>
      <c r="T33" s="624"/>
      <c r="U33" s="624"/>
      <c r="V33" s="624"/>
      <c r="W33" s="624"/>
      <c r="X33" s="624"/>
      <c r="Y33" s="625"/>
      <c r="Z33" s="626">
        <v>0.2</v>
      </c>
      <c r="AA33" s="626"/>
      <c r="AB33" s="626"/>
      <c r="AC33" s="626"/>
      <c r="AD33" s="627" t="s">
        <v>231</v>
      </c>
      <c r="AE33" s="627"/>
      <c r="AF33" s="627"/>
      <c r="AG33" s="627"/>
      <c r="AH33" s="627"/>
      <c r="AI33" s="627"/>
      <c r="AJ33" s="627"/>
      <c r="AK33" s="627"/>
      <c r="AL33" s="628" t="s">
        <v>231</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97.9</v>
      </c>
      <c r="BH33" s="682"/>
      <c r="BI33" s="682"/>
      <c r="BJ33" s="682"/>
      <c r="BK33" s="682"/>
      <c r="BL33" s="682"/>
      <c r="BM33" s="683">
        <v>94.1</v>
      </c>
      <c r="BN33" s="682"/>
      <c r="BO33" s="682"/>
      <c r="BP33" s="682"/>
      <c r="BQ33" s="684"/>
      <c r="BR33" s="681">
        <v>98.1</v>
      </c>
      <c r="BS33" s="682"/>
      <c r="BT33" s="682"/>
      <c r="BU33" s="682"/>
      <c r="BV33" s="682"/>
      <c r="BW33" s="682"/>
      <c r="BX33" s="683">
        <v>93.3</v>
      </c>
      <c r="BY33" s="682"/>
      <c r="BZ33" s="682"/>
      <c r="CA33" s="682"/>
      <c r="CB33" s="684"/>
      <c r="CD33" s="620" t="s">
        <v>323</v>
      </c>
      <c r="CE33" s="621"/>
      <c r="CF33" s="621"/>
      <c r="CG33" s="621"/>
      <c r="CH33" s="621"/>
      <c r="CI33" s="621"/>
      <c r="CJ33" s="621"/>
      <c r="CK33" s="621"/>
      <c r="CL33" s="621"/>
      <c r="CM33" s="621"/>
      <c r="CN33" s="621"/>
      <c r="CO33" s="621"/>
      <c r="CP33" s="621"/>
      <c r="CQ33" s="622"/>
      <c r="CR33" s="623">
        <v>4002369</v>
      </c>
      <c r="CS33" s="654"/>
      <c r="CT33" s="654"/>
      <c r="CU33" s="654"/>
      <c r="CV33" s="654"/>
      <c r="CW33" s="654"/>
      <c r="CX33" s="654"/>
      <c r="CY33" s="655"/>
      <c r="CZ33" s="628">
        <v>48.6</v>
      </c>
      <c r="DA33" s="656"/>
      <c r="DB33" s="656"/>
      <c r="DC33" s="658"/>
      <c r="DD33" s="632">
        <v>2394499</v>
      </c>
      <c r="DE33" s="654"/>
      <c r="DF33" s="654"/>
      <c r="DG33" s="654"/>
      <c r="DH33" s="654"/>
      <c r="DI33" s="654"/>
      <c r="DJ33" s="654"/>
      <c r="DK33" s="655"/>
      <c r="DL33" s="632">
        <v>1195864</v>
      </c>
      <c r="DM33" s="654"/>
      <c r="DN33" s="654"/>
      <c r="DO33" s="654"/>
      <c r="DP33" s="654"/>
      <c r="DQ33" s="654"/>
      <c r="DR33" s="654"/>
      <c r="DS33" s="654"/>
      <c r="DT33" s="654"/>
      <c r="DU33" s="654"/>
      <c r="DV33" s="655"/>
      <c r="DW33" s="628">
        <v>35.5</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322842</v>
      </c>
      <c r="S34" s="624"/>
      <c r="T34" s="624"/>
      <c r="U34" s="624"/>
      <c r="V34" s="624"/>
      <c r="W34" s="624"/>
      <c r="X34" s="624"/>
      <c r="Y34" s="625"/>
      <c r="Z34" s="626">
        <v>3.5</v>
      </c>
      <c r="AA34" s="626"/>
      <c r="AB34" s="626"/>
      <c r="AC34" s="626"/>
      <c r="AD34" s="627" t="s">
        <v>231</v>
      </c>
      <c r="AE34" s="627"/>
      <c r="AF34" s="627"/>
      <c r="AG34" s="627"/>
      <c r="AH34" s="627"/>
      <c r="AI34" s="627"/>
      <c r="AJ34" s="627"/>
      <c r="AK34" s="627"/>
      <c r="AL34" s="628" t="s">
        <v>231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1565313</v>
      </c>
      <c r="CS34" s="624"/>
      <c r="CT34" s="624"/>
      <c r="CU34" s="624"/>
      <c r="CV34" s="624"/>
      <c r="CW34" s="624"/>
      <c r="CX34" s="624"/>
      <c r="CY34" s="625"/>
      <c r="CZ34" s="628">
        <v>19</v>
      </c>
      <c r="DA34" s="656"/>
      <c r="DB34" s="656"/>
      <c r="DC34" s="658"/>
      <c r="DD34" s="632">
        <v>643543</v>
      </c>
      <c r="DE34" s="624"/>
      <c r="DF34" s="624"/>
      <c r="DG34" s="624"/>
      <c r="DH34" s="624"/>
      <c r="DI34" s="624"/>
      <c r="DJ34" s="624"/>
      <c r="DK34" s="625"/>
      <c r="DL34" s="632">
        <v>240916</v>
      </c>
      <c r="DM34" s="624"/>
      <c r="DN34" s="624"/>
      <c r="DO34" s="624"/>
      <c r="DP34" s="624"/>
      <c r="DQ34" s="624"/>
      <c r="DR34" s="624"/>
      <c r="DS34" s="624"/>
      <c r="DT34" s="624"/>
      <c r="DU34" s="624"/>
      <c r="DV34" s="625"/>
      <c r="DW34" s="628">
        <v>7.2</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919208</v>
      </c>
      <c r="S35" s="624"/>
      <c r="T35" s="624"/>
      <c r="U35" s="624"/>
      <c r="V35" s="624"/>
      <c r="W35" s="624"/>
      <c r="X35" s="624"/>
      <c r="Y35" s="625"/>
      <c r="Z35" s="626">
        <v>9.9</v>
      </c>
      <c r="AA35" s="626"/>
      <c r="AB35" s="626"/>
      <c r="AC35" s="626"/>
      <c r="AD35" s="627" t="s">
        <v>231</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445</v>
      </c>
      <c r="CS35" s="654"/>
      <c r="CT35" s="654"/>
      <c r="CU35" s="654"/>
      <c r="CV35" s="654"/>
      <c r="CW35" s="654"/>
      <c r="CX35" s="654"/>
      <c r="CY35" s="655"/>
      <c r="CZ35" s="628">
        <v>0</v>
      </c>
      <c r="DA35" s="656"/>
      <c r="DB35" s="656"/>
      <c r="DC35" s="658"/>
      <c r="DD35" s="632">
        <v>445</v>
      </c>
      <c r="DE35" s="654"/>
      <c r="DF35" s="654"/>
      <c r="DG35" s="654"/>
      <c r="DH35" s="654"/>
      <c r="DI35" s="654"/>
      <c r="DJ35" s="654"/>
      <c r="DK35" s="655"/>
      <c r="DL35" s="632" t="s">
        <v>231</v>
      </c>
      <c r="DM35" s="654"/>
      <c r="DN35" s="654"/>
      <c r="DO35" s="654"/>
      <c r="DP35" s="654"/>
      <c r="DQ35" s="654"/>
      <c r="DR35" s="654"/>
      <c r="DS35" s="654"/>
      <c r="DT35" s="654"/>
      <c r="DU35" s="654"/>
      <c r="DV35" s="655"/>
      <c r="DW35" s="628" t="s">
        <v>231</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881484</v>
      </c>
      <c r="S36" s="624"/>
      <c r="T36" s="624"/>
      <c r="U36" s="624"/>
      <c r="V36" s="624"/>
      <c r="W36" s="624"/>
      <c r="X36" s="624"/>
      <c r="Y36" s="625"/>
      <c r="Z36" s="626">
        <v>9.5</v>
      </c>
      <c r="AA36" s="626"/>
      <c r="AB36" s="626"/>
      <c r="AC36" s="626"/>
      <c r="AD36" s="627" t="s">
        <v>231</v>
      </c>
      <c r="AE36" s="627"/>
      <c r="AF36" s="627"/>
      <c r="AG36" s="627"/>
      <c r="AH36" s="627"/>
      <c r="AI36" s="627"/>
      <c r="AJ36" s="627"/>
      <c r="AK36" s="627"/>
      <c r="AL36" s="628" t="s">
        <v>231</v>
      </c>
      <c r="AM36" s="629"/>
      <c r="AN36" s="629"/>
      <c r="AO36" s="630"/>
      <c r="AP36" s="222"/>
      <c r="AQ36" s="685" t="s">
        <v>331</v>
      </c>
      <c r="AR36" s="686"/>
      <c r="AS36" s="686"/>
      <c r="AT36" s="686"/>
      <c r="AU36" s="686"/>
      <c r="AV36" s="686"/>
      <c r="AW36" s="686"/>
      <c r="AX36" s="686"/>
      <c r="AY36" s="687"/>
      <c r="AZ36" s="612">
        <v>619169</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27774</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968994</v>
      </c>
      <c r="CS36" s="624"/>
      <c r="CT36" s="624"/>
      <c r="CU36" s="624"/>
      <c r="CV36" s="624"/>
      <c r="CW36" s="624"/>
      <c r="CX36" s="624"/>
      <c r="CY36" s="625"/>
      <c r="CZ36" s="628">
        <v>11.8</v>
      </c>
      <c r="DA36" s="656"/>
      <c r="DB36" s="656"/>
      <c r="DC36" s="658"/>
      <c r="DD36" s="632">
        <v>702032</v>
      </c>
      <c r="DE36" s="624"/>
      <c r="DF36" s="624"/>
      <c r="DG36" s="624"/>
      <c r="DH36" s="624"/>
      <c r="DI36" s="624"/>
      <c r="DJ36" s="624"/>
      <c r="DK36" s="625"/>
      <c r="DL36" s="632">
        <v>589906</v>
      </c>
      <c r="DM36" s="624"/>
      <c r="DN36" s="624"/>
      <c r="DO36" s="624"/>
      <c r="DP36" s="624"/>
      <c r="DQ36" s="624"/>
      <c r="DR36" s="624"/>
      <c r="DS36" s="624"/>
      <c r="DT36" s="624"/>
      <c r="DU36" s="624"/>
      <c r="DV36" s="625"/>
      <c r="DW36" s="628">
        <v>17.5</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162266</v>
      </c>
      <c r="S37" s="624"/>
      <c r="T37" s="624"/>
      <c r="U37" s="624"/>
      <c r="V37" s="624"/>
      <c r="W37" s="624"/>
      <c r="X37" s="624"/>
      <c r="Y37" s="625"/>
      <c r="Z37" s="626">
        <v>1.8</v>
      </c>
      <c r="AA37" s="626"/>
      <c r="AB37" s="626"/>
      <c r="AC37" s="626"/>
      <c r="AD37" s="627">
        <v>15</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60000</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-31552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487647</v>
      </c>
      <c r="CS37" s="654"/>
      <c r="CT37" s="654"/>
      <c r="CU37" s="654"/>
      <c r="CV37" s="654"/>
      <c r="CW37" s="654"/>
      <c r="CX37" s="654"/>
      <c r="CY37" s="655"/>
      <c r="CZ37" s="628">
        <v>5.9</v>
      </c>
      <c r="DA37" s="656"/>
      <c r="DB37" s="656"/>
      <c r="DC37" s="658"/>
      <c r="DD37" s="632">
        <v>486288</v>
      </c>
      <c r="DE37" s="654"/>
      <c r="DF37" s="654"/>
      <c r="DG37" s="654"/>
      <c r="DH37" s="654"/>
      <c r="DI37" s="654"/>
      <c r="DJ37" s="654"/>
      <c r="DK37" s="655"/>
      <c r="DL37" s="632">
        <v>486288</v>
      </c>
      <c r="DM37" s="654"/>
      <c r="DN37" s="654"/>
      <c r="DO37" s="654"/>
      <c r="DP37" s="654"/>
      <c r="DQ37" s="654"/>
      <c r="DR37" s="654"/>
      <c r="DS37" s="654"/>
      <c r="DT37" s="654"/>
      <c r="DU37" s="654"/>
      <c r="DV37" s="655"/>
      <c r="DW37" s="628">
        <v>14.4</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918037</v>
      </c>
      <c r="S38" s="624"/>
      <c r="T38" s="624"/>
      <c r="U38" s="624"/>
      <c r="V38" s="624"/>
      <c r="W38" s="624"/>
      <c r="X38" s="624"/>
      <c r="Y38" s="625"/>
      <c r="Z38" s="626">
        <v>9.9</v>
      </c>
      <c r="AA38" s="626"/>
      <c r="AB38" s="626"/>
      <c r="AC38" s="626"/>
      <c r="AD38" s="627" t="s">
        <v>231</v>
      </c>
      <c r="AE38" s="627"/>
      <c r="AF38" s="627"/>
      <c r="AG38" s="627"/>
      <c r="AH38" s="627"/>
      <c r="AI38" s="627"/>
      <c r="AJ38" s="627"/>
      <c r="AK38" s="627"/>
      <c r="AL38" s="628" t="s">
        <v>231</v>
      </c>
      <c r="AM38" s="629"/>
      <c r="AN38" s="629"/>
      <c r="AO38" s="630"/>
      <c r="AQ38" s="689" t="s">
        <v>339</v>
      </c>
      <c r="AR38" s="690"/>
      <c r="AS38" s="690"/>
      <c r="AT38" s="690"/>
      <c r="AU38" s="690"/>
      <c r="AV38" s="690"/>
      <c r="AW38" s="690"/>
      <c r="AX38" s="690"/>
      <c r="AY38" s="691"/>
      <c r="AZ38" s="623" t="s">
        <v>139</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1997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559169</v>
      </c>
      <c r="CS38" s="624"/>
      <c r="CT38" s="624"/>
      <c r="CU38" s="624"/>
      <c r="CV38" s="624"/>
      <c r="CW38" s="624"/>
      <c r="CX38" s="624"/>
      <c r="CY38" s="625"/>
      <c r="CZ38" s="628">
        <v>6.8</v>
      </c>
      <c r="DA38" s="656"/>
      <c r="DB38" s="656"/>
      <c r="DC38" s="658"/>
      <c r="DD38" s="632">
        <v>461598</v>
      </c>
      <c r="DE38" s="624"/>
      <c r="DF38" s="624"/>
      <c r="DG38" s="624"/>
      <c r="DH38" s="624"/>
      <c r="DI38" s="624"/>
      <c r="DJ38" s="624"/>
      <c r="DK38" s="625"/>
      <c r="DL38" s="632">
        <v>365042</v>
      </c>
      <c r="DM38" s="624"/>
      <c r="DN38" s="624"/>
      <c r="DO38" s="624"/>
      <c r="DP38" s="624"/>
      <c r="DQ38" s="624"/>
      <c r="DR38" s="624"/>
      <c r="DS38" s="624"/>
      <c r="DT38" s="624"/>
      <c r="DU38" s="624"/>
      <c r="DV38" s="625"/>
      <c r="DW38" s="628">
        <v>10.8</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231</v>
      </c>
      <c r="S39" s="624"/>
      <c r="T39" s="624"/>
      <c r="U39" s="624"/>
      <c r="V39" s="624"/>
      <c r="W39" s="624"/>
      <c r="X39" s="624"/>
      <c r="Y39" s="625"/>
      <c r="Z39" s="626" t="s">
        <v>237</v>
      </c>
      <c r="AA39" s="626"/>
      <c r="AB39" s="626"/>
      <c r="AC39" s="626"/>
      <c r="AD39" s="627" t="s">
        <v>231</v>
      </c>
      <c r="AE39" s="627"/>
      <c r="AF39" s="627"/>
      <c r="AG39" s="627"/>
      <c r="AH39" s="627"/>
      <c r="AI39" s="627"/>
      <c r="AJ39" s="627"/>
      <c r="AK39" s="627"/>
      <c r="AL39" s="628" t="s">
        <v>231</v>
      </c>
      <c r="AM39" s="629"/>
      <c r="AN39" s="629"/>
      <c r="AO39" s="630"/>
      <c r="AQ39" s="689" t="s">
        <v>343</v>
      </c>
      <c r="AR39" s="690"/>
      <c r="AS39" s="690"/>
      <c r="AT39" s="690"/>
      <c r="AU39" s="690"/>
      <c r="AV39" s="690"/>
      <c r="AW39" s="690"/>
      <c r="AX39" s="690"/>
      <c r="AY39" s="691"/>
      <c r="AZ39" s="623" t="s">
        <v>231</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3245</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904078</v>
      </c>
      <c r="CS39" s="654"/>
      <c r="CT39" s="654"/>
      <c r="CU39" s="654"/>
      <c r="CV39" s="654"/>
      <c r="CW39" s="654"/>
      <c r="CX39" s="654"/>
      <c r="CY39" s="655"/>
      <c r="CZ39" s="628">
        <v>11</v>
      </c>
      <c r="DA39" s="656"/>
      <c r="DB39" s="656"/>
      <c r="DC39" s="658"/>
      <c r="DD39" s="632">
        <v>586881</v>
      </c>
      <c r="DE39" s="654"/>
      <c r="DF39" s="654"/>
      <c r="DG39" s="654"/>
      <c r="DH39" s="654"/>
      <c r="DI39" s="654"/>
      <c r="DJ39" s="654"/>
      <c r="DK39" s="655"/>
      <c r="DL39" s="632" t="s">
        <v>231</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32137</v>
      </c>
      <c r="S40" s="624"/>
      <c r="T40" s="624"/>
      <c r="U40" s="624"/>
      <c r="V40" s="624"/>
      <c r="W40" s="624"/>
      <c r="X40" s="624"/>
      <c r="Y40" s="625"/>
      <c r="Z40" s="626">
        <v>0.3</v>
      </c>
      <c r="AA40" s="626"/>
      <c r="AB40" s="626"/>
      <c r="AC40" s="626"/>
      <c r="AD40" s="627" t="s">
        <v>231</v>
      </c>
      <c r="AE40" s="627"/>
      <c r="AF40" s="627"/>
      <c r="AG40" s="627"/>
      <c r="AH40" s="627"/>
      <c r="AI40" s="627"/>
      <c r="AJ40" s="627"/>
      <c r="AK40" s="627"/>
      <c r="AL40" s="628" t="s">
        <v>231</v>
      </c>
      <c r="AM40" s="629"/>
      <c r="AN40" s="629"/>
      <c r="AO40" s="630"/>
      <c r="AQ40" s="689" t="s">
        <v>347</v>
      </c>
      <c r="AR40" s="690"/>
      <c r="AS40" s="690"/>
      <c r="AT40" s="690"/>
      <c r="AU40" s="690"/>
      <c r="AV40" s="690"/>
      <c r="AW40" s="690"/>
      <c r="AX40" s="690"/>
      <c r="AY40" s="691"/>
      <c r="AZ40" s="623" t="s">
        <v>231</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73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4370</v>
      </c>
      <c r="CS40" s="624"/>
      <c r="CT40" s="624"/>
      <c r="CU40" s="624"/>
      <c r="CV40" s="624"/>
      <c r="CW40" s="624"/>
      <c r="CX40" s="624"/>
      <c r="CY40" s="625"/>
      <c r="CZ40" s="628">
        <v>0.1</v>
      </c>
      <c r="DA40" s="656"/>
      <c r="DB40" s="656"/>
      <c r="DC40" s="658"/>
      <c r="DD40" s="632" t="s">
        <v>237</v>
      </c>
      <c r="DE40" s="624"/>
      <c r="DF40" s="624"/>
      <c r="DG40" s="624"/>
      <c r="DH40" s="624"/>
      <c r="DI40" s="624"/>
      <c r="DJ40" s="624"/>
      <c r="DK40" s="625"/>
      <c r="DL40" s="632" t="s">
        <v>237</v>
      </c>
      <c r="DM40" s="624"/>
      <c r="DN40" s="624"/>
      <c r="DO40" s="624"/>
      <c r="DP40" s="624"/>
      <c r="DQ40" s="624"/>
      <c r="DR40" s="624"/>
      <c r="DS40" s="624"/>
      <c r="DT40" s="624"/>
      <c r="DU40" s="624"/>
      <c r="DV40" s="625"/>
      <c r="DW40" s="628" t="s">
        <v>231</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9262442</v>
      </c>
      <c r="S41" s="699"/>
      <c r="T41" s="699"/>
      <c r="U41" s="699"/>
      <c r="V41" s="699"/>
      <c r="W41" s="699"/>
      <c r="X41" s="699"/>
      <c r="Y41" s="700"/>
      <c r="Z41" s="701">
        <v>100</v>
      </c>
      <c r="AA41" s="701"/>
      <c r="AB41" s="701"/>
      <c r="AC41" s="701"/>
      <c r="AD41" s="702">
        <v>3335796</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190149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139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369020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369</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1564003</v>
      </c>
      <c r="CS42" s="654"/>
      <c r="CT42" s="654"/>
      <c r="CU42" s="654"/>
      <c r="CV42" s="654"/>
      <c r="CW42" s="654"/>
      <c r="CX42" s="654"/>
      <c r="CY42" s="655"/>
      <c r="CZ42" s="628">
        <v>19</v>
      </c>
      <c r="DA42" s="656"/>
      <c r="DB42" s="656"/>
      <c r="DC42" s="658"/>
      <c r="DD42" s="632">
        <v>199655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16</v>
      </c>
      <c r="CS43" s="654"/>
      <c r="CT43" s="654"/>
      <c r="CU43" s="654"/>
      <c r="CV43" s="654"/>
      <c r="CW43" s="654"/>
      <c r="CX43" s="654"/>
      <c r="CY43" s="655"/>
      <c r="CZ43" s="628">
        <v>0</v>
      </c>
      <c r="DA43" s="656"/>
      <c r="DB43" s="656"/>
      <c r="DC43" s="658"/>
      <c r="DD43" s="632">
        <v>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1564003</v>
      </c>
      <c r="CS44" s="624"/>
      <c r="CT44" s="624"/>
      <c r="CU44" s="624"/>
      <c r="CV44" s="624"/>
      <c r="CW44" s="624"/>
      <c r="CX44" s="624"/>
      <c r="CY44" s="625"/>
      <c r="CZ44" s="628">
        <v>19</v>
      </c>
      <c r="DA44" s="629"/>
      <c r="DB44" s="629"/>
      <c r="DC44" s="635"/>
      <c r="DD44" s="632">
        <v>199655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623557</v>
      </c>
      <c r="CS45" s="654"/>
      <c r="CT45" s="654"/>
      <c r="CU45" s="654"/>
      <c r="CV45" s="654"/>
      <c r="CW45" s="654"/>
      <c r="CX45" s="654"/>
      <c r="CY45" s="655"/>
      <c r="CZ45" s="628">
        <v>7.6</v>
      </c>
      <c r="DA45" s="656"/>
      <c r="DB45" s="656"/>
      <c r="DC45" s="658"/>
      <c r="DD45" s="632">
        <v>8433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940446</v>
      </c>
      <c r="CS46" s="624"/>
      <c r="CT46" s="624"/>
      <c r="CU46" s="624"/>
      <c r="CV46" s="624"/>
      <c r="CW46" s="624"/>
      <c r="CX46" s="624"/>
      <c r="CY46" s="625"/>
      <c r="CZ46" s="628">
        <v>11.4</v>
      </c>
      <c r="DA46" s="629"/>
      <c r="DB46" s="629"/>
      <c r="DC46" s="635"/>
      <c r="DD46" s="632">
        <v>191222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231</v>
      </c>
      <c r="CS47" s="654"/>
      <c r="CT47" s="654"/>
      <c r="CU47" s="654"/>
      <c r="CV47" s="654"/>
      <c r="CW47" s="654"/>
      <c r="CX47" s="654"/>
      <c r="CY47" s="655"/>
      <c r="CZ47" s="628" t="s">
        <v>231</v>
      </c>
      <c r="DA47" s="656"/>
      <c r="DB47" s="656"/>
      <c r="DC47" s="658"/>
      <c r="DD47" s="632" t="s">
        <v>231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231</v>
      </c>
      <c r="DA48" s="629"/>
      <c r="DB48" s="629"/>
      <c r="DC48" s="635"/>
      <c r="DD48" s="632" t="s">
        <v>231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8239015</v>
      </c>
      <c r="CS49" s="682"/>
      <c r="CT49" s="682"/>
      <c r="CU49" s="682"/>
      <c r="CV49" s="682"/>
      <c r="CW49" s="682"/>
      <c r="CX49" s="682"/>
      <c r="CY49" s="711"/>
      <c r="CZ49" s="703">
        <v>100</v>
      </c>
      <c r="DA49" s="712"/>
      <c r="DB49" s="712"/>
      <c r="DC49" s="713"/>
      <c r="DD49" s="714">
        <v>4194026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6obeihdqNOcAsyXHlJBNWZgAvWJZ8rVac16IRYyXqGDW8PanYeZbH2ZmwGuQa65QcAHPBXCRez7liq8zxmzg==" saltValue="eJsf7Sum4HtyeHnC9jJES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c r="R7" s="764"/>
      <c r="S7" s="764"/>
      <c r="T7" s="764"/>
      <c r="U7" s="764"/>
      <c r="V7" s="764"/>
      <c r="W7" s="764"/>
      <c r="X7" s="764"/>
      <c r="Y7" s="764"/>
      <c r="Z7" s="764"/>
      <c r="AA7" s="764"/>
      <c r="AB7" s="764"/>
      <c r="AC7" s="764"/>
      <c r="AD7" s="764"/>
      <c r="AE7" s="765"/>
      <c r="AF7" s="766">
        <v>815</v>
      </c>
      <c r="AG7" s="767"/>
      <c r="AH7" s="767"/>
      <c r="AI7" s="767"/>
      <c r="AJ7" s="768"/>
      <c r="AK7" s="769"/>
      <c r="AL7" s="770"/>
      <c r="AM7" s="770"/>
      <c r="AN7" s="770"/>
      <c r="AO7" s="770"/>
      <c r="AP7" s="770"/>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815</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c r="R28" s="823"/>
      <c r="S28" s="823"/>
      <c r="T28" s="823"/>
      <c r="U28" s="823"/>
      <c r="V28" s="823"/>
      <c r="W28" s="823"/>
      <c r="X28" s="823"/>
      <c r="Y28" s="823"/>
      <c r="Z28" s="823"/>
      <c r="AA28" s="823"/>
      <c r="AB28" s="823"/>
      <c r="AC28" s="823"/>
      <c r="AD28" s="823"/>
      <c r="AE28" s="824"/>
      <c r="AF28" s="825">
        <v>28</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c r="R29" s="753"/>
      <c r="S29" s="753"/>
      <c r="T29" s="753"/>
      <c r="U29" s="753"/>
      <c r="V29" s="753"/>
      <c r="W29" s="753"/>
      <c r="X29" s="753"/>
      <c r="Y29" s="753"/>
      <c r="Z29" s="753"/>
      <c r="AA29" s="753"/>
      <c r="AB29" s="753"/>
      <c r="AC29" s="753"/>
      <c r="AD29" s="753"/>
      <c r="AE29" s="754"/>
      <c r="AF29" s="755">
        <v>1</v>
      </c>
      <c r="AG29" s="756"/>
      <c r="AH29" s="756"/>
      <c r="AI29" s="756"/>
      <c r="AJ29" s="757"/>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c r="R30" s="753"/>
      <c r="S30" s="753"/>
      <c r="T30" s="753"/>
      <c r="U30" s="753"/>
      <c r="V30" s="753"/>
      <c r="W30" s="753"/>
      <c r="X30" s="753"/>
      <c r="Y30" s="753"/>
      <c r="Z30" s="753"/>
      <c r="AA30" s="753"/>
      <c r="AB30" s="753"/>
      <c r="AC30" s="753"/>
      <c r="AD30" s="753"/>
      <c r="AE30" s="754"/>
      <c r="AF30" s="755">
        <v>135</v>
      </c>
      <c r="AG30" s="756"/>
      <c r="AH30" s="756"/>
      <c r="AI30" s="756"/>
      <c r="AJ30" s="757"/>
      <c r="AK30" s="834"/>
      <c r="AL30" s="830"/>
      <c r="AM30" s="830"/>
      <c r="AN30" s="830"/>
      <c r="AO30" s="830"/>
      <c r="AP30" s="830"/>
      <c r="AQ30" s="830"/>
      <c r="AR30" s="830"/>
      <c r="AS30" s="830"/>
      <c r="AT30" s="830"/>
      <c r="AU30" s="830"/>
      <c r="AV30" s="830"/>
      <c r="AW30" s="830"/>
      <c r="AX30" s="830"/>
      <c r="AY30" s="830"/>
      <c r="AZ30" s="831"/>
      <c r="BA30" s="831"/>
      <c r="BB30" s="831"/>
      <c r="BC30" s="831"/>
      <c r="BD30" s="831"/>
      <c r="BE30" s="832" t="s">
        <v>408</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c r="C31" s="750"/>
      <c r="D31" s="750"/>
      <c r="E31" s="750"/>
      <c r="F31" s="750"/>
      <c r="G31" s="750"/>
      <c r="H31" s="750"/>
      <c r="I31" s="750"/>
      <c r="J31" s="750"/>
      <c r="K31" s="750"/>
      <c r="L31" s="750"/>
      <c r="M31" s="750"/>
      <c r="N31" s="750"/>
      <c r="O31" s="750"/>
      <c r="P31" s="751"/>
      <c r="Q31" s="752"/>
      <c r="R31" s="753"/>
      <c r="S31" s="753"/>
      <c r="T31" s="753"/>
      <c r="U31" s="753"/>
      <c r="V31" s="753"/>
      <c r="W31" s="753"/>
      <c r="X31" s="753"/>
      <c r="Y31" s="753"/>
      <c r="Z31" s="753"/>
      <c r="AA31" s="753"/>
      <c r="AB31" s="753"/>
      <c r="AC31" s="753"/>
      <c r="AD31" s="753"/>
      <c r="AE31" s="754"/>
      <c r="AF31" s="755"/>
      <c r="AG31" s="756"/>
      <c r="AH31" s="756"/>
      <c r="AI31" s="756"/>
      <c r="AJ31" s="757"/>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412</v>
      </c>
      <c r="B66" s="730"/>
      <c r="C66" s="730"/>
      <c r="D66" s="730"/>
      <c r="E66" s="730"/>
      <c r="F66" s="730"/>
      <c r="G66" s="730"/>
      <c r="H66" s="730"/>
      <c r="I66" s="730"/>
      <c r="J66" s="730"/>
      <c r="K66" s="730"/>
      <c r="L66" s="730"/>
      <c r="M66" s="730"/>
      <c r="N66" s="730"/>
      <c r="O66" s="730"/>
      <c r="P66" s="731"/>
      <c r="Q66" s="725" t="s">
        <v>413</v>
      </c>
      <c r="R66" s="721"/>
      <c r="S66" s="721"/>
      <c r="T66" s="721"/>
      <c r="U66" s="722"/>
      <c r="V66" s="725" t="s">
        <v>414</v>
      </c>
      <c r="W66" s="721"/>
      <c r="X66" s="721"/>
      <c r="Y66" s="721"/>
      <c r="Z66" s="722"/>
      <c r="AA66" s="725" t="s">
        <v>415</v>
      </c>
      <c r="AB66" s="721"/>
      <c r="AC66" s="721"/>
      <c r="AD66" s="721"/>
      <c r="AE66" s="722"/>
      <c r="AF66" s="854" t="s">
        <v>400</v>
      </c>
      <c r="AG66" s="815"/>
      <c r="AH66" s="815"/>
      <c r="AI66" s="815"/>
      <c r="AJ66" s="855"/>
      <c r="AK66" s="725" t="s">
        <v>416</v>
      </c>
      <c r="AL66" s="730"/>
      <c r="AM66" s="730"/>
      <c r="AN66" s="730"/>
      <c r="AO66" s="731"/>
      <c r="AP66" s="725" t="s">
        <v>402</v>
      </c>
      <c r="AQ66" s="721"/>
      <c r="AR66" s="721"/>
      <c r="AS66" s="721"/>
      <c r="AT66" s="722"/>
      <c r="AU66" s="725" t="s">
        <v>417</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310</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310</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310</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363547</v>
      </c>
      <c r="AB110" s="900"/>
      <c r="AC110" s="900"/>
      <c r="AD110" s="900"/>
      <c r="AE110" s="901"/>
      <c r="AF110" s="902">
        <v>352644</v>
      </c>
      <c r="AG110" s="900"/>
      <c r="AH110" s="900"/>
      <c r="AI110" s="900"/>
      <c r="AJ110" s="901"/>
      <c r="AK110" s="902">
        <v>360617</v>
      </c>
      <c r="AL110" s="900"/>
      <c r="AM110" s="900"/>
      <c r="AN110" s="900"/>
      <c r="AO110" s="901"/>
      <c r="AP110" s="903">
        <v>11.7</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2910648</v>
      </c>
      <c r="BR110" s="931"/>
      <c r="BS110" s="931"/>
      <c r="BT110" s="931"/>
      <c r="BU110" s="931"/>
      <c r="BV110" s="931">
        <v>3429543</v>
      </c>
      <c r="BW110" s="931"/>
      <c r="BX110" s="931"/>
      <c r="BY110" s="931"/>
      <c r="BZ110" s="931"/>
      <c r="CA110" s="931">
        <v>4000745</v>
      </c>
      <c r="CB110" s="931"/>
      <c r="CC110" s="931"/>
      <c r="CD110" s="931"/>
      <c r="CE110" s="931"/>
      <c r="CF110" s="944">
        <v>130.30000000000001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394</v>
      </c>
      <c r="DR110" s="931"/>
      <c r="DS110" s="931"/>
      <c r="DT110" s="931"/>
      <c r="DU110" s="931"/>
      <c r="DV110" s="932" t="s">
        <v>394</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394</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v>34326</v>
      </c>
      <c r="BR111" s="926"/>
      <c r="BS111" s="926"/>
      <c r="BT111" s="926"/>
      <c r="BU111" s="926"/>
      <c r="BV111" s="926">
        <v>22884</v>
      </c>
      <c r="BW111" s="926"/>
      <c r="BX111" s="926"/>
      <c r="BY111" s="926"/>
      <c r="BZ111" s="926"/>
      <c r="CA111" s="926">
        <v>11442</v>
      </c>
      <c r="CB111" s="926"/>
      <c r="CC111" s="926"/>
      <c r="CD111" s="926"/>
      <c r="CE111" s="926"/>
      <c r="CF111" s="920">
        <v>0.4</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394</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1093092</v>
      </c>
      <c r="BR112" s="926"/>
      <c r="BS112" s="926"/>
      <c r="BT112" s="926"/>
      <c r="BU112" s="926"/>
      <c r="BV112" s="926">
        <v>1157836</v>
      </c>
      <c r="BW112" s="926"/>
      <c r="BX112" s="926"/>
      <c r="BY112" s="926"/>
      <c r="BZ112" s="926"/>
      <c r="CA112" s="926">
        <v>855556</v>
      </c>
      <c r="CB112" s="926"/>
      <c r="CC112" s="926"/>
      <c r="CD112" s="926"/>
      <c r="CE112" s="926"/>
      <c r="CF112" s="920">
        <v>27.9</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34326</v>
      </c>
      <c r="DH112" s="926"/>
      <c r="DI112" s="926"/>
      <c r="DJ112" s="926"/>
      <c r="DK112" s="926"/>
      <c r="DL112" s="926">
        <v>22884</v>
      </c>
      <c r="DM112" s="926"/>
      <c r="DN112" s="926"/>
      <c r="DO112" s="926"/>
      <c r="DP112" s="926"/>
      <c r="DQ112" s="926">
        <v>11442</v>
      </c>
      <c r="DR112" s="926"/>
      <c r="DS112" s="926"/>
      <c r="DT112" s="926"/>
      <c r="DU112" s="926"/>
      <c r="DV112" s="927">
        <v>0.4</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64374</v>
      </c>
      <c r="AB113" s="938"/>
      <c r="AC113" s="938"/>
      <c r="AD113" s="938"/>
      <c r="AE113" s="939"/>
      <c r="AF113" s="940">
        <v>62338</v>
      </c>
      <c r="AG113" s="938"/>
      <c r="AH113" s="938"/>
      <c r="AI113" s="938"/>
      <c r="AJ113" s="939"/>
      <c r="AK113" s="940">
        <v>58784</v>
      </c>
      <c r="AL113" s="938"/>
      <c r="AM113" s="938"/>
      <c r="AN113" s="938"/>
      <c r="AO113" s="939"/>
      <c r="AP113" s="941">
        <v>1.9</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362662</v>
      </c>
      <c r="BR113" s="926"/>
      <c r="BS113" s="926"/>
      <c r="BT113" s="926"/>
      <c r="BU113" s="926"/>
      <c r="BV113" s="926">
        <v>280897</v>
      </c>
      <c r="BW113" s="926"/>
      <c r="BX113" s="926"/>
      <c r="BY113" s="926"/>
      <c r="BZ113" s="926"/>
      <c r="CA113" s="926">
        <v>262659</v>
      </c>
      <c r="CB113" s="926"/>
      <c r="CC113" s="926"/>
      <c r="CD113" s="926"/>
      <c r="CE113" s="926"/>
      <c r="CF113" s="920">
        <v>8.6</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79088</v>
      </c>
      <c r="AB114" s="959"/>
      <c r="AC114" s="959"/>
      <c r="AD114" s="959"/>
      <c r="AE114" s="960"/>
      <c r="AF114" s="961">
        <v>82001</v>
      </c>
      <c r="AG114" s="959"/>
      <c r="AH114" s="959"/>
      <c r="AI114" s="959"/>
      <c r="AJ114" s="960"/>
      <c r="AK114" s="961">
        <v>71705</v>
      </c>
      <c r="AL114" s="959"/>
      <c r="AM114" s="959"/>
      <c r="AN114" s="959"/>
      <c r="AO114" s="960"/>
      <c r="AP114" s="962">
        <v>2.2999999999999998</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125906</v>
      </c>
      <c r="BR114" s="926"/>
      <c r="BS114" s="926"/>
      <c r="BT114" s="926"/>
      <c r="BU114" s="926"/>
      <c r="BV114" s="926">
        <v>22921</v>
      </c>
      <c r="BW114" s="926"/>
      <c r="BX114" s="926"/>
      <c r="BY114" s="926"/>
      <c r="BZ114" s="926"/>
      <c r="CA114" s="926">
        <v>54536</v>
      </c>
      <c r="CB114" s="926"/>
      <c r="CC114" s="926"/>
      <c r="CD114" s="926"/>
      <c r="CE114" s="926"/>
      <c r="CF114" s="920">
        <v>1.8</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237</v>
      </c>
      <c r="DW114" s="963"/>
      <c r="DX114" s="963"/>
      <c r="DY114" s="963"/>
      <c r="DZ114" s="964"/>
    </row>
    <row r="115" spans="1:130" s="230" customFormat="1" ht="26.25" customHeight="1" x14ac:dyDescent="0.15">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11442</v>
      </c>
      <c r="AB115" s="938"/>
      <c r="AC115" s="938"/>
      <c r="AD115" s="938"/>
      <c r="AE115" s="939"/>
      <c r="AF115" s="940">
        <v>11442</v>
      </c>
      <c r="AG115" s="938"/>
      <c r="AH115" s="938"/>
      <c r="AI115" s="938"/>
      <c r="AJ115" s="939"/>
      <c r="AK115" s="940">
        <v>11442</v>
      </c>
      <c r="AL115" s="938"/>
      <c r="AM115" s="938"/>
      <c r="AN115" s="938"/>
      <c r="AO115" s="939"/>
      <c r="AP115" s="941">
        <v>0.4</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237</v>
      </c>
      <c r="BW115" s="926"/>
      <c r="BX115" s="926"/>
      <c r="BY115" s="926"/>
      <c r="BZ115" s="926"/>
      <c r="CA115" s="926" t="s">
        <v>394</v>
      </c>
      <c r="CB115" s="926"/>
      <c r="CC115" s="926"/>
      <c r="CD115" s="926"/>
      <c r="CE115" s="926"/>
      <c r="CF115" s="920" t="s">
        <v>237</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394</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394</v>
      </c>
      <c r="AB116" s="959"/>
      <c r="AC116" s="959"/>
      <c r="AD116" s="959"/>
      <c r="AE116" s="960"/>
      <c r="AF116" s="961" t="s">
        <v>237</v>
      </c>
      <c r="AG116" s="959"/>
      <c r="AH116" s="959"/>
      <c r="AI116" s="959"/>
      <c r="AJ116" s="960"/>
      <c r="AK116" s="961" t="s">
        <v>394</v>
      </c>
      <c r="AL116" s="959"/>
      <c r="AM116" s="959"/>
      <c r="AN116" s="959"/>
      <c r="AO116" s="960"/>
      <c r="AP116" s="962" t="s">
        <v>237</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394</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237</v>
      </c>
      <c r="DM116" s="959"/>
      <c r="DN116" s="959"/>
      <c r="DO116" s="959"/>
      <c r="DP116" s="960"/>
      <c r="DQ116" s="961" t="s">
        <v>237</v>
      </c>
      <c r="DR116" s="959"/>
      <c r="DS116" s="959"/>
      <c r="DT116" s="959"/>
      <c r="DU116" s="960"/>
      <c r="DV116" s="962" t="s">
        <v>394</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518451</v>
      </c>
      <c r="AB117" s="979"/>
      <c r="AC117" s="979"/>
      <c r="AD117" s="979"/>
      <c r="AE117" s="980"/>
      <c r="AF117" s="981">
        <v>508425</v>
      </c>
      <c r="AG117" s="979"/>
      <c r="AH117" s="979"/>
      <c r="AI117" s="979"/>
      <c r="AJ117" s="980"/>
      <c r="AK117" s="981">
        <v>502548</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237</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310</v>
      </c>
      <c r="AL118" s="893"/>
      <c r="AM118" s="893"/>
      <c r="AN118" s="893"/>
      <c r="AO118" s="894"/>
      <c r="AP118" s="970" t="s">
        <v>429</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237</v>
      </c>
      <c r="DR118" s="959"/>
      <c r="DS118" s="959"/>
      <c r="DT118" s="959"/>
      <c r="DU118" s="960"/>
      <c r="DV118" s="962" t="s">
        <v>237</v>
      </c>
      <c r="DW118" s="963"/>
      <c r="DX118" s="963"/>
      <c r="DY118" s="963"/>
      <c r="DZ118" s="964"/>
    </row>
    <row r="119" spans="1:130" s="230" customFormat="1" ht="26.25" customHeight="1" x14ac:dyDescent="0.15">
      <c r="A119" s="1062"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237</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459</v>
      </c>
      <c r="BP119" s="1005"/>
      <c r="BQ119" s="999">
        <v>4526634</v>
      </c>
      <c r="BR119" s="1000"/>
      <c r="BS119" s="1000"/>
      <c r="BT119" s="1000"/>
      <c r="BU119" s="1000"/>
      <c r="BV119" s="1000">
        <v>4914081</v>
      </c>
      <c r="BW119" s="1000"/>
      <c r="BX119" s="1000"/>
      <c r="BY119" s="1000"/>
      <c r="BZ119" s="1000"/>
      <c r="CA119" s="1000">
        <v>5184938</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237</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461</v>
      </c>
      <c r="AV120" s="992"/>
      <c r="AW120" s="992"/>
      <c r="AX120" s="992"/>
      <c r="AY120" s="993"/>
      <c r="AZ120" s="929" t="s">
        <v>462</v>
      </c>
      <c r="BA120" s="897"/>
      <c r="BB120" s="897"/>
      <c r="BC120" s="897"/>
      <c r="BD120" s="897"/>
      <c r="BE120" s="897"/>
      <c r="BF120" s="897"/>
      <c r="BG120" s="897"/>
      <c r="BH120" s="897"/>
      <c r="BI120" s="897"/>
      <c r="BJ120" s="897"/>
      <c r="BK120" s="897"/>
      <c r="BL120" s="897"/>
      <c r="BM120" s="897"/>
      <c r="BN120" s="897"/>
      <c r="BO120" s="897"/>
      <c r="BP120" s="898"/>
      <c r="BQ120" s="930">
        <v>1867029</v>
      </c>
      <c r="BR120" s="931"/>
      <c r="BS120" s="931"/>
      <c r="BT120" s="931"/>
      <c r="BU120" s="931"/>
      <c r="BV120" s="931">
        <v>1731503</v>
      </c>
      <c r="BW120" s="931"/>
      <c r="BX120" s="931"/>
      <c r="BY120" s="931"/>
      <c r="BZ120" s="931"/>
      <c r="CA120" s="931">
        <v>1722052</v>
      </c>
      <c r="CB120" s="931"/>
      <c r="CC120" s="931"/>
      <c r="CD120" s="931"/>
      <c r="CE120" s="931"/>
      <c r="CF120" s="944">
        <v>56.1</v>
      </c>
      <c r="CG120" s="945"/>
      <c r="CH120" s="945"/>
      <c r="CI120" s="945"/>
      <c r="CJ120" s="945"/>
      <c r="CK120" s="1006" t="s">
        <v>463</v>
      </c>
      <c r="CL120" s="1007"/>
      <c r="CM120" s="1007"/>
      <c r="CN120" s="1007"/>
      <c r="CO120" s="1008"/>
      <c r="CP120" s="1014" t="s">
        <v>464</v>
      </c>
      <c r="CQ120" s="1015"/>
      <c r="CR120" s="1015"/>
      <c r="CS120" s="1015"/>
      <c r="CT120" s="1015"/>
      <c r="CU120" s="1015"/>
      <c r="CV120" s="1015"/>
      <c r="CW120" s="1015"/>
      <c r="CX120" s="1015"/>
      <c r="CY120" s="1015"/>
      <c r="CZ120" s="1015"/>
      <c r="DA120" s="1015"/>
      <c r="DB120" s="1015"/>
      <c r="DC120" s="1015"/>
      <c r="DD120" s="1015"/>
      <c r="DE120" s="1015"/>
      <c r="DF120" s="1016"/>
      <c r="DG120" s="930">
        <v>1093092</v>
      </c>
      <c r="DH120" s="931"/>
      <c r="DI120" s="931"/>
      <c r="DJ120" s="931"/>
      <c r="DK120" s="931"/>
      <c r="DL120" s="931">
        <v>1157836</v>
      </c>
      <c r="DM120" s="931"/>
      <c r="DN120" s="931"/>
      <c r="DO120" s="931"/>
      <c r="DP120" s="931"/>
      <c r="DQ120" s="931">
        <v>855556</v>
      </c>
      <c r="DR120" s="931"/>
      <c r="DS120" s="931"/>
      <c r="DT120" s="931"/>
      <c r="DU120" s="931"/>
      <c r="DV120" s="932">
        <v>27.9</v>
      </c>
      <c r="DW120" s="932"/>
      <c r="DX120" s="932"/>
      <c r="DY120" s="932"/>
      <c r="DZ120" s="933"/>
    </row>
    <row r="121" spans="1:130" s="230" customFormat="1" ht="26.25" customHeight="1" x14ac:dyDescent="0.15">
      <c r="A121" s="1063"/>
      <c r="B121" s="949"/>
      <c r="C121" s="974" t="s">
        <v>465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11442</v>
      </c>
      <c r="AB121" s="959"/>
      <c r="AC121" s="959"/>
      <c r="AD121" s="959"/>
      <c r="AE121" s="960"/>
      <c r="AF121" s="961">
        <v>11442</v>
      </c>
      <c r="AG121" s="959"/>
      <c r="AH121" s="959"/>
      <c r="AI121" s="959"/>
      <c r="AJ121" s="960"/>
      <c r="AK121" s="961">
        <v>11442</v>
      </c>
      <c r="AL121" s="959"/>
      <c r="AM121" s="959"/>
      <c r="AN121" s="959"/>
      <c r="AO121" s="960"/>
      <c r="AP121" s="962">
        <v>0.4</v>
      </c>
      <c r="AQ121" s="963"/>
      <c r="AR121" s="963"/>
      <c r="AS121" s="963"/>
      <c r="AT121" s="964"/>
      <c r="AU121" s="994"/>
      <c r="AV121" s="995"/>
      <c r="AW121" s="995"/>
      <c r="AX121" s="995"/>
      <c r="AY121" s="996"/>
      <c r="AZ121" s="922" t="s">
        <v>466</v>
      </c>
      <c r="BA121" s="923"/>
      <c r="BB121" s="923"/>
      <c r="BC121" s="923"/>
      <c r="BD121" s="923"/>
      <c r="BE121" s="923"/>
      <c r="BF121" s="923"/>
      <c r="BG121" s="923"/>
      <c r="BH121" s="923"/>
      <c r="BI121" s="923"/>
      <c r="BJ121" s="923"/>
      <c r="BK121" s="923"/>
      <c r="BL121" s="923"/>
      <c r="BM121" s="923"/>
      <c r="BN121" s="923"/>
      <c r="BO121" s="923"/>
      <c r="BP121" s="924"/>
      <c r="BQ121" s="925">
        <v>141642</v>
      </c>
      <c r="BR121" s="926"/>
      <c r="BS121" s="926"/>
      <c r="BT121" s="926"/>
      <c r="BU121" s="926"/>
      <c r="BV121" s="926">
        <v>206621</v>
      </c>
      <c r="BW121" s="926"/>
      <c r="BX121" s="926"/>
      <c r="BY121" s="926"/>
      <c r="BZ121" s="926"/>
      <c r="CA121" s="926">
        <v>221437</v>
      </c>
      <c r="CB121" s="926"/>
      <c r="CC121" s="926"/>
      <c r="CD121" s="926"/>
      <c r="CE121" s="926"/>
      <c r="CF121" s="920">
        <v>7.2</v>
      </c>
      <c r="CG121" s="921"/>
      <c r="CH121" s="921"/>
      <c r="CI121" s="921"/>
      <c r="CJ121" s="921"/>
      <c r="CK121" s="1009"/>
      <c r="CL121" s="1010"/>
      <c r="CM121" s="1010"/>
      <c r="CN121" s="1010"/>
      <c r="CO121" s="1011"/>
      <c r="CP121" s="1019" t="s">
        <v>406</v>
      </c>
      <c r="CQ121" s="1020"/>
      <c r="CR121" s="1020"/>
      <c r="CS121" s="1020"/>
      <c r="CT121" s="1020"/>
      <c r="CU121" s="1020"/>
      <c r="CV121" s="1020"/>
      <c r="CW121" s="1020"/>
      <c r="CX121" s="1020"/>
      <c r="CY121" s="1020"/>
      <c r="CZ121" s="1020"/>
      <c r="DA121" s="1020"/>
      <c r="DB121" s="1020"/>
      <c r="DC121" s="1020"/>
      <c r="DD121" s="1020"/>
      <c r="DE121" s="1020"/>
      <c r="DF121" s="1021"/>
      <c r="DG121" s="925" t="s">
        <v>237</v>
      </c>
      <c r="DH121" s="926"/>
      <c r="DI121" s="926"/>
      <c r="DJ121" s="926"/>
      <c r="DK121" s="926"/>
      <c r="DL121" s="926" t="s">
        <v>237</v>
      </c>
      <c r="DM121" s="926"/>
      <c r="DN121" s="926"/>
      <c r="DO121" s="926"/>
      <c r="DP121" s="926"/>
      <c r="DQ121" s="926" t="s">
        <v>237</v>
      </c>
      <c r="DR121" s="926"/>
      <c r="DS121" s="926"/>
      <c r="DT121" s="926"/>
      <c r="DU121" s="926"/>
      <c r="DV121" s="927" t="s">
        <v>237</v>
      </c>
      <c r="DW121" s="927"/>
      <c r="DX121" s="927"/>
      <c r="DY121" s="927"/>
      <c r="DZ121" s="928"/>
    </row>
    <row r="122" spans="1:130" s="230" customFormat="1" ht="26.25" customHeight="1" x14ac:dyDescent="0.15">
      <c r="A122" s="1063"/>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467</v>
      </c>
      <c r="BA122" s="965"/>
      <c r="BB122" s="965"/>
      <c r="BC122" s="965"/>
      <c r="BD122" s="965"/>
      <c r="BE122" s="965"/>
      <c r="BF122" s="965"/>
      <c r="BG122" s="965"/>
      <c r="BH122" s="965"/>
      <c r="BI122" s="965"/>
      <c r="BJ122" s="965"/>
      <c r="BK122" s="965"/>
      <c r="BL122" s="965"/>
      <c r="BM122" s="965"/>
      <c r="BN122" s="965"/>
      <c r="BO122" s="965"/>
      <c r="BP122" s="966"/>
      <c r="BQ122" s="999">
        <v>2746159</v>
      </c>
      <c r="BR122" s="1000"/>
      <c r="BS122" s="1000"/>
      <c r="BT122" s="1000"/>
      <c r="BU122" s="1000"/>
      <c r="BV122" s="1000">
        <v>2915087</v>
      </c>
      <c r="BW122" s="1000"/>
      <c r="BX122" s="1000"/>
      <c r="BY122" s="1000"/>
      <c r="BZ122" s="1000"/>
      <c r="CA122" s="1000">
        <v>2864405</v>
      </c>
      <c r="CB122" s="1000"/>
      <c r="CC122" s="1000"/>
      <c r="CD122" s="1000"/>
      <c r="CE122" s="1000"/>
      <c r="CF122" s="1017">
        <v>93.3</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237</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468</v>
      </c>
      <c r="BP123" s="1005"/>
      <c r="BQ123" s="1035">
        <v>4754830</v>
      </c>
      <c r="BR123" s="1036"/>
      <c r="BS123" s="1036"/>
      <c r="BT123" s="1036"/>
      <c r="BU123" s="1036"/>
      <c r="BV123" s="1036">
        <v>4853211</v>
      </c>
      <c r="BW123" s="1036"/>
      <c r="BX123" s="1036"/>
      <c r="BY123" s="1036"/>
      <c r="BZ123" s="1036"/>
      <c r="CA123" s="1036">
        <v>4807894</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469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v>1.9</v>
      </c>
      <c r="BW124" s="1027"/>
      <c r="BX124" s="1027"/>
      <c r="BY124" s="1027"/>
      <c r="BZ124" s="1027"/>
      <c r="CA124" s="1027">
        <v>12.2</v>
      </c>
      <c r="CB124" s="1027"/>
      <c r="CC124" s="1027"/>
      <c r="CD124" s="1027"/>
      <c r="CE124" s="1027"/>
      <c r="CF124" s="1028"/>
      <c r="CG124" s="1029"/>
      <c r="CH124" s="1029"/>
      <c r="CI124" s="1029"/>
      <c r="CJ124" s="1030"/>
      <c r="CK124" s="1012"/>
      <c r="CL124" s="1012"/>
      <c r="CM124" s="1012"/>
      <c r="CN124" s="1012"/>
      <c r="CO124" s="1013"/>
      <c r="CP124" s="1019" t="s">
        <v>470</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237</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471</v>
      </c>
      <c r="CL125" s="1007"/>
      <c r="CM125" s="1007"/>
      <c r="CN125" s="1007"/>
      <c r="CO125" s="1008"/>
      <c r="CP125" s="929" t="s">
        <v>472</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237</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237</v>
      </c>
      <c r="AG126" s="959"/>
      <c r="AH126" s="959"/>
      <c r="AI126" s="959"/>
      <c r="AJ126" s="960"/>
      <c r="AK126" s="961" t="s">
        <v>237</v>
      </c>
      <c r="AL126" s="959"/>
      <c r="AM126" s="959"/>
      <c r="AN126" s="959"/>
      <c r="AO126" s="960"/>
      <c r="AP126" s="962" t="s">
        <v>237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473</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237</v>
      </c>
      <c r="AB127" s="959"/>
      <c r="AC127" s="959"/>
      <c r="AD127" s="959"/>
      <c r="AE127" s="960"/>
      <c r="AF127" s="961" t="s">
        <v>237</v>
      </c>
      <c r="AG127" s="959"/>
      <c r="AH127" s="959"/>
      <c r="AI127" s="959"/>
      <c r="AJ127" s="960"/>
      <c r="AK127" s="961" t="s">
        <v>237</v>
      </c>
      <c r="AL127" s="959"/>
      <c r="AM127" s="959"/>
      <c r="AN127" s="959"/>
      <c r="AO127" s="960"/>
      <c r="AP127" s="962" t="s">
        <v>237</v>
      </c>
      <c r="AQ127" s="963"/>
      <c r="AR127" s="963"/>
      <c r="AS127" s="963"/>
      <c r="AT127" s="964"/>
      <c r="AU127" s="232"/>
      <c r="AV127" s="232"/>
      <c r="AW127" s="232"/>
      <c r="AX127" s="1037" t="s">
        <v>475</v>
      </c>
      <c r="AY127" s="1038"/>
      <c r="AZ127" s="1038"/>
      <c r="BA127" s="1038"/>
      <c r="BB127" s="1038"/>
      <c r="BC127" s="1038"/>
      <c r="BD127" s="1038"/>
      <c r="BE127" s="1039"/>
      <c r="BF127" s="1040" t="s">
        <v>476</v>
      </c>
      <c r="BG127" s="1038"/>
      <c r="BH127" s="1038"/>
      <c r="BI127" s="1038"/>
      <c r="BJ127" s="1038"/>
      <c r="BK127" s="1038"/>
      <c r="BL127" s="1039"/>
      <c r="BM127" s="1040" t="s">
        <v>477</v>
      </c>
      <c r="BN127" s="1038"/>
      <c r="BO127" s="1038"/>
      <c r="BP127" s="1038"/>
      <c r="BQ127" s="1038"/>
      <c r="BR127" s="1038"/>
      <c r="BS127" s="1039"/>
      <c r="BT127" s="1040" t="s">
        <v>478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479</v>
      </c>
      <c r="CQ127" s="923"/>
      <c r="CR127" s="923"/>
      <c r="CS127" s="923"/>
      <c r="CT127" s="923"/>
      <c r="CU127" s="923"/>
      <c r="CV127" s="923"/>
      <c r="CW127" s="923"/>
      <c r="CX127" s="923"/>
      <c r="CY127" s="923"/>
      <c r="CZ127" s="923"/>
      <c r="DA127" s="923"/>
      <c r="DB127" s="923"/>
      <c r="DC127" s="923"/>
      <c r="DD127" s="923"/>
      <c r="DE127" s="923"/>
      <c r="DF127" s="924"/>
      <c r="DG127" s="925" t="s">
        <v>237</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481</v>
      </c>
      <c r="X128" s="1049"/>
      <c r="Y128" s="1049"/>
      <c r="Z128" s="1050"/>
      <c r="AA128" s="1051">
        <v>11843</v>
      </c>
      <c r="AB128" s="1052"/>
      <c r="AC128" s="1052"/>
      <c r="AD128" s="1052"/>
      <c r="AE128" s="1053"/>
      <c r="AF128" s="1054">
        <v>12021</v>
      </c>
      <c r="AG128" s="1052"/>
      <c r="AH128" s="1052"/>
      <c r="AI128" s="1052"/>
      <c r="AJ128" s="1053"/>
      <c r="AK128" s="1054">
        <v>12184</v>
      </c>
      <c r="AL128" s="1052"/>
      <c r="AM128" s="1052"/>
      <c r="AN128" s="1052"/>
      <c r="AO128" s="1053"/>
      <c r="AP128" s="1055"/>
      <c r="AQ128" s="1056"/>
      <c r="AR128" s="1056"/>
      <c r="AS128" s="1056"/>
      <c r="AT128" s="1057"/>
      <c r="AU128" s="232"/>
      <c r="AV128" s="232"/>
      <c r="AW128" s="232"/>
      <c r="AX128" s="896" t="s">
        <v>482</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483</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394</v>
      </c>
      <c r="DM128" s="1044"/>
      <c r="DN128" s="1044"/>
      <c r="DO128" s="1044"/>
      <c r="DP128" s="1044"/>
      <c r="DQ128" s="1044" t="s">
        <v>394</v>
      </c>
      <c r="DR128" s="1044"/>
      <c r="DS128" s="1044"/>
      <c r="DT128" s="1044"/>
      <c r="DU128" s="1044"/>
      <c r="DV128" s="1045" t="s">
        <v>237</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484</v>
      </c>
      <c r="X129" s="1071"/>
      <c r="Y129" s="1071"/>
      <c r="Z129" s="1072"/>
      <c r="AA129" s="958">
        <v>3118070</v>
      </c>
      <c r="AB129" s="959"/>
      <c r="AC129" s="959"/>
      <c r="AD129" s="959"/>
      <c r="AE129" s="960"/>
      <c r="AF129" s="961">
        <v>3399066</v>
      </c>
      <c r="AG129" s="959"/>
      <c r="AH129" s="959"/>
      <c r="AI129" s="959"/>
      <c r="AJ129" s="960"/>
      <c r="AK129" s="961">
        <v>3336173</v>
      </c>
      <c r="AL129" s="959"/>
      <c r="AM129" s="959"/>
      <c r="AN129" s="959"/>
      <c r="AO129" s="960"/>
      <c r="AP129" s="1073"/>
      <c r="AQ129" s="1074"/>
      <c r="AR129" s="1074"/>
      <c r="AS129" s="1074"/>
      <c r="AT129" s="1075"/>
      <c r="AU129" s="233"/>
      <c r="AV129" s="233"/>
      <c r="AW129" s="233"/>
      <c r="AX129" s="1065" t="s">
        <v>485</v>
      </c>
      <c r="AY129" s="923"/>
      <c r="AZ129" s="923"/>
      <c r="BA129" s="923"/>
      <c r="BB129" s="923"/>
      <c r="BC129" s="923"/>
      <c r="BD129" s="923"/>
      <c r="BE129" s="924"/>
      <c r="BF129" s="1066" t="s">
        <v>237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280110</v>
      </c>
      <c r="AB130" s="959"/>
      <c r="AC130" s="959"/>
      <c r="AD130" s="959"/>
      <c r="AE130" s="960"/>
      <c r="AF130" s="961">
        <v>276593</v>
      </c>
      <c r="AG130" s="959"/>
      <c r="AH130" s="959"/>
      <c r="AI130" s="959"/>
      <c r="AJ130" s="960"/>
      <c r="AK130" s="961">
        <v>266128</v>
      </c>
      <c r="AL130" s="959"/>
      <c r="AM130" s="959"/>
      <c r="AN130" s="959"/>
      <c r="AO130" s="960"/>
      <c r="AP130" s="1073"/>
      <c r="AQ130" s="1074"/>
      <c r="AR130" s="1074"/>
      <c r="AS130" s="1074"/>
      <c r="AT130" s="1075"/>
      <c r="AU130" s="233"/>
      <c r="AV130" s="233"/>
      <c r="AW130" s="233"/>
      <c r="AX130" s="1065" t="s">
        <v>488</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2837960</v>
      </c>
      <c r="AB131" s="986"/>
      <c r="AC131" s="986"/>
      <c r="AD131" s="986"/>
      <c r="AE131" s="987"/>
      <c r="AF131" s="985">
        <v>3122473</v>
      </c>
      <c r="AG131" s="986"/>
      <c r="AH131" s="986"/>
      <c r="AI131" s="986"/>
      <c r="AJ131" s="987"/>
      <c r="AK131" s="985">
        <v>3070045</v>
      </c>
      <c r="AL131" s="986"/>
      <c r="AM131" s="986"/>
      <c r="AN131" s="986"/>
      <c r="AO131" s="987"/>
      <c r="AP131" s="1110"/>
      <c r="AQ131" s="1111"/>
      <c r="AR131" s="1111"/>
      <c r="AS131" s="1111"/>
      <c r="AT131" s="1112"/>
      <c r="AU131" s="233"/>
      <c r="AV131" s="233"/>
      <c r="AW131" s="233"/>
      <c r="AX131" s="1083" t="s">
        <v>490</v>
      </c>
      <c r="AY131" s="740"/>
      <c r="AZ131" s="740"/>
      <c r="BA131" s="740"/>
      <c r="BB131" s="740"/>
      <c r="BC131" s="740"/>
      <c r="BD131" s="740"/>
      <c r="BE131" s="1042"/>
      <c r="BF131" s="1084">
        <v>12.2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7.9810145319999997</v>
      </c>
      <c r="AB132" s="1097"/>
      <c r="AC132" s="1097"/>
      <c r="AD132" s="1097"/>
      <c r="AE132" s="1098"/>
      <c r="AF132" s="1099">
        <v>7.0396445380000001</v>
      </c>
      <c r="AG132" s="1097"/>
      <c r="AH132" s="1097"/>
      <c r="AI132" s="1097"/>
      <c r="AJ132" s="1098"/>
      <c r="AK132" s="1099">
        <v>7.303997173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8.8000000000000007</v>
      </c>
      <c r="AB133" s="1080"/>
      <c r="AC133" s="1080"/>
      <c r="AD133" s="1080"/>
      <c r="AE133" s="1081"/>
      <c r="AF133" s="1079">
        <v>8.1</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qKtZTZYJZZNnjR+d0WVkfgb2HqiqPgU4eCJb2BPdcfn/jIAjhe+XrPGEjpxqwaTo8dDski/eEJj6QgODEUt9A==" saltValue="EEQheLqzFtwhxHwuDsw/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K73" zoomScale="90" zoomScaleNormal="85" zoomScaleSheetLayoutView="90" workbookViewId="0">
      <selection activeCell="AV52" sqref="AV5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4zB3jPxyGU/c1ucBxJJEbwSQuGF6Z4o0ZB309b9WF5nHoBE7R3wNKHxOLB7B6ukUoJdU/O95cyt2MijLE7BcQ==" saltValue="BDmdTTwiJYhYUvVXNfAo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AO58"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VL4ArvdiWicxKKAmfsu9Ggp1N8QgSaznSU54Y8vDw83OkFb3kInSDqVBJx/OFeurCIgBGXSJ1iAzy5Zg+Zxw==" saltValue="Rhwfm6JU5dsQ1moz/IIY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502</v>
      </c>
      <c r="AL9" s="1117"/>
      <c r="AM9" s="1117"/>
      <c r="AN9" s="1118"/>
      <c r="AO9" s="281">
        <v>1261345</v>
      </c>
      <c r="AP9" s="281">
        <v>134702</v>
      </c>
      <c r="AQ9" s="282">
        <v>166998</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503</v>
      </c>
      <c r="AL10" s="1117"/>
      <c r="AM10" s="1117"/>
      <c r="AN10" s="1118"/>
      <c r="AO10" s="284">
        <v>220184</v>
      </c>
      <c r="AP10" s="284">
        <v>23514</v>
      </c>
      <c r="AQ10" s="285">
        <v>26170</v>
      </c>
      <c r="AR10" s="286">
        <v>-10.1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504</v>
      </c>
      <c r="AL11" s="1117"/>
      <c r="AM11" s="1117"/>
      <c r="AN11" s="1118"/>
      <c r="AO11" s="284" t="s">
        <v>505</v>
      </c>
      <c r="AP11" s="284" t="s">
        <v>505</v>
      </c>
      <c r="AQ11" s="285">
        <v>5047</v>
      </c>
      <c r="AR11" s="286" t="s">
        <v>505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505</v>
      </c>
      <c r="AP12" s="284" t="s">
        <v>505</v>
      </c>
      <c r="AQ12" s="285" t="s">
        <v>505</v>
      </c>
      <c r="AR12" s="286" t="s">
        <v>505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507</v>
      </c>
      <c r="AL13" s="1117"/>
      <c r="AM13" s="1117"/>
      <c r="AN13" s="1118"/>
      <c r="AO13" s="284" t="s">
        <v>505</v>
      </c>
      <c r="AP13" s="284" t="s">
        <v>505</v>
      </c>
      <c r="AQ13" s="285">
        <v>6466</v>
      </c>
      <c r="AR13" s="286" t="s">
        <v>505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508</v>
      </c>
      <c r="AL14" s="1117"/>
      <c r="AM14" s="1117"/>
      <c r="AN14" s="1118"/>
      <c r="AO14" s="284">
        <v>16</v>
      </c>
      <c r="AP14" s="284">
        <v>2</v>
      </c>
      <c r="AQ14" s="285">
        <v>3589</v>
      </c>
      <c r="AR14" s="286">
        <v>-99.9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509</v>
      </c>
      <c r="AL15" s="1120"/>
      <c r="AM15" s="1120"/>
      <c r="AN15" s="1121"/>
      <c r="AO15" s="284">
        <v>-88667</v>
      </c>
      <c r="AP15" s="284">
        <v>-9469</v>
      </c>
      <c r="AQ15" s="285">
        <v>-12920</v>
      </c>
      <c r="AR15" s="286">
        <v>-26.7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1392878</v>
      </c>
      <c r="AP16" s="284">
        <v>148748</v>
      </c>
      <c r="AQ16" s="285">
        <v>195349</v>
      </c>
      <c r="AR16" s="286">
        <v>-23.9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514</v>
      </c>
      <c r="AL21" s="1123"/>
      <c r="AM21" s="1123"/>
      <c r="AN21" s="1124"/>
      <c r="AO21" s="297">
        <v>11.96</v>
      </c>
      <c r="AP21" s="298">
        <v>16.600000000000001</v>
      </c>
      <c r="AQ21" s="299">
        <v>-4.6399999999999997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515</v>
      </c>
      <c r="AL22" s="1123"/>
      <c r="AM22" s="1123"/>
      <c r="AN22" s="1124"/>
      <c r="AO22" s="302">
        <v>90.4</v>
      </c>
      <c r="AP22" s="303">
        <v>95.6</v>
      </c>
      <c r="AQ22" s="304">
        <v>-5.2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519</v>
      </c>
      <c r="AL32" s="1131"/>
      <c r="AM32" s="1131"/>
      <c r="AN32" s="1132"/>
      <c r="AO32" s="312">
        <v>360617</v>
      </c>
      <c r="AP32" s="312">
        <v>38511</v>
      </c>
      <c r="AQ32" s="313">
        <v>125145</v>
      </c>
      <c r="AR32" s="314">
        <v>-69.2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520</v>
      </c>
      <c r="AL33" s="1131"/>
      <c r="AM33" s="1131"/>
      <c r="AN33" s="1132"/>
      <c r="AO33" s="312" t="s">
        <v>505</v>
      </c>
      <c r="AP33" s="312" t="s">
        <v>505</v>
      </c>
      <c r="AQ33" s="313">
        <v>142</v>
      </c>
      <c r="AR33" s="314" t="s">
        <v>505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521</v>
      </c>
      <c r="AL34" s="1131"/>
      <c r="AM34" s="1131"/>
      <c r="AN34" s="1132"/>
      <c r="AO34" s="312" t="s">
        <v>505</v>
      </c>
      <c r="AP34" s="312" t="s">
        <v>505</v>
      </c>
      <c r="AQ34" s="313">
        <v>186</v>
      </c>
      <c r="AR34" s="314" t="s">
        <v>505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522</v>
      </c>
      <c r="AL35" s="1131"/>
      <c r="AM35" s="1131"/>
      <c r="AN35" s="1132"/>
      <c r="AO35" s="312">
        <v>58784</v>
      </c>
      <c r="AP35" s="312">
        <v>6278</v>
      </c>
      <c r="AQ35" s="313">
        <v>24116</v>
      </c>
      <c r="AR35" s="314">
        <v>-74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523</v>
      </c>
      <c r="AL36" s="1131"/>
      <c r="AM36" s="1131"/>
      <c r="AN36" s="1132"/>
      <c r="AO36" s="312">
        <v>71705</v>
      </c>
      <c r="AP36" s="312">
        <v>7658</v>
      </c>
      <c r="AQ36" s="313">
        <v>3945</v>
      </c>
      <c r="AR36" s="314">
        <v>94.1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524</v>
      </c>
      <c r="AL37" s="1131"/>
      <c r="AM37" s="1131"/>
      <c r="AN37" s="1132"/>
      <c r="AO37" s="312">
        <v>11442</v>
      </c>
      <c r="AP37" s="312">
        <v>1222</v>
      </c>
      <c r="AQ37" s="313">
        <v>817</v>
      </c>
      <c r="AR37" s="314">
        <v>49.6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525</v>
      </c>
      <c r="AL38" s="1134"/>
      <c r="AM38" s="1134"/>
      <c r="AN38" s="1135"/>
      <c r="AO38" s="315" t="s">
        <v>505</v>
      </c>
      <c r="AP38" s="315" t="s">
        <v>505</v>
      </c>
      <c r="AQ38" s="316">
        <v>16</v>
      </c>
      <c r="AR38" s="304" t="s">
        <v>505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526</v>
      </c>
      <c r="AL39" s="1134"/>
      <c r="AM39" s="1134"/>
      <c r="AN39" s="1135"/>
      <c r="AO39" s="312">
        <v>-12184</v>
      </c>
      <c r="AP39" s="312">
        <v>-1301</v>
      </c>
      <c r="AQ39" s="313">
        <v>-6780</v>
      </c>
      <c r="AR39" s="314">
        <v>-80.8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527</v>
      </c>
      <c r="AL40" s="1131"/>
      <c r="AM40" s="1131"/>
      <c r="AN40" s="1132"/>
      <c r="AO40" s="312">
        <v>-266128</v>
      </c>
      <c r="AP40" s="312">
        <v>-28420</v>
      </c>
      <c r="AQ40" s="313">
        <v>-98746</v>
      </c>
      <c r="AR40" s="314">
        <v>-71.2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224236</v>
      </c>
      <c r="AP41" s="312">
        <v>23947</v>
      </c>
      <c r="AQ41" s="313">
        <v>48842</v>
      </c>
      <c r="AR41" s="314">
        <v>-51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497</v>
      </c>
      <c r="AN49" s="1127" t="s">
        <v>531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1489453</v>
      </c>
      <c r="AN51" s="334">
        <v>158267</v>
      </c>
      <c r="AO51" s="335">
        <v>-40.4</v>
      </c>
      <c r="AP51" s="336">
        <v>167497</v>
      </c>
      <c r="AQ51" s="337">
        <v>-17.399999999999999</v>
      </c>
      <c r="AR51" s="338">
        <v>-23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61446</v>
      </c>
      <c r="AN52" s="342">
        <v>6529</v>
      </c>
      <c r="AO52" s="343">
        <v>-66.099999999999994</v>
      </c>
      <c r="AP52" s="344">
        <v>82571</v>
      </c>
      <c r="AQ52" s="345">
        <v>3.6</v>
      </c>
      <c r="AR52" s="346">
        <v>-69.7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1179700</v>
      </c>
      <c r="AN53" s="334">
        <v>126036</v>
      </c>
      <c r="AO53" s="335">
        <v>-20.399999999999999</v>
      </c>
      <c r="AP53" s="336">
        <v>190274</v>
      </c>
      <c r="AQ53" s="337">
        <v>13.6</v>
      </c>
      <c r="AR53" s="338">
        <v>-34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72798</v>
      </c>
      <c r="AN54" s="342">
        <v>7778</v>
      </c>
      <c r="AO54" s="343">
        <v>19.100000000000001</v>
      </c>
      <c r="AP54" s="344">
        <v>88584</v>
      </c>
      <c r="AQ54" s="345">
        <v>7.3</v>
      </c>
      <c r="AR54" s="346">
        <v>11.8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1139885</v>
      </c>
      <c r="AN55" s="334">
        <v>122279</v>
      </c>
      <c r="AO55" s="335">
        <v>-3</v>
      </c>
      <c r="AP55" s="336">
        <v>200194</v>
      </c>
      <c r="AQ55" s="337">
        <v>5.2</v>
      </c>
      <c r="AR55" s="338">
        <v>-8.1999999999999993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84976</v>
      </c>
      <c r="AN56" s="342">
        <v>9116</v>
      </c>
      <c r="AO56" s="343">
        <v>17.2</v>
      </c>
      <c r="AP56" s="344">
        <v>106422</v>
      </c>
      <c r="AQ56" s="345">
        <v>20.100000000000001</v>
      </c>
      <c r="AR56" s="346">
        <v>-2.9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1561708</v>
      </c>
      <c r="AN57" s="334">
        <v>166671</v>
      </c>
      <c r="AO57" s="335">
        <v>36.299999999999997</v>
      </c>
      <c r="AP57" s="336">
        <v>196914</v>
      </c>
      <c r="AQ57" s="337">
        <v>-1.6</v>
      </c>
      <c r="AR57" s="338">
        <v>37.9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807821</v>
      </c>
      <c r="AN58" s="342">
        <v>86214</v>
      </c>
      <c r="AO58" s="343">
        <v>845.7</v>
      </c>
      <c r="AP58" s="344">
        <v>98966</v>
      </c>
      <c r="AQ58" s="345">
        <v>-7</v>
      </c>
      <c r="AR58" s="346">
        <v>852.7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1564003</v>
      </c>
      <c r="AN59" s="334">
        <v>167023</v>
      </c>
      <c r="AO59" s="335">
        <v>0.2</v>
      </c>
      <c r="AP59" s="336">
        <v>204757</v>
      </c>
      <c r="AQ59" s="337">
        <v>4</v>
      </c>
      <c r="AR59" s="338">
        <v>-3.8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940446</v>
      </c>
      <c r="AN60" s="342">
        <v>100432</v>
      </c>
      <c r="AO60" s="343">
        <v>16.5</v>
      </c>
      <c r="AP60" s="344">
        <v>106071</v>
      </c>
      <c r="AQ60" s="345">
        <v>7.2</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1386950</v>
      </c>
      <c r="AN61" s="349">
        <v>148055</v>
      </c>
      <c r="AO61" s="350">
        <v>-5.5</v>
      </c>
      <c r="AP61" s="351">
        <v>191927</v>
      </c>
      <c r="AQ61" s="352">
        <v>0.8</v>
      </c>
      <c r="AR61" s="338">
        <v>-6.3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393497</v>
      </c>
      <c r="AN62" s="342">
        <v>42014</v>
      </c>
      <c r="AO62" s="343">
        <v>166.5</v>
      </c>
      <c r="AP62" s="344">
        <v>96523</v>
      </c>
      <c r="AQ62" s="345">
        <v>6.2</v>
      </c>
      <c r="AR62" s="346">
        <v>160.30000000000001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B/G2K+ZhPhGf0MiM1pbhx9OPHjXeEERjfqvRxWxFZUrvNCxW+NpfFi5EhUEAW5KytkzoQqtO8khIZFO8s6Gng==" saltValue="n9XEBFbVvgouxvEGtDK8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0" spans="125:125" ht="13.5" hidden="1" customHeight="1" x14ac:dyDescent="0.15"/>
    <row r="121" spans="125:125" ht="13.5" hidden="1" customHeight="1" x14ac:dyDescent="0.15">
      <c r="DU121" s="259"/>
    </row>
  </sheetData>
  <sheetProtection algorithmName="SHA-512" hashValue="dGhrNY2ytsxPywr/oiHIZF4IRN3MokVLJWBwhvUXrcx+R3wD/rWOmTEgx6qGtlZoTvZAWAkqAc/Xyt8UAmsyPQ==" saltValue="3BiO68Hgr9HTy1OB/NL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UXNOwhpMDW9CCw1SmF/I1Xoj0gYCV1LOUnd/Nw8q7hHFOGTHXu1z+1OqSI8P8jQiKtmwXHOalBKDQr8tfbi4CA==" saltValue="VVgm2Mbpnu85K9peYg9d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9" t="s">
        <v>3</v>
      </c>
      <c r="D47" s="1139"/>
      <c r="E47" s="1140"/>
      <c r="F47" s="11">
        <v>17.38</v>
      </c>
      <c r="G47" s="12">
        <v>14.53</v>
      </c>
      <c r="H47" s="12">
        <v>16.93</v>
      </c>
      <c r="I47" s="12">
        <v>17.260000000000002</v>
      </c>
      <c r="J47" s="13">
        <v>20.7</v>
      </c>
    </row>
    <row r="48" spans="2:10" ht="57.75" customHeight="1" x14ac:dyDescent="0.15">
      <c r="B48" s="14"/>
      <c r="C48" s="1141" t="s">
        <v>4</v>
      </c>
      <c r="D48" s="1141"/>
      <c r="E48" s="1142"/>
      <c r="F48" s="15">
        <v>7.73</v>
      </c>
      <c r="G48" s="16">
        <v>7.82</v>
      </c>
      <c r="H48" s="16">
        <v>10.02</v>
      </c>
      <c r="I48" s="16">
        <v>19.78</v>
      </c>
      <c r="J48" s="17">
        <v>24.42</v>
      </c>
    </row>
    <row r="49" spans="2:10" ht="57.75" customHeight="1" thickBot="1" x14ac:dyDescent="0.2">
      <c r="B49" s="18"/>
      <c r="C49" s="1143" t="s">
        <v>5</v>
      </c>
      <c r="D49" s="1143"/>
      <c r="E49" s="1144"/>
      <c r="F49" s="19">
        <v>1.79</v>
      </c>
      <c r="G49" s="20" t="s">
        <v>552</v>
      </c>
      <c r="H49" s="20">
        <v>5.7</v>
      </c>
      <c r="I49" s="20">
        <v>12.32</v>
      </c>
      <c r="J49" s="21">
        <v>7.38</v>
      </c>
    </row>
    <row r="50" spans="2:10" x14ac:dyDescent="0.15"/>
  </sheetData>
  <sheetProtection algorithmName="SHA-512" hashValue="Wf481YrOyBlnRd4eLdKZraImP2sw+h4ycC9vHJpE5KklUWm54c7of0vJGsgPpmdyMoCvg2YQRiKTY0uvaQ4t4A==" saltValue="olugUYQpUcnMJ/IX/kD9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dcterms:created xsi:type="dcterms:W3CDTF">2024-03-14T05:05:45Z</dcterms:created>
  <dcterms:modified xsi:type="dcterms:W3CDTF">2024-03-18T01:45:54Z</dcterms:modified>
  <cp:category/>
</cp:coreProperties>
</file>