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OURIN-HD\disk1\H26年度より　農業集落排水事業特別会計\01_集排業務関係\01 一般文書・調査物綴り\R5一般文書・調査物綴り\060116　公営企業に係る経営比較分析表について\"/>
    </mc:Choice>
  </mc:AlternateContent>
  <workbookProtection workbookAlgorithmName="SHA-512" workbookHashValue="KljWGHjzvCCs5bf6JuMuzqV1LgK0Hfv4m2la/whV2XJwwxXzBn/cCcvyz9noUtBFd0QwRjPggqcqYH+tSgh5BQ==" workbookSaltValue="xAh+6DwPs/iLMf/kTC1fjA==" workbookSpinCount="100000" lockStructure="1"/>
  <bookViews>
    <workbookView xWindow="186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BB8" i="4" s="1"/>
  <c r="T6" i="5"/>
  <c r="S6" i="5"/>
  <c r="AL8" i="4" s="1"/>
  <c r="R6" i="5"/>
  <c r="Q6" i="5"/>
  <c r="W10" i="4" s="1"/>
  <c r="P6" i="5"/>
  <c r="O6" i="5"/>
  <c r="I10" i="4" s="1"/>
  <c r="N6" i="5"/>
  <c r="M6" i="5"/>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BB10" i="4"/>
  <c r="AL10" i="4"/>
  <c r="AD10" i="4"/>
  <c r="P10" i="4"/>
  <c r="B10" i="4"/>
  <c r="AT8" i="4"/>
  <c r="AD8" i="4"/>
  <c r="W8" i="4"/>
  <c r="I8" i="4"/>
  <c r="B8" i="4"/>
  <c r="B6" i="4"/>
</calcChain>
</file>

<file path=xl/sharedStrings.xml><?xml version="1.0" encoding="utf-8"?>
<sst xmlns="http://schemas.openxmlformats.org/spreadsheetml/2006/main" count="236" uniqueCount="120">
  <si>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</si>
  <si>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</si>
  <si>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</si>
  <si>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</si>
  <si>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</si>
  <si>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</si>
  <si>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</si>
  <si>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</si>
  <si>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</si>
  <si>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</si>
  <si>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</si>
  <si>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</si>
  <si>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</si>
  <si>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</si>
  <si>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</si>
  <si>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</si>
  <si>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</si>
  <si>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</si>
  <si>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</si>
  <si>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</si>
  <si>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</si>
  <si>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</si>
  <si>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</si>
  <si>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</si>
  <si>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</si>
  <si>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</si>
  <si>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</si>
  <si>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</si>
  <si>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</si>
  <si>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</si>
  <si>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</si>
  <si>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</si>
  <si>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</si>
  <si>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</si>
  <si>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</si>
  <si>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</si>
  <si>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</si>
  <si>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</si>
  <si>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</si>
  <si>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</si>
  <si>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</si>
  <si>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</si>
  <si>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</si>
  <si>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</si>
  <si>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</si>
  <si>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</si>
  <si>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</si>
  <si>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</si>
  <si>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</si>
  <si>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</si>
  <si>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</si>
  <si>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</si>
  <si>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</si>
  <si>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</si>
  <si>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</si>
  <si>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</si>
  <si>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</si>
  <si>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</si>
  <si>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</si>
  <si>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</si>
  <si>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</si>
  <si>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</si>
  <si>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</si>
  <si>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</si>
  <si>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</si>
  <si>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</si>
  <si>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</si>
  <si>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</si>
  <si>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</si>
  <si>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</si>
  <si>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</si>
  <si>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</si>
  <si>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</si>
  <si>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</si>
  <si>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</si>
  <si>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</si>
  <si>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</si>
  <si>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</si>
  <si>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</si>
  <si>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</si>
  <si>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</si>
  <si>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</si>
  <si>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</si>
  <si>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</si>
  <si>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</si>
  <si>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</si>
  <si>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</si>
  <si>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</si>
  <si>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</si>
  <si>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</si>
  <si>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</si>
  <si>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</si>
  <si>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</si>
  <si>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</si>
  <si>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</si>
  <si>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</si>
  <si>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</si>
  <si>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伊是名村</t>
  </si>
  <si>
    <t>法非適用</t>
  </si>
  <si>
    <t>下水道事業</t>
  </si>
  <si>
    <t>農業集落排水</t>
  </si>
  <si>
    <t>F1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</si>
  <si>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</si>
  <si>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</si>
  <si>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</si>
  <si>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</si>
  <si>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</si>
  <si>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</si>
  <si>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</si>
  <si>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</si>
  <si>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</si>
  <si>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</si>
  <si>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</si>
  <si>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</si>
  <si>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</si>
  <si>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</si>
  <si>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</si>
  <si>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xml:space="preserve">
①収益的収支率の指標が92.04%と赤字指標になっており昨年度から減少傾向にある。費用削減や財源確保がなされておらず、維持管理費も増大していることから経営の改善・使用料の見直し等の対策が必要である。
④平均値よりは下回っているが、公営企業会計の移行に伴うシステム改修や施設の更新整備により地方債残高が上がっている。今後も施設更新を予定しているため企業債残高が増加していくと考えられるため資本費平準化債の活用など対策を検討する必要がある。
⑤経費は操出金等の事業収益以外の収入に頼っている状況で、経費回収率は49.60%と昨年度より大幅に下がっており、債権回収業者の活用や支払の簡略化等を検討し改善に努めていく。
⑥汚水処理原価は1㎥当たりの汚水処理に係る経費である。昨年度から増加傾向にあることから経営の改善が必要である。
⑦施設利用率は、ほぼ同様の数値で推移しているため、分析においては注視状況ではあるが、以前と同様に大幅な隔たりがあるため、施設統合化を進め、適切規模の維持が必要である。
⑧水洗化率については、100％の数値となっているが地域の実情の変化もあり現状把握のため実態調査が必要である
</t>
    <rPh sb="2" eb="4">
      <t>シュウエキ</t>
    </rPh>
    <rPh sb="4" eb="5">
      <t>テキ</t>
    </rPh>
    <rPh sb="5" eb="7">
      <t>シュウシ</t>
    </rPh>
    <rPh sb="7" eb="8">
      <t>リツ</t>
    </rPh>
    <rPh sb="9" eb="11">
      <t>シヒョウ</t>
    </rPh>
    <rPh sb="19" eb="21">
      <t>アカジ</t>
    </rPh>
    <rPh sb="21" eb="23">
      <t>シヒョウ</t>
    </rPh>
    <rPh sb="29" eb="32">
      <t>サクネンド</t>
    </rPh>
    <rPh sb="34" eb="36">
      <t>ゲンショウ</t>
    </rPh>
    <rPh sb="36" eb="38">
      <t>ケイコウ</t>
    </rPh>
    <rPh sb="42" eb="44">
      <t>ヒヨウ</t>
    </rPh>
    <rPh sb="44" eb="46">
      <t>サクゲン</t>
    </rPh>
    <rPh sb="47" eb="49">
      <t>ザイゲン</t>
    </rPh>
    <rPh sb="49" eb="51">
      <t>カクホ</t>
    </rPh>
    <rPh sb="60" eb="62">
      <t>イジ</t>
    </rPh>
    <rPh sb="62" eb="65">
      <t>カンリヒ</t>
    </rPh>
    <rPh sb="66" eb="68">
      <t>ゾウダイ</t>
    </rPh>
    <rPh sb="76" eb="78">
      <t>ケイエイ</t>
    </rPh>
    <rPh sb="79" eb="81">
      <t>カイゼン</t>
    </rPh>
    <rPh sb="82" eb="85">
      <t>シヨウリョウ</t>
    </rPh>
    <rPh sb="86" eb="88">
      <t>ミナオ</t>
    </rPh>
    <rPh sb="89" eb="90">
      <t>トウ</t>
    </rPh>
    <rPh sb="91" eb="93">
      <t>タイサク</t>
    </rPh>
    <rPh sb="94" eb="96">
      <t>ヒツヨウ</t>
    </rPh>
    <rPh sb="103" eb="106">
      <t>ヘイキンチ</t>
    </rPh>
    <rPh sb="109" eb="111">
      <t>シタマワ</t>
    </rPh>
    <rPh sb="117" eb="119">
      <t>コウエイ</t>
    </rPh>
    <rPh sb="119" eb="121">
      <t>キギョウ</t>
    </rPh>
    <rPh sb="121" eb="123">
      <t>カイケイ</t>
    </rPh>
    <rPh sb="124" eb="126">
      <t>イコウ</t>
    </rPh>
    <rPh sb="127" eb="128">
      <t>トモナ</t>
    </rPh>
    <rPh sb="133" eb="135">
      <t>カイシュウ</t>
    </rPh>
    <rPh sb="136" eb="138">
      <t>シセツ</t>
    </rPh>
    <rPh sb="139" eb="141">
      <t>コウシン</t>
    </rPh>
    <rPh sb="141" eb="143">
      <t>セイビ</t>
    </rPh>
    <rPh sb="146" eb="149">
      <t>チホウサイ</t>
    </rPh>
    <rPh sb="149" eb="151">
      <t>ザンダカ</t>
    </rPh>
    <rPh sb="152" eb="153">
      <t>ア</t>
    </rPh>
    <rPh sb="159" eb="161">
      <t>コンゴ</t>
    </rPh>
    <rPh sb="162" eb="164">
      <t>シセツ</t>
    </rPh>
    <rPh sb="164" eb="166">
      <t>コウシン</t>
    </rPh>
    <rPh sb="167" eb="169">
      <t>ヨテイ</t>
    </rPh>
    <rPh sb="175" eb="177">
      <t>キギョウ</t>
    </rPh>
    <rPh sb="177" eb="178">
      <t>サイ</t>
    </rPh>
    <rPh sb="178" eb="180">
      <t>ザンダカ</t>
    </rPh>
    <rPh sb="181" eb="183">
      <t>ゾウカ</t>
    </rPh>
    <rPh sb="188" eb="189">
      <t>カンガ</t>
    </rPh>
    <rPh sb="195" eb="197">
      <t>シホン</t>
    </rPh>
    <rPh sb="197" eb="198">
      <t>ヒ</t>
    </rPh>
    <rPh sb="198" eb="201">
      <t>ヘイジュンカ</t>
    </rPh>
    <rPh sb="201" eb="202">
      <t>サイ</t>
    </rPh>
    <rPh sb="203" eb="205">
      <t>カツヨウ</t>
    </rPh>
    <rPh sb="207" eb="209">
      <t>タイサク</t>
    </rPh>
    <rPh sb="210" eb="212">
      <t>ケントウ</t>
    </rPh>
    <rPh sb="214" eb="216">
      <t>ヒツヨウ</t>
    </rPh>
    <rPh sb="223" eb="225">
      <t>ケイヒ</t>
    </rPh>
    <rPh sb="226" eb="228">
      <t>クリダシ</t>
    </rPh>
    <rPh sb="228" eb="229">
      <t>キン</t>
    </rPh>
    <rPh sb="229" eb="230">
      <t>トウ</t>
    </rPh>
    <rPh sb="231" eb="233">
      <t>ジギョウ</t>
    </rPh>
    <rPh sb="233" eb="235">
      <t>シュウエキ</t>
    </rPh>
    <rPh sb="235" eb="237">
      <t>イガイ</t>
    </rPh>
    <rPh sb="238" eb="240">
      <t>シュウニュウ</t>
    </rPh>
    <rPh sb="241" eb="242">
      <t>タヨ</t>
    </rPh>
    <rPh sb="246" eb="248">
      <t>ジョウキョウ</t>
    </rPh>
    <rPh sb="250" eb="252">
      <t>ケイヒ</t>
    </rPh>
    <rPh sb="252" eb="254">
      <t>カイシュウ</t>
    </rPh>
    <rPh sb="254" eb="255">
      <t>リツ</t>
    </rPh>
    <rPh sb="263" eb="266">
      <t>サクネンド</t>
    </rPh>
    <rPh sb="268" eb="270">
      <t>オオハバ</t>
    </rPh>
    <rPh sb="271" eb="272">
      <t>サ</t>
    </rPh>
    <rPh sb="278" eb="280">
      <t>サイケン</t>
    </rPh>
    <rPh sb="280" eb="282">
      <t>カイシュウ</t>
    </rPh>
    <rPh sb="282" eb="284">
      <t>ギョウシャ</t>
    </rPh>
    <rPh sb="285" eb="287">
      <t>カツヨウ</t>
    </rPh>
    <rPh sb="288" eb="290">
      <t>シハライ</t>
    </rPh>
    <rPh sb="291" eb="294">
      <t>カンリャクカ</t>
    </rPh>
    <rPh sb="294" eb="295">
      <t>トウ</t>
    </rPh>
    <rPh sb="296" eb="298">
      <t>ケントウ</t>
    </rPh>
    <rPh sb="299" eb="301">
      <t>カイゼン</t>
    </rPh>
    <rPh sb="302" eb="303">
      <t>ツト</t>
    </rPh>
    <rPh sb="311" eb="313">
      <t>オスイ</t>
    </rPh>
    <rPh sb="313" eb="315">
      <t>ショリ</t>
    </rPh>
    <rPh sb="315" eb="317">
      <t>ゲンカ</t>
    </rPh>
    <rPh sb="320" eb="321">
      <t>ア</t>
    </rPh>
    <rPh sb="324" eb="326">
      <t>オスイ</t>
    </rPh>
    <rPh sb="326" eb="328">
      <t>ショリ</t>
    </rPh>
    <rPh sb="329" eb="330">
      <t>カカワ</t>
    </rPh>
    <rPh sb="331" eb="333">
      <t>ケイヒ</t>
    </rPh>
    <rPh sb="337" eb="340">
      <t>サクネンド</t>
    </rPh>
    <rPh sb="342" eb="344">
      <t>ゾウカ</t>
    </rPh>
    <rPh sb="344" eb="346">
      <t>ケイコウ</t>
    </rPh>
    <rPh sb="353" eb="355">
      <t>ケイエイ</t>
    </rPh>
    <rPh sb="356" eb="358">
      <t>カイゼン</t>
    </rPh>
    <rPh sb="359" eb="361">
      <t>ヒツヨウ</t>
    </rPh>
    <rPh sb="368" eb="370">
      <t>シセツ</t>
    </rPh>
    <rPh sb="370" eb="373">
      <t>リヨウリツ</t>
    </rPh>
    <rPh sb="433" eb="434">
      <t>スス</t>
    </rPh>
    <phoneticPr fontId="4"/>
  </si>
  <si>
    <t>　村内の農業集落排水処理施設は令和3年度に伊是名地区及び勢理客の2地区を統合し伊是名西部地区として更新整備を完了した。
　未更新地区である諸見・仲田・内花の3地区についてはどれも併用開始から25年以上経過し老朽化が激しくいため伊是名東部地区として3地区統合を早急に進めていく。</t>
    <rPh sb="1" eb="3">
      <t>ソンナイ</t>
    </rPh>
    <rPh sb="4" eb="6">
      <t>ノウギョウ</t>
    </rPh>
    <rPh sb="6" eb="8">
      <t>シュウラク</t>
    </rPh>
    <rPh sb="8" eb="10">
      <t>ハイスイ</t>
    </rPh>
    <rPh sb="10" eb="12">
      <t>ショリ</t>
    </rPh>
    <rPh sb="12" eb="14">
      <t>シセツ</t>
    </rPh>
    <rPh sb="15" eb="17">
      <t>レイワ</t>
    </rPh>
    <rPh sb="18" eb="20">
      <t>ネンド</t>
    </rPh>
    <rPh sb="21" eb="24">
      <t>イゼナ</t>
    </rPh>
    <rPh sb="24" eb="26">
      <t>チク</t>
    </rPh>
    <rPh sb="26" eb="27">
      <t>オヨ</t>
    </rPh>
    <rPh sb="28" eb="31">
      <t>ジッチャク</t>
    </rPh>
    <rPh sb="33" eb="35">
      <t>チク</t>
    </rPh>
    <rPh sb="36" eb="38">
      <t>トウゴウ</t>
    </rPh>
    <rPh sb="39" eb="42">
      <t>イゼナ</t>
    </rPh>
    <rPh sb="42" eb="44">
      <t>セイブ</t>
    </rPh>
    <rPh sb="44" eb="46">
      <t>チク</t>
    </rPh>
    <rPh sb="49" eb="51">
      <t>コウシン</t>
    </rPh>
    <rPh sb="51" eb="53">
      <t>セイビ</t>
    </rPh>
    <rPh sb="54" eb="56">
      <t>カンリョウ</t>
    </rPh>
    <rPh sb="61" eb="64">
      <t>ミコウシン</t>
    </rPh>
    <rPh sb="64" eb="66">
      <t>チク</t>
    </rPh>
    <rPh sb="69" eb="71">
      <t>ショミ</t>
    </rPh>
    <rPh sb="72" eb="74">
      <t>ナカダ</t>
    </rPh>
    <rPh sb="75" eb="77">
      <t>ウチハナ</t>
    </rPh>
    <rPh sb="79" eb="81">
      <t>チク</t>
    </rPh>
    <rPh sb="89" eb="91">
      <t>ヘイヨウ</t>
    </rPh>
    <rPh sb="91" eb="93">
      <t>カイシ</t>
    </rPh>
    <rPh sb="97" eb="100">
      <t>ネンイジョウ</t>
    </rPh>
    <rPh sb="100" eb="102">
      <t>ケイカ</t>
    </rPh>
    <rPh sb="103" eb="106">
      <t>ロウキュウカ</t>
    </rPh>
    <rPh sb="107" eb="108">
      <t>ハゲ</t>
    </rPh>
    <rPh sb="113" eb="116">
      <t>イゼナ</t>
    </rPh>
    <rPh sb="116" eb="118">
      <t>トウブ</t>
    </rPh>
    <rPh sb="118" eb="120">
      <t>チク</t>
    </rPh>
    <rPh sb="124" eb="126">
      <t>チク</t>
    </rPh>
    <rPh sb="126" eb="128">
      <t>トウゴウ</t>
    </rPh>
    <rPh sb="129" eb="131">
      <t>ソウキュウ</t>
    </rPh>
    <rPh sb="132" eb="133">
      <t>スス</t>
    </rPh>
    <phoneticPr fontId="4"/>
  </si>
  <si>
    <t>　使用料金において類似団体よりも低く、繰入等の収入による依存度が高いことから、料金改定の見直しの対策も健全化経営の取組と考慮される。
　村内に４箇所の処理場を有し、排水処理を担っているが、供用後25年以上経過した施設もあり、経年劣化が著しいため、更新整備の取組がなされている。現在西部地区の統合が完了し、東部地区の統合も検討しているため、整備における投資起債負担が増大。それに加え、人口減少に伴う料金収入の減少により事業経営はますます厳しくなると推察される。
　過度な財政負担をさけるため、未収世帯を減らすべく料金徴収強化を図っていく必要がある。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</si>
</sst>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054-4FAF-8596-AF9F5B789EAB}"/>
            </c:ext>
          </c:extLst>
        </c:ser>
        <c:dLbls>
          <c:showLegendKey val="0"/>
          <c:showVal val="0"/>
          <c:showCatName val="0"/>
          <c:showSerName val="0"/>
          <c:showPercent val="0"/>
          <c:showBubbleSize val="0"/>
        </c:dLbls>
        <c:gapWidth val="150"/>
        <c:axId val="269882520"/>
        <c:axId val="269904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0.02</c:v>
                </c:pt>
                <c:pt idx="2">
                  <c:v>0.02</c:v>
                </c:pt>
                <c:pt idx="3">
                  <c:v>0.01</c:v>
                </c:pt>
                <c:pt idx="4">
                  <c:v>0.01</c:v>
                </c:pt>
              </c:numCache>
            </c:numRef>
          </c:val>
          <c:smooth val="0"/>
          <c:extLst xmlns:c16r2="http://schemas.microsoft.com/office/drawing/2015/06/chart">
            <c:ext xmlns:c16="http://schemas.microsoft.com/office/drawing/2014/chart" uri="{C3380CC4-5D6E-409C-BE32-E72D297353CC}">
              <c16:uniqueId val="{00000001-0054-4FAF-8596-AF9F5B789EAB}"/>
            </c:ext>
          </c:extLst>
        </c:ser>
        <c:dLbls>
          <c:showLegendKey val="0"/>
          <c:showVal val="0"/>
          <c:showCatName val="0"/>
          <c:showSerName val="0"/>
          <c:showPercent val="0"/>
          <c:showBubbleSize val="0"/>
        </c:dLbls>
        <c:marker val="1"/>
        <c:smooth val="0"/>
        <c:axId val="269882520"/>
        <c:axId val="269904440"/>
      </c:lineChart>
      <c:dateAx>
        <c:axId val="269882520"/>
        <c:scaling>
          <c:orientation val="minMax"/>
        </c:scaling>
        <c:delete val="1"/>
        <c:axPos val="b"/>
        <c:numFmt formatCode="&quot;H&quot;yy" sourceLinked="1"/>
        <c:majorTickMark val="none"/>
        <c:minorTickMark val="none"/>
        <c:tickLblPos val="none"/>
        <c:crossAx val="269904440"/>
        <c:crosses val="autoZero"/>
        <c:auto val="1"/>
        <c:lblOffset val="100"/>
        <c:baseTimeUnit val="years"/>
      </c:dateAx>
      <c:valAx>
        <c:axId val="269904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98825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23.36</c:v>
                </c:pt>
                <c:pt idx="1">
                  <c:v>23.55</c:v>
                </c:pt>
                <c:pt idx="2">
                  <c:v>22.17</c:v>
                </c:pt>
                <c:pt idx="3">
                  <c:v>21.91</c:v>
                </c:pt>
                <c:pt idx="4">
                  <c:v>23.63</c:v>
                </c:pt>
              </c:numCache>
            </c:numRef>
          </c:val>
          <c:extLst xmlns:c16r2="http://schemas.microsoft.com/office/drawing/2015/06/chart">
            <c:ext xmlns:c16="http://schemas.microsoft.com/office/drawing/2014/chart" uri="{C3380CC4-5D6E-409C-BE32-E72D297353CC}">
              <c16:uniqueId val="{00000000-60E7-4EAA-B0B4-6D8A61E47BC2}"/>
            </c:ext>
          </c:extLst>
        </c:ser>
        <c:dLbls>
          <c:showLegendKey val="0"/>
          <c:showVal val="0"/>
          <c:showCatName val="0"/>
          <c:showSerName val="0"/>
          <c:showPercent val="0"/>
          <c:showBubbleSize val="0"/>
        </c:dLbls>
        <c:gapWidth val="150"/>
        <c:axId val="270711720"/>
        <c:axId val="270707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56.72</c:v>
                </c:pt>
                <c:pt idx="1">
                  <c:v>54.06</c:v>
                </c:pt>
                <c:pt idx="2">
                  <c:v>55.26</c:v>
                </c:pt>
                <c:pt idx="3">
                  <c:v>54.54</c:v>
                </c:pt>
                <c:pt idx="4">
                  <c:v>52.9</c:v>
                </c:pt>
              </c:numCache>
            </c:numRef>
          </c:val>
          <c:smooth val="0"/>
          <c:extLst xmlns:c16r2="http://schemas.microsoft.com/office/drawing/2015/06/chart">
            <c:ext xmlns:c16="http://schemas.microsoft.com/office/drawing/2014/chart" uri="{C3380CC4-5D6E-409C-BE32-E72D297353CC}">
              <c16:uniqueId val="{00000001-60E7-4EAA-B0B4-6D8A61E47BC2}"/>
            </c:ext>
          </c:extLst>
        </c:ser>
        <c:dLbls>
          <c:showLegendKey val="0"/>
          <c:showVal val="0"/>
          <c:showCatName val="0"/>
          <c:showSerName val="0"/>
          <c:showPercent val="0"/>
          <c:showBubbleSize val="0"/>
        </c:dLbls>
        <c:marker val="1"/>
        <c:smooth val="0"/>
        <c:axId val="270711720"/>
        <c:axId val="270707016"/>
      </c:lineChart>
      <c:dateAx>
        <c:axId val="270711720"/>
        <c:scaling>
          <c:orientation val="minMax"/>
        </c:scaling>
        <c:delete val="1"/>
        <c:axPos val="b"/>
        <c:numFmt formatCode="&quot;H&quot;yy" sourceLinked="1"/>
        <c:majorTickMark val="none"/>
        <c:minorTickMark val="none"/>
        <c:tickLblPos val="none"/>
        <c:crossAx val="270707016"/>
        <c:crosses val="autoZero"/>
        <c:auto val="1"/>
        <c:lblOffset val="100"/>
        <c:baseTimeUnit val="years"/>
      </c:dateAx>
      <c:valAx>
        <c:axId val="270707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0711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F5D8-4238-B76E-1FFC46257739}"/>
            </c:ext>
          </c:extLst>
        </c:ser>
        <c:dLbls>
          <c:showLegendKey val="0"/>
          <c:showVal val="0"/>
          <c:showCatName val="0"/>
          <c:showSerName val="0"/>
          <c:showPercent val="0"/>
          <c:showBubbleSize val="0"/>
        </c:dLbls>
        <c:gapWidth val="150"/>
        <c:axId val="270709760"/>
        <c:axId val="27070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90.04</c:v>
                </c:pt>
                <c:pt idx="1">
                  <c:v>90.11</c:v>
                </c:pt>
                <c:pt idx="2">
                  <c:v>90.52</c:v>
                </c:pt>
                <c:pt idx="3">
                  <c:v>90.3</c:v>
                </c:pt>
                <c:pt idx="4">
                  <c:v>90.3</c:v>
                </c:pt>
              </c:numCache>
            </c:numRef>
          </c:val>
          <c:smooth val="0"/>
          <c:extLst xmlns:c16r2="http://schemas.microsoft.com/office/drawing/2015/06/chart">
            <c:ext xmlns:c16="http://schemas.microsoft.com/office/drawing/2014/chart" uri="{C3380CC4-5D6E-409C-BE32-E72D297353CC}">
              <c16:uniqueId val="{00000001-F5D8-4238-B76E-1FFC46257739}"/>
            </c:ext>
          </c:extLst>
        </c:ser>
        <c:dLbls>
          <c:showLegendKey val="0"/>
          <c:showVal val="0"/>
          <c:showCatName val="0"/>
          <c:showSerName val="0"/>
          <c:showPercent val="0"/>
          <c:showBubbleSize val="0"/>
        </c:dLbls>
        <c:marker val="1"/>
        <c:smooth val="0"/>
        <c:axId val="270709760"/>
        <c:axId val="270708192"/>
      </c:lineChart>
      <c:dateAx>
        <c:axId val="270709760"/>
        <c:scaling>
          <c:orientation val="minMax"/>
        </c:scaling>
        <c:delete val="1"/>
        <c:axPos val="b"/>
        <c:numFmt formatCode="&quot;H&quot;yy" sourceLinked="1"/>
        <c:majorTickMark val="none"/>
        <c:minorTickMark val="none"/>
        <c:tickLblPos val="none"/>
        <c:crossAx val="270708192"/>
        <c:crosses val="autoZero"/>
        <c:auto val="1"/>
        <c:lblOffset val="100"/>
        <c:baseTimeUnit val="years"/>
      </c:dateAx>
      <c:valAx>
        <c:axId val="27070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0709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126.21</c:v>
                </c:pt>
                <c:pt idx="1">
                  <c:v>181.31</c:v>
                </c:pt>
                <c:pt idx="2">
                  <c:v>113.37</c:v>
                </c:pt>
                <c:pt idx="3">
                  <c:v>94.79</c:v>
                </c:pt>
                <c:pt idx="4">
                  <c:v>92.04</c:v>
                </c:pt>
              </c:numCache>
            </c:numRef>
          </c:val>
          <c:extLst xmlns:c16r2="http://schemas.microsoft.com/office/drawing/2015/06/chart">
            <c:ext xmlns:c16="http://schemas.microsoft.com/office/drawing/2014/chart" uri="{C3380CC4-5D6E-409C-BE32-E72D297353CC}">
              <c16:uniqueId val="{00000000-C3C1-44E4-A179-179BE92D66FC}"/>
            </c:ext>
          </c:extLst>
        </c:ser>
        <c:dLbls>
          <c:showLegendKey val="0"/>
          <c:showVal val="0"/>
          <c:showCatName val="0"/>
          <c:showSerName val="0"/>
          <c:showPercent val="0"/>
          <c:showBubbleSize val="0"/>
        </c:dLbls>
        <c:gapWidth val="150"/>
        <c:axId val="269905224"/>
        <c:axId val="269905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3C1-44E4-A179-179BE92D66FC}"/>
            </c:ext>
          </c:extLst>
        </c:ser>
        <c:dLbls>
          <c:showLegendKey val="0"/>
          <c:showVal val="0"/>
          <c:showCatName val="0"/>
          <c:showSerName val="0"/>
          <c:showPercent val="0"/>
          <c:showBubbleSize val="0"/>
        </c:dLbls>
        <c:marker val="1"/>
        <c:smooth val="0"/>
        <c:axId val="269905224"/>
        <c:axId val="269905616"/>
      </c:lineChart>
      <c:dateAx>
        <c:axId val="269905224"/>
        <c:scaling>
          <c:orientation val="minMax"/>
        </c:scaling>
        <c:delete val="1"/>
        <c:axPos val="b"/>
        <c:numFmt formatCode="&quot;H&quot;yy" sourceLinked="1"/>
        <c:majorTickMark val="none"/>
        <c:minorTickMark val="none"/>
        <c:tickLblPos val="none"/>
        <c:crossAx val="269905616"/>
        <c:crosses val="autoZero"/>
        <c:auto val="1"/>
        <c:lblOffset val="100"/>
        <c:baseTimeUnit val="years"/>
      </c:dateAx>
      <c:valAx>
        <c:axId val="269905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9905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2D4-418D-8303-39F66C4CE311}"/>
            </c:ext>
          </c:extLst>
        </c:ser>
        <c:dLbls>
          <c:showLegendKey val="0"/>
          <c:showVal val="0"/>
          <c:showCatName val="0"/>
          <c:showSerName val="0"/>
          <c:showPercent val="0"/>
          <c:showBubbleSize val="0"/>
        </c:dLbls>
        <c:gapWidth val="150"/>
        <c:axId val="269902872"/>
        <c:axId val="269903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2D4-418D-8303-39F66C4CE311}"/>
            </c:ext>
          </c:extLst>
        </c:ser>
        <c:dLbls>
          <c:showLegendKey val="0"/>
          <c:showVal val="0"/>
          <c:showCatName val="0"/>
          <c:showSerName val="0"/>
          <c:showPercent val="0"/>
          <c:showBubbleSize val="0"/>
        </c:dLbls>
        <c:marker val="1"/>
        <c:smooth val="0"/>
        <c:axId val="269902872"/>
        <c:axId val="269903264"/>
      </c:lineChart>
      <c:dateAx>
        <c:axId val="269902872"/>
        <c:scaling>
          <c:orientation val="minMax"/>
        </c:scaling>
        <c:delete val="1"/>
        <c:axPos val="b"/>
        <c:numFmt formatCode="&quot;H&quot;yy" sourceLinked="1"/>
        <c:majorTickMark val="none"/>
        <c:minorTickMark val="none"/>
        <c:tickLblPos val="none"/>
        <c:crossAx val="269903264"/>
        <c:crosses val="autoZero"/>
        <c:auto val="1"/>
        <c:lblOffset val="100"/>
        <c:baseTimeUnit val="years"/>
      </c:dateAx>
      <c:valAx>
        <c:axId val="269903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9902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07D-4F27-9935-96C07C567BF5}"/>
            </c:ext>
          </c:extLst>
        </c:ser>
        <c:dLbls>
          <c:showLegendKey val="0"/>
          <c:showVal val="0"/>
          <c:showCatName val="0"/>
          <c:showSerName val="0"/>
          <c:showPercent val="0"/>
          <c:showBubbleSize val="0"/>
        </c:dLbls>
        <c:gapWidth val="150"/>
        <c:axId val="270041808"/>
        <c:axId val="270042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07D-4F27-9935-96C07C567BF5}"/>
            </c:ext>
          </c:extLst>
        </c:ser>
        <c:dLbls>
          <c:showLegendKey val="0"/>
          <c:showVal val="0"/>
          <c:showCatName val="0"/>
          <c:showSerName val="0"/>
          <c:showPercent val="0"/>
          <c:showBubbleSize val="0"/>
        </c:dLbls>
        <c:marker val="1"/>
        <c:smooth val="0"/>
        <c:axId val="270041808"/>
        <c:axId val="270042592"/>
      </c:lineChart>
      <c:dateAx>
        <c:axId val="270041808"/>
        <c:scaling>
          <c:orientation val="minMax"/>
        </c:scaling>
        <c:delete val="1"/>
        <c:axPos val="b"/>
        <c:numFmt formatCode="&quot;H&quot;yy" sourceLinked="1"/>
        <c:majorTickMark val="none"/>
        <c:minorTickMark val="none"/>
        <c:tickLblPos val="none"/>
        <c:crossAx val="270042592"/>
        <c:crosses val="autoZero"/>
        <c:auto val="1"/>
        <c:lblOffset val="100"/>
        <c:baseTimeUnit val="years"/>
      </c:dateAx>
      <c:valAx>
        <c:axId val="270042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0041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2D0-4DF8-85F0-33F0EE7362F4}"/>
            </c:ext>
          </c:extLst>
        </c:ser>
        <c:dLbls>
          <c:showLegendKey val="0"/>
          <c:showVal val="0"/>
          <c:showCatName val="0"/>
          <c:showSerName val="0"/>
          <c:showPercent val="0"/>
          <c:showBubbleSize val="0"/>
        </c:dLbls>
        <c:gapWidth val="150"/>
        <c:axId val="270048864"/>
        <c:axId val="270046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2D0-4DF8-85F0-33F0EE7362F4}"/>
            </c:ext>
          </c:extLst>
        </c:ser>
        <c:dLbls>
          <c:showLegendKey val="0"/>
          <c:showVal val="0"/>
          <c:showCatName val="0"/>
          <c:showSerName val="0"/>
          <c:showPercent val="0"/>
          <c:showBubbleSize val="0"/>
        </c:dLbls>
        <c:marker val="1"/>
        <c:smooth val="0"/>
        <c:axId val="270048864"/>
        <c:axId val="270046120"/>
      </c:lineChart>
      <c:dateAx>
        <c:axId val="270048864"/>
        <c:scaling>
          <c:orientation val="minMax"/>
        </c:scaling>
        <c:delete val="1"/>
        <c:axPos val="b"/>
        <c:numFmt formatCode="&quot;H&quot;yy" sourceLinked="1"/>
        <c:majorTickMark val="none"/>
        <c:minorTickMark val="none"/>
        <c:tickLblPos val="none"/>
        <c:crossAx val="270046120"/>
        <c:crosses val="autoZero"/>
        <c:auto val="1"/>
        <c:lblOffset val="100"/>
        <c:baseTimeUnit val="years"/>
      </c:dateAx>
      <c:valAx>
        <c:axId val="270046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0048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98F-483F-A239-3090D01D691E}"/>
            </c:ext>
          </c:extLst>
        </c:ser>
        <c:dLbls>
          <c:showLegendKey val="0"/>
          <c:showVal val="0"/>
          <c:showCatName val="0"/>
          <c:showSerName val="0"/>
          <c:showPercent val="0"/>
          <c:showBubbleSize val="0"/>
        </c:dLbls>
        <c:gapWidth val="150"/>
        <c:axId val="270046904"/>
        <c:axId val="270044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98F-483F-A239-3090D01D691E}"/>
            </c:ext>
          </c:extLst>
        </c:ser>
        <c:dLbls>
          <c:showLegendKey val="0"/>
          <c:showVal val="0"/>
          <c:showCatName val="0"/>
          <c:showSerName val="0"/>
          <c:showPercent val="0"/>
          <c:showBubbleSize val="0"/>
        </c:dLbls>
        <c:marker val="1"/>
        <c:smooth val="0"/>
        <c:axId val="270046904"/>
        <c:axId val="270044160"/>
      </c:lineChart>
      <c:dateAx>
        <c:axId val="270046904"/>
        <c:scaling>
          <c:orientation val="minMax"/>
        </c:scaling>
        <c:delete val="1"/>
        <c:axPos val="b"/>
        <c:numFmt formatCode="&quot;H&quot;yy" sourceLinked="1"/>
        <c:majorTickMark val="none"/>
        <c:minorTickMark val="none"/>
        <c:tickLblPos val="none"/>
        <c:crossAx val="270044160"/>
        <c:crosses val="autoZero"/>
        <c:auto val="1"/>
        <c:lblOffset val="100"/>
        <c:baseTimeUnit val="years"/>
      </c:dateAx>
      <c:valAx>
        <c:axId val="270044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0046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240.86</c:v>
                </c:pt>
                <c:pt idx="1">
                  <c:v>391.93</c:v>
                </c:pt>
                <c:pt idx="2">
                  <c:v>384.07</c:v>
                </c:pt>
                <c:pt idx="3" formatCode="#,##0.00;&quot;△&quot;#,##0.00">
                  <c:v>0</c:v>
                </c:pt>
                <c:pt idx="4">
                  <c:v>596.91</c:v>
                </c:pt>
              </c:numCache>
            </c:numRef>
          </c:val>
          <c:extLst xmlns:c16r2="http://schemas.microsoft.com/office/drawing/2015/06/chart">
            <c:ext xmlns:c16="http://schemas.microsoft.com/office/drawing/2014/chart" uri="{C3380CC4-5D6E-409C-BE32-E72D297353CC}">
              <c16:uniqueId val="{00000000-EF34-41B1-ACDB-8B710E85BA3D}"/>
            </c:ext>
          </c:extLst>
        </c:ser>
        <c:dLbls>
          <c:showLegendKey val="0"/>
          <c:showVal val="0"/>
          <c:showCatName val="0"/>
          <c:showSerName val="0"/>
          <c:showPercent val="0"/>
          <c:showBubbleSize val="0"/>
        </c:dLbls>
        <c:gapWidth val="150"/>
        <c:axId val="270047296"/>
        <c:axId val="270043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654.91999999999996</c:v>
                </c:pt>
                <c:pt idx="1">
                  <c:v>654.71</c:v>
                </c:pt>
                <c:pt idx="2">
                  <c:v>783.8</c:v>
                </c:pt>
                <c:pt idx="3">
                  <c:v>778.81</c:v>
                </c:pt>
                <c:pt idx="4">
                  <c:v>718.49</c:v>
                </c:pt>
              </c:numCache>
            </c:numRef>
          </c:val>
          <c:smooth val="0"/>
          <c:extLst xmlns:c16r2="http://schemas.microsoft.com/office/drawing/2015/06/chart">
            <c:ext xmlns:c16="http://schemas.microsoft.com/office/drawing/2014/chart" uri="{C3380CC4-5D6E-409C-BE32-E72D297353CC}">
              <c16:uniqueId val="{00000001-EF34-41B1-ACDB-8B710E85BA3D}"/>
            </c:ext>
          </c:extLst>
        </c:ser>
        <c:dLbls>
          <c:showLegendKey val="0"/>
          <c:showVal val="0"/>
          <c:showCatName val="0"/>
          <c:showSerName val="0"/>
          <c:showPercent val="0"/>
          <c:showBubbleSize val="0"/>
        </c:dLbls>
        <c:marker val="1"/>
        <c:smooth val="0"/>
        <c:axId val="270047296"/>
        <c:axId val="270043768"/>
      </c:lineChart>
      <c:dateAx>
        <c:axId val="270047296"/>
        <c:scaling>
          <c:orientation val="minMax"/>
        </c:scaling>
        <c:delete val="1"/>
        <c:axPos val="b"/>
        <c:numFmt formatCode="&quot;H&quot;yy" sourceLinked="1"/>
        <c:majorTickMark val="none"/>
        <c:minorTickMark val="none"/>
        <c:tickLblPos val="none"/>
        <c:crossAx val="270043768"/>
        <c:crosses val="autoZero"/>
        <c:auto val="1"/>
        <c:lblOffset val="100"/>
        <c:baseTimeUnit val="years"/>
      </c:dateAx>
      <c:valAx>
        <c:axId val="270043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0047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67.150000000000006</c:v>
                </c:pt>
                <c:pt idx="1">
                  <c:v>68.31</c:v>
                </c:pt>
                <c:pt idx="2">
                  <c:v>70.319999999999993</c:v>
                </c:pt>
                <c:pt idx="3">
                  <c:v>62.8</c:v>
                </c:pt>
                <c:pt idx="4">
                  <c:v>49.6</c:v>
                </c:pt>
              </c:numCache>
            </c:numRef>
          </c:val>
          <c:extLst xmlns:c16r2="http://schemas.microsoft.com/office/drawing/2015/06/chart">
            <c:ext xmlns:c16="http://schemas.microsoft.com/office/drawing/2014/chart" uri="{C3380CC4-5D6E-409C-BE32-E72D297353CC}">
              <c16:uniqueId val="{00000000-2464-44DE-9554-C9565F87C32B}"/>
            </c:ext>
          </c:extLst>
        </c:ser>
        <c:dLbls>
          <c:showLegendKey val="0"/>
          <c:showVal val="0"/>
          <c:showCatName val="0"/>
          <c:showSerName val="0"/>
          <c:showPercent val="0"/>
          <c:showBubbleSize val="0"/>
        </c:dLbls>
        <c:gapWidth val="150"/>
        <c:axId val="270047688"/>
        <c:axId val="270042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65.39</c:v>
                </c:pt>
                <c:pt idx="1">
                  <c:v>65.37</c:v>
                </c:pt>
                <c:pt idx="2">
                  <c:v>68.11</c:v>
                </c:pt>
                <c:pt idx="3">
                  <c:v>67.23</c:v>
                </c:pt>
                <c:pt idx="4">
                  <c:v>61.82</c:v>
                </c:pt>
              </c:numCache>
            </c:numRef>
          </c:val>
          <c:smooth val="0"/>
          <c:extLst xmlns:c16r2="http://schemas.microsoft.com/office/drawing/2015/06/chart">
            <c:ext xmlns:c16="http://schemas.microsoft.com/office/drawing/2014/chart" uri="{C3380CC4-5D6E-409C-BE32-E72D297353CC}">
              <c16:uniqueId val="{00000001-2464-44DE-9554-C9565F87C32B}"/>
            </c:ext>
          </c:extLst>
        </c:ser>
        <c:dLbls>
          <c:showLegendKey val="0"/>
          <c:showVal val="0"/>
          <c:showCatName val="0"/>
          <c:showSerName val="0"/>
          <c:showPercent val="0"/>
          <c:showBubbleSize val="0"/>
        </c:dLbls>
        <c:marker val="1"/>
        <c:smooth val="0"/>
        <c:axId val="270047688"/>
        <c:axId val="270042200"/>
      </c:lineChart>
      <c:dateAx>
        <c:axId val="270047688"/>
        <c:scaling>
          <c:orientation val="minMax"/>
        </c:scaling>
        <c:delete val="1"/>
        <c:axPos val="b"/>
        <c:numFmt formatCode="&quot;H&quot;yy" sourceLinked="1"/>
        <c:majorTickMark val="none"/>
        <c:minorTickMark val="none"/>
        <c:tickLblPos val="none"/>
        <c:crossAx val="270042200"/>
        <c:crosses val="autoZero"/>
        <c:auto val="1"/>
        <c:lblOffset val="100"/>
        <c:baseTimeUnit val="years"/>
      </c:dateAx>
      <c:valAx>
        <c:axId val="270042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0047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207.23</c:v>
                </c:pt>
                <c:pt idx="1">
                  <c:v>205.64</c:v>
                </c:pt>
                <c:pt idx="2">
                  <c:v>218.77</c:v>
                </c:pt>
                <c:pt idx="3">
                  <c:v>238.8</c:v>
                </c:pt>
                <c:pt idx="4">
                  <c:v>304.87</c:v>
                </c:pt>
              </c:numCache>
            </c:numRef>
          </c:val>
          <c:extLst xmlns:c16r2="http://schemas.microsoft.com/office/drawing/2015/06/chart">
            <c:ext xmlns:c16="http://schemas.microsoft.com/office/drawing/2014/chart" uri="{C3380CC4-5D6E-409C-BE32-E72D297353CC}">
              <c16:uniqueId val="{00000000-57B1-4CA3-A7A4-E1C33A34C545}"/>
            </c:ext>
          </c:extLst>
        </c:ser>
        <c:dLbls>
          <c:showLegendKey val="0"/>
          <c:showVal val="0"/>
          <c:showCatName val="0"/>
          <c:showSerName val="0"/>
          <c:showPercent val="0"/>
          <c:showBubbleSize val="0"/>
        </c:dLbls>
        <c:gapWidth val="150"/>
        <c:axId val="270710152"/>
        <c:axId val="270710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230.88</c:v>
                </c:pt>
                <c:pt idx="1">
                  <c:v>228.99</c:v>
                </c:pt>
                <c:pt idx="2">
                  <c:v>222.41</c:v>
                </c:pt>
                <c:pt idx="3">
                  <c:v>228.21</c:v>
                </c:pt>
                <c:pt idx="4">
                  <c:v>246.9</c:v>
                </c:pt>
              </c:numCache>
            </c:numRef>
          </c:val>
          <c:smooth val="0"/>
          <c:extLst xmlns:c16r2="http://schemas.microsoft.com/office/drawing/2015/06/chart">
            <c:ext xmlns:c16="http://schemas.microsoft.com/office/drawing/2014/chart" uri="{C3380CC4-5D6E-409C-BE32-E72D297353CC}">
              <c16:uniqueId val="{00000001-57B1-4CA3-A7A4-E1C33A34C545}"/>
            </c:ext>
          </c:extLst>
        </c:ser>
        <c:dLbls>
          <c:showLegendKey val="0"/>
          <c:showVal val="0"/>
          <c:showCatName val="0"/>
          <c:showSerName val="0"/>
          <c:showPercent val="0"/>
          <c:showBubbleSize val="0"/>
        </c:dLbls>
        <c:marker val="1"/>
        <c:smooth val="0"/>
        <c:axId val="270710152"/>
        <c:axId val="270710936"/>
      </c:lineChart>
      <c:dateAx>
        <c:axId val="270710152"/>
        <c:scaling>
          <c:orientation val="minMax"/>
        </c:scaling>
        <c:delete val="1"/>
        <c:axPos val="b"/>
        <c:numFmt formatCode="&quot;H&quot;yy" sourceLinked="1"/>
        <c:majorTickMark val="none"/>
        <c:minorTickMark val="none"/>
        <c:tickLblPos val="none"/>
        <c:crossAx val="270710936"/>
        <c:crosses val="autoZero"/>
        <c:auto val="1"/>
        <c:lblOffset val="100"/>
        <c:baseTimeUnit val="years"/>
      </c:dateAx>
      <c:valAx>
        <c:axId val="270710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0710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5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沖縄県　伊是名村</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法非適用</v>
      </c>
      <c r="C8" s="35"/>
      <c r="D8" s="35"/>
      <c r="E8" s="35"/>
      <c r="F8" s="35"/>
      <c r="G8" s="35"/>
      <c r="H8" s="35"/>
      <c r="I8" s="35" t="str">
        <f>データ!J6</f>
        <v>下水道事業</v>
      </c>
      <c r="J8" s="35"/>
      <c r="K8" s="35"/>
      <c r="L8" s="35"/>
      <c r="M8" s="35"/>
      <c r="N8" s="35"/>
      <c r="O8" s="35"/>
      <c r="P8" s="35" t="str">
        <f>データ!K6</f>
        <v>農業集落排水</v>
      </c>
      <c r="Q8" s="35"/>
      <c r="R8" s="35"/>
      <c r="S8" s="35"/>
      <c r="T8" s="35"/>
      <c r="U8" s="35"/>
      <c r="V8" s="35"/>
      <c r="W8" s="35" t="str">
        <f>データ!L6</f>
        <v>F1</v>
      </c>
      <c r="X8" s="35"/>
      <c r="Y8" s="35"/>
      <c r="Z8" s="35"/>
      <c r="AA8" s="35"/>
      <c r="AB8" s="35"/>
      <c r="AC8" s="35"/>
      <c r="AD8" s="36" t="str">
        <f>データ!$M$6</f>
        <v>非設置</v>
      </c>
      <c r="AE8" s="36"/>
      <c r="AF8" s="36"/>
      <c r="AG8" s="36"/>
      <c r="AH8" s="36"/>
      <c r="AI8" s="36"/>
      <c r="AJ8" s="36"/>
      <c r="AK8" s="3"/>
      <c r="AL8" s="37">
        <f>データ!S6</f>
        <v>1308</v>
      </c>
      <c r="AM8" s="37"/>
      <c r="AN8" s="37"/>
      <c r="AO8" s="37"/>
      <c r="AP8" s="37"/>
      <c r="AQ8" s="37"/>
      <c r="AR8" s="37"/>
      <c r="AS8" s="37"/>
      <c r="AT8" s="38">
        <f>データ!T6</f>
        <v>15.43</v>
      </c>
      <c r="AU8" s="38"/>
      <c r="AV8" s="38"/>
      <c r="AW8" s="38"/>
      <c r="AX8" s="38"/>
      <c r="AY8" s="38"/>
      <c r="AZ8" s="38"/>
      <c r="BA8" s="38"/>
      <c r="BB8" s="38">
        <f>データ!U6</f>
        <v>84.77</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100</v>
      </c>
      <c r="Q10" s="38"/>
      <c r="R10" s="38"/>
      <c r="S10" s="38"/>
      <c r="T10" s="38"/>
      <c r="U10" s="38"/>
      <c r="V10" s="38"/>
      <c r="W10" s="38">
        <f>データ!Q6</f>
        <v>100</v>
      </c>
      <c r="X10" s="38"/>
      <c r="Y10" s="38"/>
      <c r="Z10" s="38"/>
      <c r="AA10" s="38"/>
      <c r="AB10" s="38"/>
      <c r="AC10" s="38"/>
      <c r="AD10" s="37">
        <f>データ!R6</f>
        <v>1258</v>
      </c>
      <c r="AE10" s="37"/>
      <c r="AF10" s="37"/>
      <c r="AG10" s="37"/>
      <c r="AH10" s="37"/>
      <c r="AI10" s="37"/>
      <c r="AJ10" s="37"/>
      <c r="AK10" s="2"/>
      <c r="AL10" s="37">
        <f>データ!V6</f>
        <v>1299</v>
      </c>
      <c r="AM10" s="37"/>
      <c r="AN10" s="37"/>
      <c r="AO10" s="37"/>
      <c r="AP10" s="37"/>
      <c r="AQ10" s="37"/>
      <c r="AR10" s="37"/>
      <c r="AS10" s="37"/>
      <c r="AT10" s="38">
        <f>データ!W6</f>
        <v>0.65</v>
      </c>
      <c r="AU10" s="38"/>
      <c r="AV10" s="38"/>
      <c r="AW10" s="38"/>
      <c r="AX10" s="38"/>
      <c r="AY10" s="38"/>
      <c r="AZ10" s="38"/>
      <c r="BA10" s="38"/>
      <c r="BB10" s="38">
        <f>データ!X6</f>
        <v>1998.46</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74" t="s">
        <v>117</v>
      </c>
      <c r="BM16" s="75"/>
      <c r="BN16" s="75"/>
      <c r="BO16" s="75"/>
      <c r="BP16" s="75"/>
      <c r="BQ16" s="75"/>
      <c r="BR16" s="75"/>
      <c r="BS16" s="75"/>
      <c r="BT16" s="75"/>
      <c r="BU16" s="75"/>
      <c r="BV16" s="75"/>
      <c r="BW16" s="75"/>
      <c r="BX16" s="75"/>
      <c r="BY16" s="75"/>
      <c r="BZ16" s="76"/>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74"/>
      <c r="BM17" s="75"/>
      <c r="BN17" s="75"/>
      <c r="BO17" s="75"/>
      <c r="BP17" s="75"/>
      <c r="BQ17" s="75"/>
      <c r="BR17" s="75"/>
      <c r="BS17" s="75"/>
      <c r="BT17" s="75"/>
      <c r="BU17" s="75"/>
      <c r="BV17" s="75"/>
      <c r="BW17" s="75"/>
      <c r="BX17" s="75"/>
      <c r="BY17" s="75"/>
      <c r="BZ17" s="76"/>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74"/>
      <c r="BM18" s="75"/>
      <c r="BN18" s="75"/>
      <c r="BO18" s="75"/>
      <c r="BP18" s="75"/>
      <c r="BQ18" s="75"/>
      <c r="BR18" s="75"/>
      <c r="BS18" s="75"/>
      <c r="BT18" s="75"/>
      <c r="BU18" s="75"/>
      <c r="BV18" s="75"/>
      <c r="BW18" s="75"/>
      <c r="BX18" s="75"/>
      <c r="BY18" s="75"/>
      <c r="BZ18" s="76"/>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74"/>
      <c r="BM19" s="75"/>
      <c r="BN19" s="75"/>
      <c r="BO19" s="75"/>
      <c r="BP19" s="75"/>
      <c r="BQ19" s="75"/>
      <c r="BR19" s="75"/>
      <c r="BS19" s="75"/>
      <c r="BT19" s="75"/>
      <c r="BU19" s="75"/>
      <c r="BV19" s="75"/>
      <c r="BW19" s="75"/>
      <c r="BX19" s="75"/>
      <c r="BY19" s="75"/>
      <c r="BZ19" s="76"/>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74"/>
      <c r="BM20" s="75"/>
      <c r="BN20" s="75"/>
      <c r="BO20" s="75"/>
      <c r="BP20" s="75"/>
      <c r="BQ20" s="75"/>
      <c r="BR20" s="75"/>
      <c r="BS20" s="75"/>
      <c r="BT20" s="75"/>
      <c r="BU20" s="75"/>
      <c r="BV20" s="75"/>
      <c r="BW20" s="75"/>
      <c r="BX20" s="75"/>
      <c r="BY20" s="75"/>
      <c r="BZ20" s="76"/>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74"/>
      <c r="BM21" s="75"/>
      <c r="BN21" s="75"/>
      <c r="BO21" s="75"/>
      <c r="BP21" s="75"/>
      <c r="BQ21" s="75"/>
      <c r="BR21" s="75"/>
      <c r="BS21" s="75"/>
      <c r="BT21" s="75"/>
      <c r="BU21" s="75"/>
      <c r="BV21" s="75"/>
      <c r="BW21" s="75"/>
      <c r="BX21" s="75"/>
      <c r="BY21" s="75"/>
      <c r="BZ21" s="76"/>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74"/>
      <c r="BM22" s="75"/>
      <c r="BN22" s="75"/>
      <c r="BO22" s="75"/>
      <c r="BP22" s="75"/>
      <c r="BQ22" s="75"/>
      <c r="BR22" s="75"/>
      <c r="BS22" s="75"/>
      <c r="BT22" s="75"/>
      <c r="BU22" s="75"/>
      <c r="BV22" s="75"/>
      <c r="BW22" s="75"/>
      <c r="BX22" s="75"/>
      <c r="BY22" s="75"/>
      <c r="BZ22" s="76"/>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74"/>
      <c r="BM23" s="75"/>
      <c r="BN23" s="75"/>
      <c r="BO23" s="75"/>
      <c r="BP23" s="75"/>
      <c r="BQ23" s="75"/>
      <c r="BR23" s="75"/>
      <c r="BS23" s="75"/>
      <c r="BT23" s="75"/>
      <c r="BU23" s="75"/>
      <c r="BV23" s="75"/>
      <c r="BW23" s="75"/>
      <c r="BX23" s="75"/>
      <c r="BY23" s="75"/>
      <c r="BZ23" s="76"/>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74"/>
      <c r="BM24" s="75"/>
      <c r="BN24" s="75"/>
      <c r="BO24" s="75"/>
      <c r="BP24" s="75"/>
      <c r="BQ24" s="75"/>
      <c r="BR24" s="75"/>
      <c r="BS24" s="75"/>
      <c r="BT24" s="75"/>
      <c r="BU24" s="75"/>
      <c r="BV24" s="75"/>
      <c r="BW24" s="75"/>
      <c r="BX24" s="75"/>
      <c r="BY24" s="75"/>
      <c r="BZ24" s="76"/>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74"/>
      <c r="BM25" s="75"/>
      <c r="BN25" s="75"/>
      <c r="BO25" s="75"/>
      <c r="BP25" s="75"/>
      <c r="BQ25" s="75"/>
      <c r="BR25" s="75"/>
      <c r="BS25" s="75"/>
      <c r="BT25" s="75"/>
      <c r="BU25" s="75"/>
      <c r="BV25" s="75"/>
      <c r="BW25" s="75"/>
      <c r="BX25" s="75"/>
      <c r="BY25" s="75"/>
      <c r="BZ25" s="76"/>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74"/>
      <c r="BM26" s="75"/>
      <c r="BN26" s="75"/>
      <c r="BO26" s="75"/>
      <c r="BP26" s="75"/>
      <c r="BQ26" s="75"/>
      <c r="BR26" s="75"/>
      <c r="BS26" s="75"/>
      <c r="BT26" s="75"/>
      <c r="BU26" s="75"/>
      <c r="BV26" s="75"/>
      <c r="BW26" s="75"/>
      <c r="BX26" s="75"/>
      <c r="BY26" s="75"/>
      <c r="BZ26" s="76"/>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74"/>
      <c r="BM27" s="75"/>
      <c r="BN27" s="75"/>
      <c r="BO27" s="75"/>
      <c r="BP27" s="75"/>
      <c r="BQ27" s="75"/>
      <c r="BR27" s="75"/>
      <c r="BS27" s="75"/>
      <c r="BT27" s="75"/>
      <c r="BU27" s="75"/>
      <c r="BV27" s="75"/>
      <c r="BW27" s="75"/>
      <c r="BX27" s="75"/>
      <c r="BY27" s="75"/>
      <c r="BZ27" s="76"/>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74"/>
      <c r="BM28" s="75"/>
      <c r="BN28" s="75"/>
      <c r="BO28" s="75"/>
      <c r="BP28" s="75"/>
      <c r="BQ28" s="75"/>
      <c r="BR28" s="75"/>
      <c r="BS28" s="75"/>
      <c r="BT28" s="75"/>
      <c r="BU28" s="75"/>
      <c r="BV28" s="75"/>
      <c r="BW28" s="75"/>
      <c r="BX28" s="75"/>
      <c r="BY28" s="75"/>
      <c r="BZ28" s="76"/>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74"/>
      <c r="BM29" s="75"/>
      <c r="BN29" s="75"/>
      <c r="BO29" s="75"/>
      <c r="BP29" s="75"/>
      <c r="BQ29" s="75"/>
      <c r="BR29" s="75"/>
      <c r="BS29" s="75"/>
      <c r="BT29" s="75"/>
      <c r="BU29" s="75"/>
      <c r="BV29" s="75"/>
      <c r="BW29" s="75"/>
      <c r="BX29" s="75"/>
      <c r="BY29" s="75"/>
      <c r="BZ29" s="76"/>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74"/>
      <c r="BM30" s="75"/>
      <c r="BN30" s="75"/>
      <c r="BO30" s="75"/>
      <c r="BP30" s="75"/>
      <c r="BQ30" s="75"/>
      <c r="BR30" s="75"/>
      <c r="BS30" s="75"/>
      <c r="BT30" s="75"/>
      <c r="BU30" s="75"/>
      <c r="BV30" s="75"/>
      <c r="BW30" s="75"/>
      <c r="BX30" s="75"/>
      <c r="BY30" s="75"/>
      <c r="BZ30" s="76"/>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74"/>
      <c r="BM31" s="75"/>
      <c r="BN31" s="75"/>
      <c r="BO31" s="75"/>
      <c r="BP31" s="75"/>
      <c r="BQ31" s="75"/>
      <c r="BR31" s="75"/>
      <c r="BS31" s="75"/>
      <c r="BT31" s="75"/>
      <c r="BU31" s="75"/>
      <c r="BV31" s="75"/>
      <c r="BW31" s="75"/>
      <c r="BX31" s="75"/>
      <c r="BY31" s="75"/>
      <c r="BZ31" s="76"/>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74"/>
      <c r="BM32" s="75"/>
      <c r="BN32" s="75"/>
      <c r="BO32" s="75"/>
      <c r="BP32" s="75"/>
      <c r="BQ32" s="75"/>
      <c r="BR32" s="75"/>
      <c r="BS32" s="75"/>
      <c r="BT32" s="75"/>
      <c r="BU32" s="75"/>
      <c r="BV32" s="75"/>
      <c r="BW32" s="75"/>
      <c r="BX32" s="75"/>
      <c r="BY32" s="75"/>
      <c r="BZ32" s="76"/>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74"/>
      <c r="BM33" s="75"/>
      <c r="BN33" s="75"/>
      <c r="BO33" s="75"/>
      <c r="BP33" s="75"/>
      <c r="BQ33" s="75"/>
      <c r="BR33" s="75"/>
      <c r="BS33" s="75"/>
      <c r="BT33" s="75"/>
      <c r="BU33" s="75"/>
      <c r="BV33" s="75"/>
      <c r="BW33" s="75"/>
      <c r="BX33" s="75"/>
      <c r="BY33" s="75"/>
      <c r="BZ33" s="76"/>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74"/>
      <c r="BM34" s="75"/>
      <c r="BN34" s="75"/>
      <c r="BO34" s="75"/>
      <c r="BP34" s="75"/>
      <c r="BQ34" s="75"/>
      <c r="BR34" s="75"/>
      <c r="BS34" s="75"/>
      <c r="BT34" s="75"/>
      <c r="BU34" s="75"/>
      <c r="BV34" s="75"/>
      <c r="BW34" s="75"/>
      <c r="BX34" s="75"/>
      <c r="BY34" s="75"/>
      <c r="BZ34" s="76"/>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74"/>
      <c r="BM35" s="75"/>
      <c r="BN35" s="75"/>
      <c r="BO35" s="75"/>
      <c r="BP35" s="75"/>
      <c r="BQ35" s="75"/>
      <c r="BR35" s="75"/>
      <c r="BS35" s="75"/>
      <c r="BT35" s="75"/>
      <c r="BU35" s="75"/>
      <c r="BV35" s="75"/>
      <c r="BW35" s="75"/>
      <c r="BX35" s="75"/>
      <c r="BY35" s="75"/>
      <c r="BZ35" s="76"/>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74"/>
      <c r="BM36" s="75"/>
      <c r="BN36" s="75"/>
      <c r="BO36" s="75"/>
      <c r="BP36" s="75"/>
      <c r="BQ36" s="75"/>
      <c r="BR36" s="75"/>
      <c r="BS36" s="75"/>
      <c r="BT36" s="75"/>
      <c r="BU36" s="75"/>
      <c r="BV36" s="75"/>
      <c r="BW36" s="75"/>
      <c r="BX36" s="75"/>
      <c r="BY36" s="75"/>
      <c r="BZ36" s="76"/>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74"/>
      <c r="BM37" s="75"/>
      <c r="BN37" s="75"/>
      <c r="BO37" s="75"/>
      <c r="BP37" s="75"/>
      <c r="BQ37" s="75"/>
      <c r="BR37" s="75"/>
      <c r="BS37" s="75"/>
      <c r="BT37" s="75"/>
      <c r="BU37" s="75"/>
      <c r="BV37" s="75"/>
      <c r="BW37" s="75"/>
      <c r="BX37" s="75"/>
      <c r="BY37" s="75"/>
      <c r="BZ37" s="76"/>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74"/>
      <c r="BM38" s="75"/>
      <c r="BN38" s="75"/>
      <c r="BO38" s="75"/>
      <c r="BP38" s="75"/>
      <c r="BQ38" s="75"/>
      <c r="BR38" s="75"/>
      <c r="BS38" s="75"/>
      <c r="BT38" s="75"/>
      <c r="BU38" s="75"/>
      <c r="BV38" s="75"/>
      <c r="BW38" s="75"/>
      <c r="BX38" s="75"/>
      <c r="BY38" s="75"/>
      <c r="BZ38" s="76"/>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74"/>
      <c r="BM39" s="75"/>
      <c r="BN39" s="75"/>
      <c r="BO39" s="75"/>
      <c r="BP39" s="75"/>
      <c r="BQ39" s="75"/>
      <c r="BR39" s="75"/>
      <c r="BS39" s="75"/>
      <c r="BT39" s="75"/>
      <c r="BU39" s="75"/>
      <c r="BV39" s="75"/>
      <c r="BW39" s="75"/>
      <c r="BX39" s="75"/>
      <c r="BY39" s="75"/>
      <c r="BZ39" s="76"/>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74"/>
      <c r="BM40" s="75"/>
      <c r="BN40" s="75"/>
      <c r="BO40" s="75"/>
      <c r="BP40" s="75"/>
      <c r="BQ40" s="75"/>
      <c r="BR40" s="75"/>
      <c r="BS40" s="75"/>
      <c r="BT40" s="75"/>
      <c r="BU40" s="75"/>
      <c r="BV40" s="75"/>
      <c r="BW40" s="75"/>
      <c r="BX40" s="75"/>
      <c r="BY40" s="75"/>
      <c r="BZ40" s="76"/>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74"/>
      <c r="BM41" s="75"/>
      <c r="BN41" s="75"/>
      <c r="BO41" s="75"/>
      <c r="BP41" s="75"/>
      <c r="BQ41" s="75"/>
      <c r="BR41" s="75"/>
      <c r="BS41" s="75"/>
      <c r="BT41" s="75"/>
      <c r="BU41" s="75"/>
      <c r="BV41" s="75"/>
      <c r="BW41" s="75"/>
      <c r="BX41" s="75"/>
      <c r="BY41" s="75"/>
      <c r="BZ41" s="76"/>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74"/>
      <c r="BM42" s="75"/>
      <c r="BN42" s="75"/>
      <c r="BO42" s="75"/>
      <c r="BP42" s="75"/>
      <c r="BQ42" s="75"/>
      <c r="BR42" s="75"/>
      <c r="BS42" s="75"/>
      <c r="BT42" s="75"/>
      <c r="BU42" s="75"/>
      <c r="BV42" s="75"/>
      <c r="BW42" s="75"/>
      <c r="BX42" s="75"/>
      <c r="BY42" s="75"/>
      <c r="BZ42" s="76"/>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74"/>
      <c r="BM43" s="75"/>
      <c r="BN43" s="75"/>
      <c r="BO43" s="75"/>
      <c r="BP43" s="75"/>
      <c r="BQ43" s="75"/>
      <c r="BR43" s="75"/>
      <c r="BS43" s="75"/>
      <c r="BT43" s="75"/>
      <c r="BU43" s="75"/>
      <c r="BV43" s="75"/>
      <c r="BW43" s="75"/>
      <c r="BX43" s="75"/>
      <c r="BY43" s="75"/>
      <c r="BZ43" s="76"/>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77"/>
      <c r="BM44" s="78"/>
      <c r="BN44" s="78"/>
      <c r="BO44" s="78"/>
      <c r="BP44" s="78"/>
      <c r="BQ44" s="78"/>
      <c r="BR44" s="78"/>
      <c r="BS44" s="78"/>
      <c r="BT44" s="78"/>
      <c r="BU44" s="78"/>
      <c r="BV44" s="78"/>
      <c r="BW44" s="78"/>
      <c r="BX44" s="78"/>
      <c r="BY44" s="78"/>
      <c r="BZ44" s="7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4" t="s">
        <v>118</v>
      </c>
      <c r="BM47" s="75"/>
      <c r="BN47" s="75"/>
      <c r="BO47" s="75"/>
      <c r="BP47" s="75"/>
      <c r="BQ47" s="75"/>
      <c r="BR47" s="75"/>
      <c r="BS47" s="75"/>
      <c r="BT47" s="75"/>
      <c r="BU47" s="75"/>
      <c r="BV47" s="75"/>
      <c r="BW47" s="75"/>
      <c r="BX47" s="75"/>
      <c r="BY47" s="75"/>
      <c r="BZ47" s="76"/>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4"/>
      <c r="BM48" s="75"/>
      <c r="BN48" s="75"/>
      <c r="BO48" s="75"/>
      <c r="BP48" s="75"/>
      <c r="BQ48" s="75"/>
      <c r="BR48" s="75"/>
      <c r="BS48" s="75"/>
      <c r="BT48" s="75"/>
      <c r="BU48" s="75"/>
      <c r="BV48" s="75"/>
      <c r="BW48" s="75"/>
      <c r="BX48" s="75"/>
      <c r="BY48" s="75"/>
      <c r="BZ48" s="76"/>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4"/>
      <c r="BM49" s="75"/>
      <c r="BN49" s="75"/>
      <c r="BO49" s="75"/>
      <c r="BP49" s="75"/>
      <c r="BQ49" s="75"/>
      <c r="BR49" s="75"/>
      <c r="BS49" s="75"/>
      <c r="BT49" s="75"/>
      <c r="BU49" s="75"/>
      <c r="BV49" s="75"/>
      <c r="BW49" s="75"/>
      <c r="BX49" s="75"/>
      <c r="BY49" s="75"/>
      <c r="BZ49" s="76"/>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4"/>
      <c r="BM50" s="75"/>
      <c r="BN50" s="75"/>
      <c r="BO50" s="75"/>
      <c r="BP50" s="75"/>
      <c r="BQ50" s="75"/>
      <c r="BR50" s="75"/>
      <c r="BS50" s="75"/>
      <c r="BT50" s="75"/>
      <c r="BU50" s="75"/>
      <c r="BV50" s="75"/>
      <c r="BW50" s="75"/>
      <c r="BX50" s="75"/>
      <c r="BY50" s="75"/>
      <c r="BZ50" s="76"/>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4"/>
      <c r="BM51" s="75"/>
      <c r="BN51" s="75"/>
      <c r="BO51" s="75"/>
      <c r="BP51" s="75"/>
      <c r="BQ51" s="75"/>
      <c r="BR51" s="75"/>
      <c r="BS51" s="75"/>
      <c r="BT51" s="75"/>
      <c r="BU51" s="75"/>
      <c r="BV51" s="75"/>
      <c r="BW51" s="75"/>
      <c r="BX51" s="75"/>
      <c r="BY51" s="75"/>
      <c r="BZ51" s="76"/>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4"/>
      <c r="BM52" s="75"/>
      <c r="BN52" s="75"/>
      <c r="BO52" s="75"/>
      <c r="BP52" s="75"/>
      <c r="BQ52" s="75"/>
      <c r="BR52" s="75"/>
      <c r="BS52" s="75"/>
      <c r="BT52" s="75"/>
      <c r="BU52" s="75"/>
      <c r="BV52" s="75"/>
      <c r="BW52" s="75"/>
      <c r="BX52" s="75"/>
      <c r="BY52" s="75"/>
      <c r="BZ52" s="76"/>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4"/>
      <c r="BM53" s="75"/>
      <c r="BN53" s="75"/>
      <c r="BO53" s="75"/>
      <c r="BP53" s="75"/>
      <c r="BQ53" s="75"/>
      <c r="BR53" s="75"/>
      <c r="BS53" s="75"/>
      <c r="BT53" s="75"/>
      <c r="BU53" s="75"/>
      <c r="BV53" s="75"/>
      <c r="BW53" s="75"/>
      <c r="BX53" s="75"/>
      <c r="BY53" s="75"/>
      <c r="BZ53" s="76"/>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4"/>
      <c r="BM54" s="75"/>
      <c r="BN54" s="75"/>
      <c r="BO54" s="75"/>
      <c r="BP54" s="75"/>
      <c r="BQ54" s="75"/>
      <c r="BR54" s="75"/>
      <c r="BS54" s="75"/>
      <c r="BT54" s="75"/>
      <c r="BU54" s="75"/>
      <c r="BV54" s="75"/>
      <c r="BW54" s="75"/>
      <c r="BX54" s="75"/>
      <c r="BY54" s="75"/>
      <c r="BZ54" s="76"/>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4"/>
      <c r="BM55" s="75"/>
      <c r="BN55" s="75"/>
      <c r="BO55" s="75"/>
      <c r="BP55" s="75"/>
      <c r="BQ55" s="75"/>
      <c r="BR55" s="75"/>
      <c r="BS55" s="75"/>
      <c r="BT55" s="75"/>
      <c r="BU55" s="75"/>
      <c r="BV55" s="75"/>
      <c r="BW55" s="75"/>
      <c r="BX55" s="75"/>
      <c r="BY55" s="75"/>
      <c r="BZ55" s="76"/>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4"/>
      <c r="BM56" s="75"/>
      <c r="BN56" s="75"/>
      <c r="BO56" s="75"/>
      <c r="BP56" s="75"/>
      <c r="BQ56" s="75"/>
      <c r="BR56" s="75"/>
      <c r="BS56" s="75"/>
      <c r="BT56" s="75"/>
      <c r="BU56" s="75"/>
      <c r="BV56" s="75"/>
      <c r="BW56" s="75"/>
      <c r="BX56" s="75"/>
      <c r="BY56" s="75"/>
      <c r="BZ56" s="76"/>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4"/>
      <c r="BM57" s="75"/>
      <c r="BN57" s="75"/>
      <c r="BO57" s="75"/>
      <c r="BP57" s="75"/>
      <c r="BQ57" s="75"/>
      <c r="BR57" s="75"/>
      <c r="BS57" s="75"/>
      <c r="BT57" s="75"/>
      <c r="BU57" s="75"/>
      <c r="BV57" s="75"/>
      <c r="BW57" s="75"/>
      <c r="BX57" s="75"/>
      <c r="BY57" s="75"/>
      <c r="BZ57" s="76"/>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4"/>
      <c r="BM58" s="75"/>
      <c r="BN58" s="75"/>
      <c r="BO58" s="75"/>
      <c r="BP58" s="75"/>
      <c r="BQ58" s="75"/>
      <c r="BR58" s="75"/>
      <c r="BS58" s="75"/>
      <c r="BT58" s="75"/>
      <c r="BU58" s="75"/>
      <c r="BV58" s="75"/>
      <c r="BW58" s="75"/>
      <c r="BX58" s="75"/>
      <c r="BY58" s="75"/>
      <c r="BZ58" s="76"/>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4"/>
      <c r="BM59" s="75"/>
      <c r="BN59" s="75"/>
      <c r="BO59" s="75"/>
      <c r="BP59" s="75"/>
      <c r="BQ59" s="75"/>
      <c r="BR59" s="75"/>
      <c r="BS59" s="75"/>
      <c r="BT59" s="75"/>
      <c r="BU59" s="75"/>
      <c r="BV59" s="75"/>
      <c r="BW59" s="75"/>
      <c r="BX59" s="75"/>
      <c r="BY59" s="75"/>
      <c r="BZ59" s="76"/>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74"/>
      <c r="BM60" s="75"/>
      <c r="BN60" s="75"/>
      <c r="BO60" s="75"/>
      <c r="BP60" s="75"/>
      <c r="BQ60" s="75"/>
      <c r="BR60" s="75"/>
      <c r="BS60" s="75"/>
      <c r="BT60" s="75"/>
      <c r="BU60" s="75"/>
      <c r="BV60" s="75"/>
      <c r="BW60" s="75"/>
      <c r="BX60" s="75"/>
      <c r="BY60" s="75"/>
      <c r="BZ60" s="76"/>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74"/>
      <c r="BM61" s="75"/>
      <c r="BN61" s="75"/>
      <c r="BO61" s="75"/>
      <c r="BP61" s="75"/>
      <c r="BQ61" s="75"/>
      <c r="BR61" s="75"/>
      <c r="BS61" s="75"/>
      <c r="BT61" s="75"/>
      <c r="BU61" s="75"/>
      <c r="BV61" s="75"/>
      <c r="BW61" s="75"/>
      <c r="BX61" s="75"/>
      <c r="BY61" s="75"/>
      <c r="BZ61" s="76"/>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4"/>
      <c r="BM62" s="75"/>
      <c r="BN62" s="75"/>
      <c r="BO62" s="75"/>
      <c r="BP62" s="75"/>
      <c r="BQ62" s="75"/>
      <c r="BR62" s="75"/>
      <c r="BS62" s="75"/>
      <c r="BT62" s="75"/>
      <c r="BU62" s="75"/>
      <c r="BV62" s="75"/>
      <c r="BW62" s="75"/>
      <c r="BX62" s="75"/>
      <c r="BY62" s="75"/>
      <c r="BZ62" s="76"/>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7"/>
      <c r="BM63" s="78"/>
      <c r="BN63" s="78"/>
      <c r="BO63" s="78"/>
      <c r="BP63" s="78"/>
      <c r="BQ63" s="78"/>
      <c r="BR63" s="78"/>
      <c r="BS63" s="78"/>
      <c r="BT63" s="78"/>
      <c r="BU63" s="78"/>
      <c r="BV63" s="78"/>
      <c r="BW63" s="78"/>
      <c r="BX63" s="78"/>
      <c r="BY63" s="78"/>
      <c r="BZ63" s="7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4" t="s">
        <v>119</v>
      </c>
      <c r="BM66" s="75"/>
      <c r="BN66" s="75"/>
      <c r="BO66" s="75"/>
      <c r="BP66" s="75"/>
      <c r="BQ66" s="75"/>
      <c r="BR66" s="75"/>
      <c r="BS66" s="75"/>
      <c r="BT66" s="75"/>
      <c r="BU66" s="75"/>
      <c r="BV66" s="75"/>
      <c r="BW66" s="75"/>
      <c r="BX66" s="75"/>
      <c r="BY66" s="75"/>
      <c r="BZ66" s="76"/>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4"/>
      <c r="BM67" s="75"/>
      <c r="BN67" s="75"/>
      <c r="BO67" s="75"/>
      <c r="BP67" s="75"/>
      <c r="BQ67" s="75"/>
      <c r="BR67" s="75"/>
      <c r="BS67" s="75"/>
      <c r="BT67" s="75"/>
      <c r="BU67" s="75"/>
      <c r="BV67" s="75"/>
      <c r="BW67" s="75"/>
      <c r="BX67" s="75"/>
      <c r="BY67" s="75"/>
      <c r="BZ67" s="76"/>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4"/>
      <c r="BM68" s="75"/>
      <c r="BN68" s="75"/>
      <c r="BO68" s="75"/>
      <c r="BP68" s="75"/>
      <c r="BQ68" s="75"/>
      <c r="BR68" s="75"/>
      <c r="BS68" s="75"/>
      <c r="BT68" s="75"/>
      <c r="BU68" s="75"/>
      <c r="BV68" s="75"/>
      <c r="BW68" s="75"/>
      <c r="BX68" s="75"/>
      <c r="BY68" s="75"/>
      <c r="BZ68" s="76"/>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4"/>
      <c r="BM69" s="75"/>
      <c r="BN69" s="75"/>
      <c r="BO69" s="75"/>
      <c r="BP69" s="75"/>
      <c r="BQ69" s="75"/>
      <c r="BR69" s="75"/>
      <c r="BS69" s="75"/>
      <c r="BT69" s="75"/>
      <c r="BU69" s="75"/>
      <c r="BV69" s="75"/>
      <c r="BW69" s="75"/>
      <c r="BX69" s="75"/>
      <c r="BY69" s="75"/>
      <c r="BZ69" s="76"/>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4"/>
      <c r="BM70" s="75"/>
      <c r="BN70" s="75"/>
      <c r="BO70" s="75"/>
      <c r="BP70" s="75"/>
      <c r="BQ70" s="75"/>
      <c r="BR70" s="75"/>
      <c r="BS70" s="75"/>
      <c r="BT70" s="75"/>
      <c r="BU70" s="75"/>
      <c r="BV70" s="75"/>
      <c r="BW70" s="75"/>
      <c r="BX70" s="75"/>
      <c r="BY70" s="75"/>
      <c r="BZ70" s="76"/>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4"/>
      <c r="BM71" s="75"/>
      <c r="BN71" s="75"/>
      <c r="BO71" s="75"/>
      <c r="BP71" s="75"/>
      <c r="BQ71" s="75"/>
      <c r="BR71" s="75"/>
      <c r="BS71" s="75"/>
      <c r="BT71" s="75"/>
      <c r="BU71" s="75"/>
      <c r="BV71" s="75"/>
      <c r="BW71" s="75"/>
      <c r="BX71" s="75"/>
      <c r="BY71" s="75"/>
      <c r="BZ71" s="76"/>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4"/>
      <c r="BM72" s="75"/>
      <c r="BN72" s="75"/>
      <c r="BO72" s="75"/>
      <c r="BP72" s="75"/>
      <c r="BQ72" s="75"/>
      <c r="BR72" s="75"/>
      <c r="BS72" s="75"/>
      <c r="BT72" s="75"/>
      <c r="BU72" s="75"/>
      <c r="BV72" s="75"/>
      <c r="BW72" s="75"/>
      <c r="BX72" s="75"/>
      <c r="BY72" s="75"/>
      <c r="BZ72" s="76"/>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4"/>
      <c r="BM73" s="75"/>
      <c r="BN73" s="75"/>
      <c r="BO73" s="75"/>
      <c r="BP73" s="75"/>
      <c r="BQ73" s="75"/>
      <c r="BR73" s="75"/>
      <c r="BS73" s="75"/>
      <c r="BT73" s="75"/>
      <c r="BU73" s="75"/>
      <c r="BV73" s="75"/>
      <c r="BW73" s="75"/>
      <c r="BX73" s="75"/>
      <c r="BY73" s="75"/>
      <c r="BZ73" s="76"/>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4"/>
      <c r="BM74" s="75"/>
      <c r="BN74" s="75"/>
      <c r="BO74" s="75"/>
      <c r="BP74" s="75"/>
      <c r="BQ74" s="75"/>
      <c r="BR74" s="75"/>
      <c r="BS74" s="75"/>
      <c r="BT74" s="75"/>
      <c r="BU74" s="75"/>
      <c r="BV74" s="75"/>
      <c r="BW74" s="75"/>
      <c r="BX74" s="75"/>
      <c r="BY74" s="75"/>
      <c r="BZ74" s="76"/>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4"/>
      <c r="BM75" s="75"/>
      <c r="BN75" s="75"/>
      <c r="BO75" s="75"/>
      <c r="BP75" s="75"/>
      <c r="BQ75" s="75"/>
      <c r="BR75" s="75"/>
      <c r="BS75" s="75"/>
      <c r="BT75" s="75"/>
      <c r="BU75" s="75"/>
      <c r="BV75" s="75"/>
      <c r="BW75" s="75"/>
      <c r="BX75" s="75"/>
      <c r="BY75" s="75"/>
      <c r="BZ75" s="76"/>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4"/>
      <c r="BM76" s="75"/>
      <c r="BN76" s="75"/>
      <c r="BO76" s="75"/>
      <c r="BP76" s="75"/>
      <c r="BQ76" s="75"/>
      <c r="BR76" s="75"/>
      <c r="BS76" s="75"/>
      <c r="BT76" s="75"/>
      <c r="BU76" s="75"/>
      <c r="BV76" s="75"/>
      <c r="BW76" s="75"/>
      <c r="BX76" s="75"/>
      <c r="BY76" s="75"/>
      <c r="BZ76" s="76"/>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4"/>
      <c r="BM77" s="75"/>
      <c r="BN77" s="75"/>
      <c r="BO77" s="75"/>
      <c r="BP77" s="75"/>
      <c r="BQ77" s="75"/>
      <c r="BR77" s="75"/>
      <c r="BS77" s="75"/>
      <c r="BT77" s="75"/>
      <c r="BU77" s="75"/>
      <c r="BV77" s="75"/>
      <c r="BW77" s="75"/>
      <c r="BX77" s="75"/>
      <c r="BY77" s="75"/>
      <c r="BZ77" s="76"/>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4"/>
      <c r="BM78" s="75"/>
      <c r="BN78" s="75"/>
      <c r="BO78" s="75"/>
      <c r="BP78" s="75"/>
      <c r="BQ78" s="75"/>
      <c r="BR78" s="75"/>
      <c r="BS78" s="75"/>
      <c r="BT78" s="75"/>
      <c r="BU78" s="75"/>
      <c r="BV78" s="75"/>
      <c r="BW78" s="75"/>
      <c r="BX78" s="75"/>
      <c r="BY78" s="75"/>
      <c r="BZ78" s="76"/>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4"/>
      <c r="BM79" s="75"/>
      <c r="BN79" s="75"/>
      <c r="BO79" s="75"/>
      <c r="BP79" s="75"/>
      <c r="BQ79" s="75"/>
      <c r="BR79" s="75"/>
      <c r="BS79" s="75"/>
      <c r="BT79" s="75"/>
      <c r="BU79" s="75"/>
      <c r="BV79" s="75"/>
      <c r="BW79" s="75"/>
      <c r="BX79" s="75"/>
      <c r="BY79" s="75"/>
      <c r="BZ79" s="76"/>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4"/>
      <c r="BM80" s="75"/>
      <c r="BN80" s="75"/>
      <c r="BO80" s="75"/>
      <c r="BP80" s="75"/>
      <c r="BQ80" s="75"/>
      <c r="BR80" s="75"/>
      <c r="BS80" s="75"/>
      <c r="BT80" s="75"/>
      <c r="BU80" s="75"/>
      <c r="BV80" s="75"/>
      <c r="BW80" s="75"/>
      <c r="BX80" s="75"/>
      <c r="BY80" s="75"/>
      <c r="BZ80" s="76"/>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4"/>
      <c r="BM81" s="75"/>
      <c r="BN81" s="75"/>
      <c r="BO81" s="75"/>
      <c r="BP81" s="75"/>
      <c r="BQ81" s="75"/>
      <c r="BR81" s="75"/>
      <c r="BS81" s="75"/>
      <c r="BT81" s="75"/>
      <c r="BU81" s="75"/>
      <c r="BV81" s="75"/>
      <c r="BW81" s="75"/>
      <c r="BX81" s="75"/>
      <c r="BY81" s="75"/>
      <c r="BZ81" s="76"/>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7"/>
      <c r="BM82" s="78"/>
      <c r="BN82" s="78"/>
      <c r="BO82" s="78"/>
      <c r="BP82" s="78"/>
      <c r="BQ82" s="78"/>
      <c r="BR82" s="78"/>
      <c r="BS82" s="78"/>
      <c r="BT82" s="78"/>
      <c r="BU82" s="78"/>
      <c r="BV82" s="78"/>
      <c r="BW82" s="78"/>
      <c r="BX82" s="78"/>
      <c r="BY82" s="78"/>
      <c r="BZ82" s="79"/>
    </row>
    <row r="83" spans="1:78" x14ac:dyDescent="0.15">
      <c r="C83" s="65" t="s">
        <v>30</v>
      </c>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c r="BG83" s="65"/>
      <c r="BH83" s="65"/>
      <c r="BI83" s="65"/>
      <c r="BJ83" s="65"/>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【809.19】</v>
      </c>
      <c r="I86" s="12" t="str">
        <f>データ!CA6</f>
        <v>【57.02】</v>
      </c>
      <c r="J86" s="12" t="str">
        <f>データ!CL6</f>
        <v>【273.68】</v>
      </c>
      <c r="K86" s="12" t="str">
        <f>データ!CW6</f>
        <v>【52.55】</v>
      </c>
      <c r="L86" s="12" t="str">
        <f>データ!DH6</f>
        <v>【87.30】</v>
      </c>
      <c r="M86" s="12" t="s">
        <v>43</v>
      </c>
      <c r="N86" s="12" t="s">
        <v>43</v>
      </c>
      <c r="O86" s="12" t="str">
        <f>データ!EO6</f>
        <v>【0.02】</v>
      </c>
    </row>
  </sheetData>
  <sheetProtection algorithmName="SHA-512" hashValue="Q8y/AA9S+MhRUZcB0fU32/sm6DhIn6dWRGaxv52YEa4dgbkATwdtKtI8aVzC56hLdcefEaR0aPTOaygXFzYIoQ==" saltValue="4VUwOP8AhG4CU0BY+/dksg=="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46</v>
      </c>
      <c r="B3" s="15" t="s">
        <v>47</v>
      </c>
      <c r="C3" s="15" t="s">
        <v>48</v>
      </c>
      <c r="D3" s="15" t="s">
        <v>49</v>
      </c>
      <c r="E3" s="15" t="s">
        <v>50</v>
      </c>
      <c r="F3" s="15" t="s">
        <v>51</v>
      </c>
      <c r="G3" s="15" t="s">
        <v>52</v>
      </c>
      <c r="H3" s="67" t="s">
        <v>53</v>
      </c>
      <c r="I3" s="68"/>
      <c r="J3" s="68"/>
      <c r="K3" s="68"/>
      <c r="L3" s="68"/>
      <c r="M3" s="68"/>
      <c r="N3" s="68"/>
      <c r="O3" s="68"/>
      <c r="P3" s="68"/>
      <c r="Q3" s="68"/>
      <c r="R3" s="68"/>
      <c r="S3" s="68"/>
      <c r="T3" s="68"/>
      <c r="U3" s="68"/>
      <c r="V3" s="68"/>
      <c r="W3" s="68"/>
      <c r="X3" s="69"/>
      <c r="Y3" s="73" t="s">
        <v>54</v>
      </c>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t="s">
        <v>55</v>
      </c>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row>
    <row r="4" spans="1:145" x14ac:dyDescent="0.15">
      <c r="A4" s="14" t="s">
        <v>56</v>
      </c>
      <c r="B4" s="16"/>
      <c r="C4" s="16"/>
      <c r="D4" s="16"/>
      <c r="E4" s="16"/>
      <c r="F4" s="16"/>
      <c r="G4" s="16"/>
      <c r="H4" s="70"/>
      <c r="I4" s="71"/>
      <c r="J4" s="71"/>
      <c r="K4" s="71"/>
      <c r="L4" s="71"/>
      <c r="M4" s="71"/>
      <c r="N4" s="71"/>
      <c r="O4" s="71"/>
      <c r="P4" s="71"/>
      <c r="Q4" s="71"/>
      <c r="R4" s="71"/>
      <c r="S4" s="71"/>
      <c r="T4" s="71"/>
      <c r="U4" s="71"/>
      <c r="V4" s="71"/>
      <c r="W4" s="71"/>
      <c r="X4" s="72"/>
      <c r="Y4" s="66" t="s">
        <v>57</v>
      </c>
      <c r="Z4" s="66"/>
      <c r="AA4" s="66"/>
      <c r="AB4" s="66"/>
      <c r="AC4" s="66"/>
      <c r="AD4" s="66"/>
      <c r="AE4" s="66"/>
      <c r="AF4" s="66"/>
      <c r="AG4" s="66"/>
      <c r="AH4" s="66"/>
      <c r="AI4" s="66"/>
      <c r="AJ4" s="66" t="s">
        <v>58</v>
      </c>
      <c r="AK4" s="66"/>
      <c r="AL4" s="66"/>
      <c r="AM4" s="66"/>
      <c r="AN4" s="66"/>
      <c r="AO4" s="66"/>
      <c r="AP4" s="66"/>
      <c r="AQ4" s="66"/>
      <c r="AR4" s="66"/>
      <c r="AS4" s="66"/>
      <c r="AT4" s="66"/>
      <c r="AU4" s="66" t="s">
        <v>59</v>
      </c>
      <c r="AV4" s="66"/>
      <c r="AW4" s="66"/>
      <c r="AX4" s="66"/>
      <c r="AY4" s="66"/>
      <c r="AZ4" s="66"/>
      <c r="BA4" s="66"/>
      <c r="BB4" s="66"/>
      <c r="BC4" s="66"/>
      <c r="BD4" s="66"/>
      <c r="BE4" s="66"/>
      <c r="BF4" s="66" t="s">
        <v>60</v>
      </c>
      <c r="BG4" s="66"/>
      <c r="BH4" s="66"/>
      <c r="BI4" s="66"/>
      <c r="BJ4" s="66"/>
      <c r="BK4" s="66"/>
      <c r="BL4" s="66"/>
      <c r="BM4" s="66"/>
      <c r="BN4" s="66"/>
      <c r="BO4" s="66"/>
      <c r="BP4" s="66"/>
      <c r="BQ4" s="66" t="s">
        <v>61</v>
      </c>
      <c r="BR4" s="66"/>
      <c r="BS4" s="66"/>
      <c r="BT4" s="66"/>
      <c r="BU4" s="66"/>
      <c r="BV4" s="66"/>
      <c r="BW4" s="66"/>
      <c r="BX4" s="66"/>
      <c r="BY4" s="66"/>
      <c r="BZ4" s="66"/>
      <c r="CA4" s="66"/>
      <c r="CB4" s="66" t="s">
        <v>62</v>
      </c>
      <c r="CC4" s="66"/>
      <c r="CD4" s="66"/>
      <c r="CE4" s="66"/>
      <c r="CF4" s="66"/>
      <c r="CG4" s="66"/>
      <c r="CH4" s="66"/>
      <c r="CI4" s="66"/>
      <c r="CJ4" s="66"/>
      <c r="CK4" s="66"/>
      <c r="CL4" s="66"/>
      <c r="CM4" s="66" t="s">
        <v>63</v>
      </c>
      <c r="CN4" s="66"/>
      <c r="CO4" s="66"/>
      <c r="CP4" s="66"/>
      <c r="CQ4" s="66"/>
      <c r="CR4" s="66"/>
      <c r="CS4" s="66"/>
      <c r="CT4" s="66"/>
      <c r="CU4" s="66"/>
      <c r="CV4" s="66"/>
      <c r="CW4" s="66"/>
      <c r="CX4" s="66" t="s">
        <v>64</v>
      </c>
      <c r="CY4" s="66"/>
      <c r="CZ4" s="66"/>
      <c r="DA4" s="66"/>
      <c r="DB4" s="66"/>
      <c r="DC4" s="66"/>
      <c r="DD4" s="66"/>
      <c r="DE4" s="66"/>
      <c r="DF4" s="66"/>
      <c r="DG4" s="66"/>
      <c r="DH4" s="66"/>
      <c r="DI4" s="66" t="s">
        <v>65</v>
      </c>
      <c r="DJ4" s="66"/>
      <c r="DK4" s="66"/>
      <c r="DL4" s="66"/>
      <c r="DM4" s="66"/>
      <c r="DN4" s="66"/>
      <c r="DO4" s="66"/>
      <c r="DP4" s="66"/>
      <c r="DQ4" s="66"/>
      <c r="DR4" s="66"/>
      <c r="DS4" s="66"/>
      <c r="DT4" s="66" t="s">
        <v>66</v>
      </c>
      <c r="DU4" s="66"/>
      <c r="DV4" s="66"/>
      <c r="DW4" s="66"/>
      <c r="DX4" s="66"/>
      <c r="DY4" s="66"/>
      <c r="DZ4" s="66"/>
      <c r="EA4" s="66"/>
      <c r="EB4" s="66"/>
      <c r="EC4" s="66"/>
      <c r="ED4" s="66"/>
      <c r="EE4" s="66" t="s">
        <v>67</v>
      </c>
      <c r="EF4" s="66"/>
      <c r="EG4" s="66"/>
      <c r="EH4" s="66"/>
      <c r="EI4" s="66"/>
      <c r="EJ4" s="66"/>
      <c r="EK4" s="66"/>
      <c r="EL4" s="66"/>
      <c r="EM4" s="66"/>
      <c r="EN4" s="66"/>
      <c r="EO4" s="66"/>
    </row>
    <row r="5" spans="1:145" x14ac:dyDescent="0.15">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15">
      <c r="A6" s="14" t="s">
        <v>96</v>
      </c>
      <c r="B6" s="19">
        <f>B7</f>
        <v>2022</v>
      </c>
      <c r="C6" s="19">
        <f t="shared" ref="C6:X6" si="3">C7</f>
        <v>473600</v>
      </c>
      <c r="D6" s="19">
        <f t="shared" si="3"/>
        <v>47</v>
      </c>
      <c r="E6" s="19">
        <f t="shared" si="3"/>
        <v>17</v>
      </c>
      <c r="F6" s="19">
        <f t="shared" si="3"/>
        <v>5</v>
      </c>
      <c r="G6" s="19">
        <f t="shared" si="3"/>
        <v>0</v>
      </c>
      <c r="H6" s="19" t="str">
        <f t="shared" si="3"/>
        <v>沖縄県　伊是名村</v>
      </c>
      <c r="I6" s="19" t="str">
        <f t="shared" si="3"/>
        <v>法非適用</v>
      </c>
      <c r="J6" s="19" t="str">
        <f t="shared" si="3"/>
        <v>下水道事業</v>
      </c>
      <c r="K6" s="19" t="str">
        <f t="shared" si="3"/>
        <v>農業集落排水</v>
      </c>
      <c r="L6" s="19" t="str">
        <f t="shared" si="3"/>
        <v>F1</v>
      </c>
      <c r="M6" s="19" t="str">
        <f t="shared" si="3"/>
        <v>非設置</v>
      </c>
      <c r="N6" s="20" t="str">
        <f t="shared" si="3"/>
        <v>-</v>
      </c>
      <c r="O6" s="20" t="str">
        <f t="shared" si="3"/>
        <v>該当数値なし</v>
      </c>
      <c r="P6" s="20">
        <f t="shared" si="3"/>
        <v>100</v>
      </c>
      <c r="Q6" s="20">
        <f t="shared" si="3"/>
        <v>100</v>
      </c>
      <c r="R6" s="20">
        <f t="shared" si="3"/>
        <v>1258</v>
      </c>
      <c r="S6" s="20">
        <f t="shared" si="3"/>
        <v>1308</v>
      </c>
      <c r="T6" s="20">
        <f t="shared" si="3"/>
        <v>15.43</v>
      </c>
      <c r="U6" s="20">
        <f t="shared" si="3"/>
        <v>84.77</v>
      </c>
      <c r="V6" s="20">
        <f t="shared" si="3"/>
        <v>1299</v>
      </c>
      <c r="W6" s="20">
        <f t="shared" si="3"/>
        <v>0.65</v>
      </c>
      <c r="X6" s="20">
        <f t="shared" si="3"/>
        <v>1998.46</v>
      </c>
      <c r="Y6" s="21">
        <f>IF(Y7="",NA(),Y7)</f>
        <v>126.21</v>
      </c>
      <c r="Z6" s="21">
        <f t="shared" ref="Z6:AH6" si="4">IF(Z7="",NA(),Z7)</f>
        <v>181.31</v>
      </c>
      <c r="AA6" s="21">
        <f t="shared" si="4"/>
        <v>113.37</v>
      </c>
      <c r="AB6" s="21">
        <f t="shared" si="4"/>
        <v>94.79</v>
      </c>
      <c r="AC6" s="21">
        <f t="shared" si="4"/>
        <v>92.04</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240.86</v>
      </c>
      <c r="BG6" s="21">
        <f t="shared" ref="BG6:BO6" si="7">IF(BG7="",NA(),BG7)</f>
        <v>391.93</v>
      </c>
      <c r="BH6" s="21">
        <f t="shared" si="7"/>
        <v>384.07</v>
      </c>
      <c r="BI6" s="20">
        <f t="shared" si="7"/>
        <v>0</v>
      </c>
      <c r="BJ6" s="21">
        <f t="shared" si="7"/>
        <v>596.91</v>
      </c>
      <c r="BK6" s="21">
        <f t="shared" si="7"/>
        <v>654.91999999999996</v>
      </c>
      <c r="BL6" s="21">
        <f t="shared" si="7"/>
        <v>654.71</v>
      </c>
      <c r="BM6" s="21">
        <f t="shared" si="7"/>
        <v>783.8</v>
      </c>
      <c r="BN6" s="21">
        <f t="shared" si="7"/>
        <v>778.81</v>
      </c>
      <c r="BO6" s="21">
        <f t="shared" si="7"/>
        <v>718.49</v>
      </c>
      <c r="BP6" s="20" t="str">
        <f>IF(BP7="","",IF(BP7="-","【-】","【"&amp;SUBSTITUTE(TEXT(BP7,"#,##0.00"),"-","△")&amp;"】"))</f>
        <v>【809.19】</v>
      </c>
      <c r="BQ6" s="21">
        <f>IF(BQ7="",NA(),BQ7)</f>
        <v>67.150000000000006</v>
      </c>
      <c r="BR6" s="21">
        <f t="shared" ref="BR6:BZ6" si="8">IF(BR7="",NA(),BR7)</f>
        <v>68.31</v>
      </c>
      <c r="BS6" s="21">
        <f t="shared" si="8"/>
        <v>70.319999999999993</v>
      </c>
      <c r="BT6" s="21">
        <f t="shared" si="8"/>
        <v>62.8</v>
      </c>
      <c r="BU6" s="21">
        <f t="shared" si="8"/>
        <v>49.6</v>
      </c>
      <c r="BV6" s="21">
        <f t="shared" si="8"/>
        <v>65.39</v>
      </c>
      <c r="BW6" s="21">
        <f t="shared" si="8"/>
        <v>65.37</v>
      </c>
      <c r="BX6" s="21">
        <f t="shared" si="8"/>
        <v>68.11</v>
      </c>
      <c r="BY6" s="21">
        <f t="shared" si="8"/>
        <v>67.23</v>
      </c>
      <c r="BZ6" s="21">
        <f t="shared" si="8"/>
        <v>61.82</v>
      </c>
      <c r="CA6" s="20" t="str">
        <f>IF(CA7="","",IF(CA7="-","【-】","【"&amp;SUBSTITUTE(TEXT(CA7,"#,##0.00"),"-","△")&amp;"】"))</f>
        <v>【57.02】</v>
      </c>
      <c r="CB6" s="21">
        <f>IF(CB7="",NA(),CB7)</f>
        <v>207.23</v>
      </c>
      <c r="CC6" s="21">
        <f t="shared" ref="CC6:CK6" si="9">IF(CC7="",NA(),CC7)</f>
        <v>205.64</v>
      </c>
      <c r="CD6" s="21">
        <f t="shared" si="9"/>
        <v>218.77</v>
      </c>
      <c r="CE6" s="21">
        <f t="shared" si="9"/>
        <v>238.8</v>
      </c>
      <c r="CF6" s="21">
        <f t="shared" si="9"/>
        <v>304.87</v>
      </c>
      <c r="CG6" s="21">
        <f t="shared" si="9"/>
        <v>230.88</v>
      </c>
      <c r="CH6" s="21">
        <f t="shared" si="9"/>
        <v>228.99</v>
      </c>
      <c r="CI6" s="21">
        <f t="shared" si="9"/>
        <v>222.41</v>
      </c>
      <c r="CJ6" s="21">
        <f t="shared" si="9"/>
        <v>228.21</v>
      </c>
      <c r="CK6" s="21">
        <f t="shared" si="9"/>
        <v>246.9</v>
      </c>
      <c r="CL6" s="20" t="str">
        <f>IF(CL7="","",IF(CL7="-","【-】","【"&amp;SUBSTITUTE(TEXT(CL7,"#,##0.00"),"-","△")&amp;"】"))</f>
        <v>【273.68】</v>
      </c>
      <c r="CM6" s="21">
        <f>IF(CM7="",NA(),CM7)</f>
        <v>23.36</v>
      </c>
      <c r="CN6" s="21">
        <f t="shared" ref="CN6:CV6" si="10">IF(CN7="",NA(),CN7)</f>
        <v>23.55</v>
      </c>
      <c r="CO6" s="21">
        <f t="shared" si="10"/>
        <v>22.17</v>
      </c>
      <c r="CP6" s="21">
        <f t="shared" si="10"/>
        <v>21.91</v>
      </c>
      <c r="CQ6" s="21">
        <f t="shared" si="10"/>
        <v>23.63</v>
      </c>
      <c r="CR6" s="21">
        <f t="shared" si="10"/>
        <v>56.72</v>
      </c>
      <c r="CS6" s="21">
        <f t="shared" si="10"/>
        <v>54.06</v>
      </c>
      <c r="CT6" s="21">
        <f t="shared" si="10"/>
        <v>55.26</v>
      </c>
      <c r="CU6" s="21">
        <f t="shared" si="10"/>
        <v>54.54</v>
      </c>
      <c r="CV6" s="21">
        <f t="shared" si="10"/>
        <v>52.9</v>
      </c>
      <c r="CW6" s="20" t="str">
        <f>IF(CW7="","",IF(CW7="-","【-】","【"&amp;SUBSTITUTE(TEXT(CW7,"#,##0.00"),"-","△")&amp;"】"))</f>
        <v>【52.55】</v>
      </c>
      <c r="CX6" s="21">
        <f>IF(CX7="",NA(),CX7)</f>
        <v>100</v>
      </c>
      <c r="CY6" s="21">
        <f t="shared" ref="CY6:DG6" si="11">IF(CY7="",NA(),CY7)</f>
        <v>100</v>
      </c>
      <c r="CZ6" s="21">
        <f t="shared" si="11"/>
        <v>100</v>
      </c>
      <c r="DA6" s="21">
        <f t="shared" si="11"/>
        <v>100</v>
      </c>
      <c r="DB6" s="21">
        <f t="shared" si="11"/>
        <v>100</v>
      </c>
      <c r="DC6" s="21">
        <f t="shared" si="11"/>
        <v>90.04</v>
      </c>
      <c r="DD6" s="21">
        <f t="shared" si="11"/>
        <v>90.11</v>
      </c>
      <c r="DE6" s="21">
        <f t="shared" si="11"/>
        <v>90.52</v>
      </c>
      <c r="DF6" s="21">
        <f t="shared" si="11"/>
        <v>90.3</v>
      </c>
      <c r="DG6" s="21">
        <f t="shared" si="11"/>
        <v>90.3</v>
      </c>
      <c r="DH6" s="20" t="str">
        <f>IF(DH7="","",IF(DH7="-","【-】","【"&amp;SUBSTITUTE(TEXT(DH7,"#,##0.00"),"-","△")&amp;"】"))</f>
        <v>【87.30】</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0.04</v>
      </c>
      <c r="EK6" s="21">
        <f t="shared" si="14"/>
        <v>0.02</v>
      </c>
      <c r="EL6" s="21">
        <f t="shared" si="14"/>
        <v>0.02</v>
      </c>
      <c r="EM6" s="21">
        <f t="shared" si="14"/>
        <v>0.01</v>
      </c>
      <c r="EN6" s="21">
        <f t="shared" si="14"/>
        <v>0.01</v>
      </c>
      <c r="EO6" s="20" t="str">
        <f>IF(EO7="","",IF(EO7="-","【-】","【"&amp;SUBSTITUTE(TEXT(EO7,"#,##0.00"),"-","△")&amp;"】"))</f>
        <v>【0.02】</v>
      </c>
    </row>
    <row r="7" spans="1:145" s="22" customFormat="1" x14ac:dyDescent="0.15">
      <c r="A7" s="14"/>
      <c r="B7" s="23">
        <v>2022</v>
      </c>
      <c r="C7" s="23">
        <v>473600</v>
      </c>
      <c r="D7" s="23">
        <v>47</v>
      </c>
      <c r="E7" s="23">
        <v>17</v>
      </c>
      <c r="F7" s="23">
        <v>5</v>
      </c>
      <c r="G7" s="23">
        <v>0</v>
      </c>
      <c r="H7" s="23" t="s">
        <v>97</v>
      </c>
      <c r="I7" s="23" t="s">
        <v>98</v>
      </c>
      <c r="J7" s="23" t="s">
        <v>99</v>
      </c>
      <c r="K7" s="23" t="s">
        <v>100</v>
      </c>
      <c r="L7" s="23" t="s">
        <v>101</v>
      </c>
      <c r="M7" s="23" t="s">
        <v>102</v>
      </c>
      <c r="N7" s="24" t="s">
        <v>103</v>
      </c>
      <c r="O7" s="24" t="s">
        <v>104</v>
      </c>
      <c r="P7" s="24">
        <v>100</v>
      </c>
      <c r="Q7" s="24">
        <v>100</v>
      </c>
      <c r="R7" s="24">
        <v>1258</v>
      </c>
      <c r="S7" s="24">
        <v>1308</v>
      </c>
      <c r="T7" s="24">
        <v>15.43</v>
      </c>
      <c r="U7" s="24">
        <v>84.77</v>
      </c>
      <c r="V7" s="24">
        <v>1299</v>
      </c>
      <c r="W7" s="24">
        <v>0.65</v>
      </c>
      <c r="X7" s="24">
        <v>1998.46</v>
      </c>
      <c r="Y7" s="24">
        <v>126.21</v>
      </c>
      <c r="Z7" s="24">
        <v>181.31</v>
      </c>
      <c r="AA7" s="24">
        <v>113.37</v>
      </c>
      <c r="AB7" s="24">
        <v>94.79</v>
      </c>
      <c r="AC7" s="24">
        <v>92.04</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240.86</v>
      </c>
      <c r="BG7" s="24">
        <v>391.93</v>
      </c>
      <c r="BH7" s="24">
        <v>384.07</v>
      </c>
      <c r="BI7" s="24">
        <v>0</v>
      </c>
      <c r="BJ7" s="24">
        <v>596.91</v>
      </c>
      <c r="BK7" s="24">
        <v>654.91999999999996</v>
      </c>
      <c r="BL7" s="24">
        <v>654.71</v>
      </c>
      <c r="BM7" s="24">
        <v>783.8</v>
      </c>
      <c r="BN7" s="24">
        <v>778.81</v>
      </c>
      <c r="BO7" s="24">
        <v>718.49</v>
      </c>
      <c r="BP7" s="24">
        <v>809.19</v>
      </c>
      <c r="BQ7" s="24">
        <v>67.150000000000006</v>
      </c>
      <c r="BR7" s="24">
        <v>68.31</v>
      </c>
      <c r="BS7" s="24">
        <v>70.319999999999993</v>
      </c>
      <c r="BT7" s="24">
        <v>62.8</v>
      </c>
      <c r="BU7" s="24">
        <v>49.6</v>
      </c>
      <c r="BV7" s="24">
        <v>65.39</v>
      </c>
      <c r="BW7" s="24">
        <v>65.37</v>
      </c>
      <c r="BX7" s="24">
        <v>68.11</v>
      </c>
      <c r="BY7" s="24">
        <v>67.23</v>
      </c>
      <c r="BZ7" s="24">
        <v>61.82</v>
      </c>
      <c r="CA7" s="24">
        <v>57.02</v>
      </c>
      <c r="CB7" s="24">
        <v>207.23</v>
      </c>
      <c r="CC7" s="24">
        <v>205.64</v>
      </c>
      <c r="CD7" s="24">
        <v>218.77</v>
      </c>
      <c r="CE7" s="24">
        <v>238.8</v>
      </c>
      <c r="CF7" s="24">
        <v>304.87</v>
      </c>
      <c r="CG7" s="24">
        <v>230.88</v>
      </c>
      <c r="CH7" s="24">
        <v>228.99</v>
      </c>
      <c r="CI7" s="24">
        <v>222.41</v>
      </c>
      <c r="CJ7" s="24">
        <v>228.21</v>
      </c>
      <c r="CK7" s="24">
        <v>246.9</v>
      </c>
      <c r="CL7" s="24">
        <v>273.68</v>
      </c>
      <c r="CM7" s="24">
        <v>23.36</v>
      </c>
      <c r="CN7" s="24">
        <v>23.55</v>
      </c>
      <c r="CO7" s="24">
        <v>22.17</v>
      </c>
      <c r="CP7" s="24">
        <v>21.91</v>
      </c>
      <c r="CQ7" s="24">
        <v>23.63</v>
      </c>
      <c r="CR7" s="24">
        <v>56.72</v>
      </c>
      <c r="CS7" s="24">
        <v>54.06</v>
      </c>
      <c r="CT7" s="24">
        <v>55.26</v>
      </c>
      <c r="CU7" s="24">
        <v>54.54</v>
      </c>
      <c r="CV7" s="24">
        <v>52.9</v>
      </c>
      <c r="CW7" s="24">
        <v>52.55</v>
      </c>
      <c r="CX7" s="24">
        <v>100</v>
      </c>
      <c r="CY7" s="24">
        <v>100</v>
      </c>
      <c r="CZ7" s="24">
        <v>100</v>
      </c>
      <c r="DA7" s="24">
        <v>100</v>
      </c>
      <c r="DB7" s="24">
        <v>100</v>
      </c>
      <c r="DC7" s="24">
        <v>90.04</v>
      </c>
      <c r="DD7" s="24">
        <v>90.11</v>
      </c>
      <c r="DE7" s="24">
        <v>90.52</v>
      </c>
      <c r="DF7" s="24">
        <v>90.3</v>
      </c>
      <c r="DG7" s="24">
        <v>90.3</v>
      </c>
      <c r="DH7" s="24">
        <v>87.3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0.04</v>
      </c>
      <c r="EK7" s="24">
        <v>0.02</v>
      </c>
      <c r="EL7" s="24">
        <v>0.02</v>
      </c>
      <c r="EM7" s="24">
        <v>0.01</v>
      </c>
      <c r="EN7" s="24">
        <v>0.01</v>
      </c>
      <c r="EO7" s="24">
        <v>0.02</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47</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110</v>
      </c>
    </row>
    <row r="12" spans="1:145" x14ac:dyDescent="0.15">
      <c r="B12">
        <v>1</v>
      </c>
      <c r="C12">
        <v>1</v>
      </c>
      <c r="D12">
        <v>2</v>
      </c>
      <c r="E12">
        <v>3</v>
      </c>
      <c r="F12">
        <v>4</v>
      </c>
      <c r="G12" t="s">
        <v>111</v>
      </c>
    </row>
    <row r="13" spans="1:145" x14ac:dyDescent="0.15">
      <c r="B13" t="s">
        <v>112</v>
      </c>
      <c r="C13" t="s">
        <v>113</v>
      </c>
      <c r="D13" t="s">
        <v>114</v>
      </c>
      <c r="E13" t="s">
        <v>115</v>
      </c>
      <c r="F13" t="s">
        <v>114</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Izena</cp:lastModifiedBy>
  <dcterms:created xsi:type="dcterms:W3CDTF">2023-12-12T02:57:00Z</dcterms:created>
  <dcterms:modified xsi:type="dcterms:W3CDTF">2024-01-25T08:54:37Z</dcterms:modified>
  <cp:category/>
</cp:coreProperties>
</file>