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kense\OneDrive\デスクトップ\公営企業に係る経営比較分析表（令和４年度決算）の分析等について\1回目送付分\01 簡易水道事業\"/>
    </mc:Choice>
  </mc:AlternateContent>
  <xr:revisionPtr revIDLastSave="0" documentId="13_ncr:1_{AE6D983F-9086-4925-BED4-A4CFBB69856C}" xr6:coauthVersionLast="47" xr6:coauthVersionMax="47" xr10:uidLastSave="{00000000-0000-0000-0000-000000000000}"/>
  <workbookProtection workbookAlgorithmName="SHA-512" workbookHashValue="RI0MDD5nUO81gXWh/wFxupMr0zzLrjBcT9+raOfVOm3qfnXj/3WS219CaflKxSMmG3GIqYb3FflRQjlpRdNPdQ==" workbookSaltValue="qL5zJWHj5jbrrB8IQLqhng==" workbookSpinCount="100000" lockStructure="1"/>
  <bookViews>
    <workbookView xWindow="-120" yWindow="-120" windowWidth="29040" windowHeight="157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W10" i="4" s="1"/>
  <c r="P6" i="5"/>
  <c r="P10" i="4" s="1"/>
  <c r="O6" i="5"/>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H85" i="4"/>
  <c r="E85" i="4"/>
  <c r="I10" i="4"/>
  <c r="BB8" i="4"/>
  <c r="AT8" i="4"/>
  <c r="AL8" i="4"/>
  <c r="AD8" i="4"/>
  <c r="W8" i="4"/>
  <c r="P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<sst xmlns="http://schemas.openxmlformats.org/spreadsheetml/2006/main" count="233" uniqueCount="116">
  <si>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</si>
  <si>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</si>
  <si>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</si>
  <si>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</si>
  <si>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</si>
  <si>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</si>
  <si>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</si>
  <si>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</si>
  <si>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</si>
  <si>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</si>
  <si>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</si>
  <si>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</si>
  <si>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</si>
  <si>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</si>
  <si>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</si>
  <si>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</si>
  <si>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</si>
  <si>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</si>
  <si>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</si>
  <si>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</si>
  <si>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</si>
  <si>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</si>
  <si>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</si>
  <si>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</si>
  <si>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</si>
  <si>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</si>
  <si>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</si>
  <si>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</si>
  <si>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</si>
  <si>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</si>
  <si>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</si>
  <si>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</si>
  <si>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</si>
  <si>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</si>
  <si>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</si>
  <si>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</si>
  <si>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</si>
  <si>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</si>
  <si>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</si>
  <si>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</si>
  <si>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</si>
  <si>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</si>
  <si>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</si>
  <si>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</si>
  <si>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</si>
  <si>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</si>
  <si>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</si>
  <si>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</si>
  <si>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</si>
  <si>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</si>
  <si>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</si>
  <si>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</si>
  <si>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</si>
  <si>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</si>
  <si>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</si>
  <si>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</si>
  <si>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</si>
  <si>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</si>
  <si>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</si>
  <si>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</si>
  <si>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</si>
  <si>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</si>
  <si>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</si>
  <si>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</si>
  <si>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</si>
  <si>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</si>
  <si>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</si>
  <si>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</si>
  <si>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</si>
  <si>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</si>
  <si>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</si>
  <si>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</si>
  <si>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</si>
  <si>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</si>
  <si>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</si>
  <si>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</si>
  <si>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</si>
  <si>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</si>
  <si>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</si>
  <si>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</si>
  <si>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</si>
  <si>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</si>
  <si>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</si>
  <si>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</si>
  <si>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</si>
  <si>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</si>
  <si>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</si>
  <si>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</si>
  <si>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</si>
  <si>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</si>
  <si>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</si>
  <si>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</si>
  <si>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</si>
  <si>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</si>
  <si>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</si>
  <si>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</si>
  <si>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</si>
  <si>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</si>
  <si>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</si>
  <si>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</si>
  <si>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</si>
  <si>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</si>
  <si>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</si>
  <si>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</si>
  <si>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</si>
  <si>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</si>
  <si>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</si>
  <si>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</si>
  <si>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</si>
  <si>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</si>
  <si>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</si>
  <si>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</si>
  <si>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</si>
  <si>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の老朽化は、経営悪化の要因となることから早急な対策が必要である。これまで厳しい財政事情で取り組みが遅れ気味であったが、水道広域化に併せた管路更新整備を平成30年度から実施しており、老朽化した管路更新に取り組んでいる。</t>
    <rPh sb="43" eb="45">
      <t>ジジョウ</t>
    </rPh>
    <rPh sb="46" eb="47">
      <t>ト</t>
    </rPh>
    <rPh sb="48" eb="49">
      <t>ク</t>
    </rPh>
    <rPh sb="99" eb="101">
      <t>コウシン</t>
    </rPh>
    <rPh sb="102" eb="103">
      <t>ト</t>
    </rPh>
    <rPh sb="104" eb="105">
      <t>ク</t>
    </rPh>
    <phoneticPr fontId="4"/>
  </si>
  <si>
    <t>令和4年度8月より、沖縄県企業局伊是名浄水場が稼働し、本村への供給が開始された。これまでの地下水を水源とする硬水から、高度処理された軟水が供給されたことで水質向上となった半面、長期間使用し続けた管路内で蓄積した石灰等が剝離し、漏水の影響を及ぼしている。修繕工事等対策を講じるが、未だ既設管（旧配水管）のほとんどを使用している現状では、修繕に係る経費等も増加傾向にある。今後は、既設管の修繕を図りつつ、布設替工事に取り組むことで漏水・不明水等の減少を図る必要がある。水道広域化にあわせた施設の更新を平成30年～令和7年度まで実施予定している。また、管路の更新に伴い給水栓切替を令和8年度まで実施予定をしている。財源については地方債を充当する計画である。後年度における償還金が事業経営において大きな負担となることが予想されることから、今後はその財源確保策についても課題となる。</t>
    <rPh sb="0" eb="2">
      <t>レイワ</t>
    </rPh>
    <rPh sb="3" eb="5">
      <t>ネンド</t>
    </rPh>
    <rPh sb="6" eb="7">
      <t>ガツ</t>
    </rPh>
    <rPh sb="10" eb="13">
      <t>オキナワケン</t>
    </rPh>
    <rPh sb="13" eb="16">
      <t>キギョウキョク</t>
    </rPh>
    <rPh sb="16" eb="22">
      <t>イゼナジョウスイジョウ</t>
    </rPh>
    <rPh sb="23" eb="25">
      <t>カドウ</t>
    </rPh>
    <rPh sb="27" eb="29">
      <t>ホンソン</t>
    </rPh>
    <rPh sb="31" eb="33">
      <t>キョウキュウ</t>
    </rPh>
    <rPh sb="34" eb="36">
      <t>カイシ</t>
    </rPh>
    <rPh sb="45" eb="48">
      <t>チカスイ</t>
    </rPh>
    <rPh sb="49" eb="51">
      <t>スイゲン</t>
    </rPh>
    <rPh sb="54" eb="56">
      <t>コウスイ</t>
    </rPh>
    <rPh sb="59" eb="63">
      <t>コウドショリ</t>
    </rPh>
    <rPh sb="66" eb="68">
      <t>ナンスイ</t>
    </rPh>
    <rPh sb="69" eb="71">
      <t>キョウキュウ</t>
    </rPh>
    <rPh sb="77" eb="81">
      <t>スイシツコウジョウ</t>
    </rPh>
    <rPh sb="85" eb="87">
      <t>ハンメン</t>
    </rPh>
    <rPh sb="88" eb="91">
      <t>チョウキカン</t>
    </rPh>
    <rPh sb="91" eb="93">
      <t>シヨウ</t>
    </rPh>
    <rPh sb="94" eb="95">
      <t>ツヅ</t>
    </rPh>
    <rPh sb="97" eb="100">
      <t>カンロナイ</t>
    </rPh>
    <rPh sb="101" eb="103">
      <t>チクセキ</t>
    </rPh>
    <rPh sb="105" eb="108">
      <t>セッカイトウ</t>
    </rPh>
    <rPh sb="109" eb="111">
      <t>ハクリ</t>
    </rPh>
    <rPh sb="113" eb="115">
      <t>ロウスイ</t>
    </rPh>
    <rPh sb="116" eb="118">
      <t>エイキョウ</t>
    </rPh>
    <rPh sb="119" eb="120">
      <t>オヨ</t>
    </rPh>
    <rPh sb="126" eb="131">
      <t>シュウゼンコウジトウ</t>
    </rPh>
    <rPh sb="131" eb="133">
      <t>タイサク</t>
    </rPh>
    <rPh sb="134" eb="135">
      <t>コウ</t>
    </rPh>
    <rPh sb="139" eb="140">
      <t>イマ</t>
    </rPh>
    <rPh sb="141" eb="144">
      <t>キセツカン</t>
    </rPh>
    <rPh sb="145" eb="149">
      <t>キュウハイスイカン</t>
    </rPh>
    <rPh sb="156" eb="158">
      <t>シヨウ</t>
    </rPh>
    <rPh sb="162" eb="164">
      <t>ゲンジョウ</t>
    </rPh>
    <rPh sb="167" eb="169">
      <t>シュウゼン</t>
    </rPh>
    <rPh sb="170" eb="171">
      <t>カカ</t>
    </rPh>
    <rPh sb="172" eb="175">
      <t>ケイヒトウ</t>
    </rPh>
    <rPh sb="176" eb="180">
      <t>ゾウカケイコウ</t>
    </rPh>
    <rPh sb="184" eb="186">
      <t>コンゴ</t>
    </rPh>
    <rPh sb="188" eb="191">
      <t>キセツカン</t>
    </rPh>
    <rPh sb="192" eb="194">
      <t>シュウゼン</t>
    </rPh>
    <rPh sb="195" eb="196">
      <t>ハカ</t>
    </rPh>
    <rPh sb="200" eb="205">
      <t>フセツガエコウジ</t>
    </rPh>
    <rPh sb="206" eb="207">
      <t>ト</t>
    </rPh>
    <rPh sb="208" eb="209">
      <t>ク</t>
    </rPh>
    <rPh sb="213" eb="215">
      <t>ロウスイ</t>
    </rPh>
    <rPh sb="216" eb="220">
      <t>フメイスイトウ</t>
    </rPh>
    <rPh sb="221" eb="223">
      <t>ゲンショウ</t>
    </rPh>
    <rPh sb="224" eb="225">
      <t>ハカ</t>
    </rPh>
    <rPh sb="226" eb="228">
      <t>ヒツヨウ</t>
    </rPh>
    <rPh sb="273" eb="275">
      <t>カンロ</t>
    </rPh>
    <phoneticPr fontId="4"/>
  </si>
  <si>
    <t>①収益収支比率は前年比+2.91％で令和元年度以降上昇傾向にあり、今年度は100％を超えているが、料金収入だけでは必要な費用を賄うことができず、一般会計繰入金に頼っている状況である。
④平成30年度から実施している水道広域化に併せた管路更新整備の財源として地方債が充てられているため、今後も起債残高は増加に転じていく。
⑤料金回収率は、昨年度より15.74％悪化し、給水に係る費用が料金収入で賄われておらず一般会計からの繰入金に依存している状況にある。今後は不明水等の漏水対策に取り組むとともに、アセットマネジメント手法を活用して料金の見直しを検討していく必要がある。
⑥給水原価は、1立方メートルあたりの有収水量についてどれだけの費用が掛かっているかを表す数値であり、昨年度より118.6円増加し、平均値より低い数字となっている。投資の効率化、漏水対策に取り組むことで、有収率向上に努める。
⑦給水人口に対し1日の平均配水量が高くなっているため、施設稼働率も高くなっているが、収益に繋がっていないのが現状である。
⑧前年比-3.4％下回っており施設稼働率及び受水費に対し収益が結びついていない為、漏水対策等は喫緊の課題である。上記に述べた課題については、有収率の上昇により改善すると見込んでいる。</t>
    <rPh sb="107" eb="109">
      <t>スイドウ</t>
    </rPh>
    <rPh sb="179" eb="181">
      <t>アッカ</t>
    </rPh>
    <rPh sb="229" eb="233">
      <t>フメイスイトウ</t>
    </rPh>
    <rPh sb="234" eb="238">
      <t>ロウスイタイサク</t>
    </rPh>
    <rPh sb="239" eb="240">
      <t>ト</t>
    </rPh>
    <rPh sb="241" eb="242">
      <t>ク</t>
    </rPh>
    <rPh sb="278" eb="280">
      <t>ヒツヨウ</t>
    </rPh>
    <rPh sb="346" eb="348">
      <t>ゾウカ</t>
    </rPh>
    <rPh sb="355" eb="356">
      <t>ヒク</t>
    </rPh>
    <rPh sb="373" eb="377">
      <t>ロウスイタイサク</t>
    </rPh>
    <rPh sb="378" eb="379">
      <t>ト</t>
    </rPh>
    <rPh sb="380" eb="381">
      <t>ク</t>
    </rPh>
    <rPh sb="459" eb="462">
      <t>ゼンネンヒ</t>
    </rPh>
    <rPh sb="480" eb="483">
      <t>ジュスイヒ</t>
    </rPh>
    <rPh sb="499" eb="501">
      <t>ロウスイ</t>
    </rPh>
    <rPh sb="514" eb="516">
      <t>ジョウキ</t>
    </rPh>
    <rPh sb="517" eb="518">
      <t>ノ</t>
    </rPh>
    <rPh sb="520" eb="522">
      <t>カダイ</t>
    </rPh>
    <rPh sb="528" eb="531">
      <t>ユウシュウリツ</t>
    </rPh>
    <rPh sb="532" eb="534">
      <t>ジョウショウ</t>
    </rPh>
    <rPh sb="537" eb="539">
      <t>カイゼン</t>
    </rPh>
    <rPh sb="542" eb="54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</si>
</sst>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3.02</c:v>
                </c:pt>
                <c:pt idx="2">
                  <c:v>2.97</c:v>
                </c:pt>
                <c:pt idx="3">
                  <c:v>4.43</c:v>
                </c:pt>
                <c:pt idx="4">
                  <c:v>3.58</c:v>
                </c:pt>
              </c:numCache>
            </c:numRef>
          </c:val>
          <c:extLst>
            <c:ext xmlns:c16="http://schemas.microsoft.com/office/drawing/2014/chart" uri="{C3380CC4-5D6E-409C-BE32-E72D297353CC}">
              <c16:uniqueId val="{00000000-24DF-427A-9D2B-32DCDD475F0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24DF-427A-9D2B-32DCDD475F0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74.55</c:v>
                </c:pt>
                <c:pt idx="1">
                  <c:v>88.05</c:v>
                </c:pt>
                <c:pt idx="2">
                  <c:v>41.66</c:v>
                </c:pt>
                <c:pt idx="3">
                  <c:v>85.2</c:v>
                </c:pt>
                <c:pt idx="4">
                  <c:v>92.25</c:v>
                </c:pt>
              </c:numCache>
            </c:numRef>
          </c:val>
          <c:extLst>
            <c:ext xmlns:c16="http://schemas.microsoft.com/office/drawing/2014/chart" uri="{C3380CC4-5D6E-409C-BE32-E72D297353CC}">
              <c16:uniqueId val="{00000000-7DF9-4EE9-BB70-28953E3F983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7DF9-4EE9-BB70-28953E3F983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59.88</c:v>
                </c:pt>
                <c:pt idx="1">
                  <c:v>53.68</c:v>
                </c:pt>
                <c:pt idx="2">
                  <c:v>56.24</c:v>
                </c:pt>
                <c:pt idx="3">
                  <c:v>54.53</c:v>
                </c:pt>
                <c:pt idx="4">
                  <c:v>51.13</c:v>
                </c:pt>
              </c:numCache>
            </c:numRef>
          </c:val>
          <c:extLst>
            <c:ext xmlns:c16="http://schemas.microsoft.com/office/drawing/2014/chart" uri="{C3380CC4-5D6E-409C-BE32-E72D297353CC}">
              <c16:uniqueId val="{00000000-D2DB-43BF-8B65-A39937C955F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D2DB-43BF-8B65-A39937C955F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94.84</c:v>
                </c:pt>
                <c:pt idx="1">
                  <c:v>89.61</c:v>
                </c:pt>
                <c:pt idx="2">
                  <c:v>95.88</c:v>
                </c:pt>
                <c:pt idx="3">
                  <c:v>97.76</c:v>
                </c:pt>
                <c:pt idx="4">
                  <c:v>100.67</c:v>
                </c:pt>
              </c:numCache>
            </c:numRef>
          </c:val>
          <c:extLst>
            <c:ext xmlns:c16="http://schemas.microsoft.com/office/drawing/2014/chart" uri="{C3380CC4-5D6E-409C-BE32-E72D297353CC}">
              <c16:uniqueId val="{00000000-8740-4B9E-A9E8-5145D7E79FC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8740-4B9E-A9E8-5145D7E79FC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7-4BD1-90A6-560B1BF7FFF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7-4BD1-90A6-560B1BF7FFF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17-4147-A17C-48DBCADC125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17-4147-A17C-48DBCADC125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BE-4829-890C-2A91F04BE38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E-4829-890C-2A91F04BE38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D-4DF7-9EC8-2FEE31E5A94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D-4DF7-9EC8-2FEE31E5A94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515.24</c:v>
                </c:pt>
                <c:pt idx="1">
                  <c:v>501.2</c:v>
                </c:pt>
                <c:pt idx="2">
                  <c:v>531.30999999999995</c:v>
                </c:pt>
                <c:pt idx="3">
                  <c:v>644.96</c:v>
                </c:pt>
                <c:pt idx="4">
                  <c:v>730.12</c:v>
                </c:pt>
              </c:numCache>
            </c:numRef>
          </c:val>
          <c:extLst>
            <c:ext xmlns:c16="http://schemas.microsoft.com/office/drawing/2014/chart" uri="{C3380CC4-5D6E-409C-BE32-E72D297353CC}">
              <c16:uniqueId val="{00000000-9569-45A9-B8CA-BBD675F0D85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9569-45A9-B8CA-BBD675F0D85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33.42</c:v>
                </c:pt>
                <c:pt idx="1">
                  <c:v>40.14</c:v>
                </c:pt>
                <c:pt idx="2">
                  <c:v>64.94</c:v>
                </c:pt>
                <c:pt idx="3">
                  <c:v>66.739999999999995</c:v>
                </c:pt>
                <c:pt idx="4">
                  <c:v>51</c:v>
                </c:pt>
              </c:numCache>
            </c:numRef>
          </c:val>
          <c:extLst>
            <c:ext xmlns:c16="http://schemas.microsoft.com/office/drawing/2014/chart" uri="{C3380CC4-5D6E-409C-BE32-E72D297353CC}">
              <c16:uniqueId val="{00000000-DBFE-46A1-8D60-16F4325DCFD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DBFE-46A1-8D60-16F4325DCFD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722.68</c:v>
                </c:pt>
                <c:pt idx="1">
                  <c:v>608.94000000000005</c:v>
                </c:pt>
                <c:pt idx="2">
                  <c:v>403.29</c:v>
                </c:pt>
                <c:pt idx="3">
                  <c:v>388.76</c:v>
                </c:pt>
                <c:pt idx="4">
                  <c:v>507.36</c:v>
                </c:pt>
              </c:numCache>
            </c:numRef>
          </c:val>
          <c:extLst>
            <c:ext xmlns:c16="http://schemas.microsoft.com/office/drawing/2014/chart" uri="{C3380CC4-5D6E-409C-BE32-E72D297353CC}">
              <c16:uniqueId val="{00000000-5A6E-45E4-901C-CC1C69162C6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5A6E-45E4-901C-CC1C69162C6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伊是名村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1308</v>
      </c>
      <c r="AM8" s="37"/>
      <c r="AN8" s="37"/>
      <c r="AO8" s="37"/>
      <c r="AP8" s="37"/>
      <c r="AQ8" s="37"/>
      <c r="AR8" s="37"/>
      <c r="AS8" s="37"/>
      <c r="AT8" s="38">
        <f>データ!$S$6</f>
        <v>15.43</v>
      </c>
      <c r="AU8" s="38"/>
      <c r="AV8" s="38"/>
      <c r="AW8" s="38"/>
      <c r="AX8" s="38"/>
      <c r="AY8" s="38"/>
      <c r="AZ8" s="38"/>
      <c r="BA8" s="38"/>
      <c r="BB8" s="38">
        <f>データ!$T$6</f>
        <v>84.77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4840</v>
      </c>
      <c r="X10" s="37"/>
      <c r="Y10" s="37"/>
      <c r="Z10" s="37"/>
      <c r="AA10" s="37"/>
      <c r="AB10" s="37"/>
      <c r="AC10" s="37"/>
      <c r="AD10" s="2"/>
      <c r="AE10" s="2"/>
      <c r="AF10" s="2"/>
      <c r="AG10" s="2"/>
      <c r="AH10" s="2"/>
      <c r="AI10" s="2"/>
      <c r="AJ10" s="2"/>
      <c r="AK10" s="2"/>
      <c r="AL10" s="37">
        <f>データ!$U$6</f>
        <v>1299</v>
      </c>
      <c r="AM10" s="37"/>
      <c r="AN10" s="37"/>
      <c r="AO10" s="37"/>
      <c r="AP10" s="37"/>
      <c r="AQ10" s="37"/>
      <c r="AR10" s="37"/>
      <c r="AS10" s="37"/>
      <c r="AT10" s="38">
        <f>データ!$V$6</f>
        <v>14.12</v>
      </c>
      <c r="AU10" s="38"/>
      <c r="AV10" s="38"/>
      <c r="AW10" s="38"/>
      <c r="AX10" s="38"/>
      <c r="AY10" s="38"/>
      <c r="AZ10" s="38"/>
      <c r="BA10" s="38"/>
      <c r="BB10" s="38">
        <f>データ!$W$6</f>
        <v>92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M6bc9R4z6PquIzAJXbmfmV1jWT9HGF8Va3/2VqjbXsXmpGXAEdnPL3B+hSFTW3o/rW5ENul02CfTyLtb77IGvg==" saltValue="8HJTcQwE/bS1PIqtf6XF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2022</v>
      </c>
      <c r="C6" s="20">
        <f t="shared" ref="C6:W6" si="3">C7</f>
        <v>473600</v>
      </c>
      <c r="D6" s="20">
        <f t="shared" si="3"/>
        <v>47</v>
      </c>
      <c r="E6" s="20">
        <f t="shared" si="3"/>
        <v>1</v>
      </c>
      <c r="F6" s="20">
        <f t="shared" si="3"/>
        <v>0</v>
      </c>
      <c r="G6" s="20">
        <f t="shared" si="3"/>
        <v>0</v>
      </c>
      <c r="H6" s="20" t="str">
        <f t="shared" si="3"/>
        <v>沖縄県　伊是名村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4840</v>
      </c>
      <c r="R6" s="21">
        <f t="shared" si="3"/>
        <v>1308</v>
      </c>
      <c r="S6" s="21">
        <f t="shared" si="3"/>
        <v>15.43</v>
      </c>
      <c r="T6" s="21">
        <f t="shared" si="3"/>
        <v>84.77</v>
      </c>
      <c r="U6" s="21">
        <f t="shared" si="3"/>
        <v>1299</v>
      </c>
      <c r="V6" s="21">
        <f t="shared" si="3"/>
        <v>14.12</v>
      </c>
      <c r="W6" s="21">
        <f t="shared" si="3"/>
        <v>92</v>
      </c>
      <c r="X6" s="22">
        <f>IF(X7="",NA(),X7)</f>
        <v>94.84</v>
      </c>
      <c r="Y6" s="22">
        <f t="shared" ref="Y6:AG6" si="4">IF(Y7="",NA(),Y7)</f>
        <v>89.61</v>
      </c>
      <c r="Z6" s="22">
        <f t="shared" si="4"/>
        <v>95.88</v>
      </c>
      <c r="AA6" s="22">
        <f t="shared" si="4"/>
        <v>97.76</v>
      </c>
      <c r="AB6" s="22">
        <f t="shared" si="4"/>
        <v>100.67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515.24</v>
      </c>
      <c r="BF6" s="22">
        <f t="shared" ref="BF6:BN6" si="7">IF(BF7="",NA(),BF7)</f>
        <v>501.2</v>
      </c>
      <c r="BG6" s="22">
        <f t="shared" si="7"/>
        <v>531.30999999999995</v>
      </c>
      <c r="BH6" s="22">
        <f t="shared" si="7"/>
        <v>644.96</v>
      </c>
      <c r="BI6" s="22">
        <f t="shared" si="7"/>
        <v>730.12</v>
      </c>
      <c r="BJ6" s="22">
        <f t="shared" si="7"/>
        <v>1274.21</v>
      </c>
      <c r="BK6" s="22">
        <f t="shared" si="7"/>
        <v>1183.92</v>
      </c>
      <c r="BL6" s="22">
        <f t="shared" si="7"/>
        <v>1128.72</v>
      </c>
      <c r="BM6" s="22">
        <f t="shared" si="7"/>
        <v>1125.25</v>
      </c>
      <c r="BN6" s="22">
        <f t="shared" si="7"/>
        <v>1157.05</v>
      </c>
      <c r="BO6" s="21" t="str">
        <f>IF(BO7="","",IF(BO7="-","【-】","【"&amp;SUBSTITUTE(TEXT(BO7,"#,##0.00"),"-","△")&amp;"】"))</f>
        <v>【982.48】</v>
      </c>
      <c r="BP6" s="22">
        <f>IF(BP7="",NA(),BP7)</f>
        <v>33.42</v>
      </c>
      <c r="BQ6" s="22">
        <f t="shared" ref="BQ6:BY6" si="8">IF(BQ7="",NA(),BQ7)</f>
        <v>40.14</v>
      </c>
      <c r="BR6" s="22">
        <f t="shared" si="8"/>
        <v>64.94</v>
      </c>
      <c r="BS6" s="22">
        <f t="shared" si="8"/>
        <v>66.739999999999995</v>
      </c>
      <c r="BT6" s="22">
        <f t="shared" si="8"/>
        <v>51</v>
      </c>
      <c r="BU6" s="22">
        <f t="shared" si="8"/>
        <v>41.25</v>
      </c>
      <c r="BV6" s="22">
        <f t="shared" si="8"/>
        <v>42.5</v>
      </c>
      <c r="BW6" s="22">
        <f t="shared" si="8"/>
        <v>41.84</v>
      </c>
      <c r="BX6" s="22">
        <f t="shared" si="8"/>
        <v>41.44</v>
      </c>
      <c r="BY6" s="22">
        <f t="shared" si="8"/>
        <v>37.65</v>
      </c>
      <c r="BZ6" s="21" t="str">
        <f>IF(BZ7="","",IF(BZ7="-","【-】","【"&amp;SUBSTITUTE(TEXT(BZ7,"#,##0.00"),"-","△")&amp;"】"))</f>
        <v>【50.61】</v>
      </c>
      <c r="CA6" s="22">
        <f>IF(CA7="",NA(),CA7)</f>
        <v>722.68</v>
      </c>
      <c r="CB6" s="22">
        <f t="shared" ref="CB6:CJ6" si="9">IF(CB7="",NA(),CB7)</f>
        <v>608.94000000000005</v>
      </c>
      <c r="CC6" s="22">
        <f t="shared" si="9"/>
        <v>403.29</v>
      </c>
      <c r="CD6" s="22">
        <f t="shared" si="9"/>
        <v>388.76</v>
      </c>
      <c r="CE6" s="22">
        <f t="shared" si="9"/>
        <v>507.36</v>
      </c>
      <c r="CF6" s="22">
        <f t="shared" si="9"/>
        <v>383.25</v>
      </c>
      <c r="CG6" s="22">
        <f t="shared" si="9"/>
        <v>377.72</v>
      </c>
      <c r="CH6" s="22">
        <f t="shared" si="9"/>
        <v>390.47</v>
      </c>
      <c r="CI6" s="22">
        <f t="shared" si="9"/>
        <v>403.61</v>
      </c>
      <c r="CJ6" s="22">
        <f t="shared" si="9"/>
        <v>442.82</v>
      </c>
      <c r="CK6" s="21" t="str">
        <f>IF(CK7="","",IF(CK7="-","【-】","【"&amp;SUBSTITUTE(TEXT(CK7,"#,##0.00"),"-","△")&amp;"】"))</f>
        <v>【320.83】</v>
      </c>
      <c r="CL6" s="22">
        <f>IF(CL7="",NA(),CL7)</f>
        <v>74.55</v>
      </c>
      <c r="CM6" s="22">
        <f t="shared" ref="CM6:CU6" si="10">IF(CM7="",NA(),CM7)</f>
        <v>88.05</v>
      </c>
      <c r="CN6" s="22">
        <f t="shared" si="10"/>
        <v>41.66</v>
      </c>
      <c r="CO6" s="22">
        <f t="shared" si="10"/>
        <v>85.2</v>
      </c>
      <c r="CP6" s="22">
        <f t="shared" si="10"/>
        <v>92.25</v>
      </c>
      <c r="CQ6" s="22">
        <f t="shared" si="10"/>
        <v>48.26</v>
      </c>
      <c r="CR6" s="22">
        <f t="shared" si="10"/>
        <v>48.01</v>
      </c>
      <c r="CS6" s="22">
        <f t="shared" si="10"/>
        <v>49.08</v>
      </c>
      <c r="CT6" s="22">
        <f t="shared" si="10"/>
        <v>51.46</v>
      </c>
      <c r="CU6" s="22">
        <f t="shared" si="10"/>
        <v>51.84</v>
      </c>
      <c r="CV6" s="21" t="str">
        <f>IF(CV7="","",IF(CV7="-","【-】","【"&amp;SUBSTITUTE(TEXT(CV7,"#,##0.00"),"-","△")&amp;"】"))</f>
        <v>【56.15】</v>
      </c>
      <c r="CW6" s="22">
        <f>IF(CW7="",NA(),CW7)</f>
        <v>59.88</v>
      </c>
      <c r="CX6" s="22">
        <f t="shared" ref="CX6:DF6" si="11">IF(CX7="",NA(),CX7)</f>
        <v>53.68</v>
      </c>
      <c r="CY6" s="22">
        <f t="shared" si="11"/>
        <v>56.24</v>
      </c>
      <c r="CZ6" s="22">
        <f t="shared" si="11"/>
        <v>54.53</v>
      </c>
      <c r="DA6" s="22">
        <f t="shared" si="11"/>
        <v>51.13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3.02</v>
      </c>
      <c r="EF6" s="22">
        <f t="shared" si="14"/>
        <v>2.97</v>
      </c>
      <c r="EG6" s="22">
        <f t="shared" si="14"/>
        <v>4.43</v>
      </c>
      <c r="EH6" s="22">
        <f t="shared" si="14"/>
        <v>3.58</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473600</v>
      </c>
      <c r="D7" s="24">
        <v>47</v>
      </c>
      <c r="E7" s="24">
        <v>1</v>
      </c>
      <c r="F7" s="24">
        <v>0</v>
      </c>
      <c r="G7" s="24">
        <v>0</v>
      </c>
      <c r="H7" s="24" t="s">
        <v>94</v>
      </c>
      <c r="I7" s="24" t="s">
        <v>95</v>
      </c>
      <c r="J7" s="24" t="s">
        <v>96</v>
      </c>
      <c r="K7" s="24" t="s">
        <v>97</v>
      </c>
      <c r="L7" s="24" t="s">
        <v>98</v>
      </c>
      <c r="M7" s="24" t="s">
        <v>99</v>
      </c>
      <c r="N7" s="25" t="s">
        <v>100</v>
      </c>
      <c r="O7" s="25" t="s">
        <v>101</v>
      </c>
      <c r="P7" s="25">
        <v>100</v>
      </c>
      <c r="Q7" s="25">
        <v>4840</v>
      </c>
      <c r="R7" s="25">
        <v>1308</v>
      </c>
      <c r="S7" s="25">
        <v>15.43</v>
      </c>
      <c r="T7" s="25">
        <v>84.77</v>
      </c>
      <c r="U7" s="25">
        <v>1299</v>
      </c>
      <c r="V7" s="25">
        <v>14.12</v>
      </c>
      <c r="W7" s="25">
        <v>92</v>
      </c>
      <c r="X7" s="25">
        <v>94.84</v>
      </c>
      <c r="Y7" s="25">
        <v>89.61</v>
      </c>
      <c r="Z7" s="25">
        <v>95.88</v>
      </c>
      <c r="AA7" s="25">
        <v>97.76</v>
      </c>
      <c r="AB7" s="25">
        <v>100.67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515.24</v>
      </c>
      <c r="BF7" s="25">
        <v>501.2</v>
      </c>
      <c r="BG7" s="25">
        <v>531.30999999999995</v>
      </c>
      <c r="BH7" s="25">
        <v>644.96</v>
      </c>
      <c r="BI7" s="25">
        <v>730.12</v>
      </c>
      <c r="BJ7" s="25">
        <v>1274.21</v>
      </c>
      <c r="BK7" s="25">
        <v>1183.92</v>
      </c>
      <c r="BL7" s="25">
        <v>1128.72</v>
      </c>
      <c r="BM7" s="25">
        <v>1125.25</v>
      </c>
      <c r="BN7" s="25">
        <v>1157.05</v>
      </c>
      <c r="BO7" s="25">
        <v>982.48</v>
      </c>
      <c r="BP7" s="25">
        <v>33.42</v>
      </c>
      <c r="BQ7" s="25">
        <v>40.14</v>
      </c>
      <c r="BR7" s="25">
        <v>64.94</v>
      </c>
      <c r="BS7" s="25">
        <v>66.739999999999995</v>
      </c>
      <c r="BT7" s="25">
        <v>51</v>
      </c>
      <c r="BU7" s="25">
        <v>41.25</v>
      </c>
      <c r="BV7" s="25">
        <v>42.5</v>
      </c>
      <c r="BW7" s="25">
        <v>41.84</v>
      </c>
      <c r="BX7" s="25">
        <v>41.44</v>
      </c>
      <c r="BY7" s="25">
        <v>37.65</v>
      </c>
      <c r="BZ7" s="25">
        <v>50.61</v>
      </c>
      <c r="CA7" s="25">
        <v>722.68</v>
      </c>
      <c r="CB7" s="25">
        <v>608.94000000000005</v>
      </c>
      <c r="CC7" s="25">
        <v>403.29</v>
      </c>
      <c r="CD7" s="25">
        <v>388.76</v>
      </c>
      <c r="CE7" s="25">
        <v>507.36</v>
      </c>
      <c r="CF7" s="25">
        <v>383.25</v>
      </c>
      <c r="CG7" s="25">
        <v>377.72</v>
      </c>
      <c r="CH7" s="25">
        <v>390.47</v>
      </c>
      <c r="CI7" s="25">
        <v>403.61</v>
      </c>
      <c r="CJ7" s="25">
        <v>442.82</v>
      </c>
      <c r="CK7" s="25">
        <v>320.83</v>
      </c>
      <c r="CL7" s="25">
        <v>74.55</v>
      </c>
      <c r="CM7" s="25">
        <v>88.05</v>
      </c>
      <c r="CN7" s="25">
        <v>41.66</v>
      </c>
      <c r="CO7" s="25">
        <v>85.2</v>
      </c>
      <c r="CP7" s="25">
        <v>92.25</v>
      </c>
      <c r="CQ7" s="25">
        <v>48.26</v>
      </c>
      <c r="CR7" s="25">
        <v>48.01</v>
      </c>
      <c r="CS7" s="25">
        <v>49.08</v>
      </c>
      <c r="CT7" s="25">
        <v>51.46</v>
      </c>
      <c r="CU7" s="25">
        <v>51.84</v>
      </c>
      <c r="CV7" s="25">
        <v>56.15</v>
      </c>
      <c r="CW7" s="25">
        <v>59.88</v>
      </c>
      <c r="CX7" s="25">
        <v>53.68</v>
      </c>
      <c r="CY7" s="25">
        <v>56.24</v>
      </c>
      <c r="CZ7" s="25">
        <v>54.53</v>
      </c>
      <c r="DA7" s="25">
        <v>51.13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3.02</v>
      </c>
      <c r="EF7" s="25">
        <v>2.97</v>
      </c>
      <c r="EG7" s="25">
        <v>4.43</v>
      </c>
      <c r="EH7" s="25">
        <v>3.58</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107</v>
      </c>
    </row>
    <row r="12" spans="1:144" x14ac:dyDescent="0.15">
      <c r="B12">
        <v>1</v>
      </c>
      <c r="C12">
        <v>1</v>
      </c>
      <c r="D12">
        <v>2</v>
      </c>
      <c r="E12">
        <v>3</v>
      </c>
      <c r="F12">
        <v>4</v>
      </c>
      <c r="G12" t="s">
        <v>108</v>
      </c>
    </row>
    <row r="13" spans="1:144" x14ac:dyDescent="0.15">
      <c r="B13" t="s">
        <v>109</v>
      </c>
      <c r="C13" t="s">
        <v>110</v>
      </c>
      <c r="D13" t="s">
        <v>110</v>
      </c>
      <c r="E13" t="s">
        <v>111</v>
      </c>
      <c r="F13" t="s">
        <v>110</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伊是名村役場</cp:lastModifiedBy>
  <dcterms:created xsi:type="dcterms:W3CDTF">2023-12-05T01:08:08Z</dcterms:created>
  <dcterms:modified xsi:type="dcterms:W3CDTF">2024-02-02T06:51:40Z</dcterms:modified>
  <cp:category/>
</cp:coreProperties>
</file>