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35 伊平屋村（0207）\"/>
    </mc:Choice>
  </mc:AlternateContent>
  <workbookProtection workbookAlgorithmName="SHA-512" workbookHashValue="iWExIs0JMV3aM6wbnCalndkDKEOKCIIF96Kq9iGRgvhVVkVG28rvD+SGhqdXXP2xLjKM1GKoBjrS1myyITKtYw==" workbookSaltValue="touyTuJ+PzlcyXySpwFcEA==" workbookSpinCount="100000" lockStructure="1"/>
  <bookViews>
    <workbookView xWindow="-19320" yWindow="-3840" windowWidth="19440" windowHeight="156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O6" i="5"/>
  <c r="I10" i="4" s="1"/>
  <c r="N6" i="5"/>
  <c r="B10" i="4" s="1"/>
  <c r="M6" i="5"/>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E85" i="4"/>
  <c r="BB10" i="4"/>
  <c r="AT10" i="4"/>
  <c r="AL10" i="4"/>
  <c r="W10" i="4"/>
  <c r="P10" i="4"/>
  <c r="AD8" i="4"/>
  <c r="W8" i="4"/>
  <c r="I8" i="4"/>
  <c r="B6" i="4"/>
</calcChain>
</file>

<file path=xl/sharedStrings.xml><?xml version="1.0" encoding="utf-8"?>
<sst xmlns="http://schemas.openxmlformats.org/spreadsheetml/2006/main" count="232" uniqueCount="116">
  <si>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</si>
  <si>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</si>
  <si>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</si>
  <si>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</si>
  <si>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</si>
  <si>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</si>
  <si>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</si>
  <si>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</si>
  <si>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</si>
  <si>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</si>
  <si>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</si>
  <si>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</si>
  <si>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</si>
  <si>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</si>
  <si>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</si>
  <si>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</si>
  <si>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</si>
  <si>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</si>
  <si>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</si>
  <si>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</si>
  <si>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</si>
  <si>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</si>
  <si>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</si>
  <si>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</si>
  <si>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</si>
  <si>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</si>
  <si>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</si>
  <si>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</si>
  <si>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</si>
  <si>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</si>
  <si>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</si>
  <si>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</si>
  <si>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</si>
  <si>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</si>
  <si>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</si>
  <si>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</si>
  <si>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</si>
  <si>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</si>
  <si>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</si>
  <si>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</si>
  <si>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</si>
  <si>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</si>
  <si>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</si>
  <si>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</si>
  <si>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</si>
  <si>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</si>
  <si>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</si>
  <si>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</si>
  <si>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</si>
  <si>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</si>
  <si>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</si>
  <si>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</si>
  <si>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</si>
  <si>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</si>
  <si>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</si>
  <si>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</si>
  <si>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</si>
  <si>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</si>
  <si>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</si>
  <si>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</si>
  <si>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</si>
  <si>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</si>
  <si>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</si>
  <si>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</si>
  <si>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</si>
  <si>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</si>
  <si>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</si>
  <si>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</si>
  <si>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</si>
  <si>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</si>
  <si>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</si>
  <si>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</si>
  <si>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</si>
  <si>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</si>
  <si>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</si>
  <si>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</si>
  <si>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</si>
  <si>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</si>
  <si>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</si>
  <si>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</si>
  <si>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</si>
  <si>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</si>
  <si>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</si>
  <si>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</si>
  <si>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</si>
  <si>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</si>
  <si>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</si>
  <si>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</si>
  <si>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</si>
  <si>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</si>
  <si>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</si>
  <si>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</si>
  <si>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</si>
  <si>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</si>
  <si>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</si>
  <si>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伊平屋村</t>
  </si>
  <si>
    <t>法非適用</t>
  </si>
  <si>
    <t>水道事業</t>
  </si>
  <si>
    <t>簡易水道事業</t>
  </si>
  <si>
    <t>D4</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</si>
  <si>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</si>
  <si>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</si>
  <si>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</si>
  <si>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</si>
  <si>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</si>
  <si>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</si>
  <si>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</si>
  <si>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</si>
  <si>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</si>
  <si>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</si>
  <si>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</si>
  <si>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</si>
  <si>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</si>
  <si>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広域化に向けた更新事業がスタートしており、浄水施設が移譲されるため施設の修繕費等を節減し維持管理を行っている。昨年に比べて減少傾向にあり平均より下回っている。
　広域化後には取水、浄水施設が県へと移譲され維持管理及び運営費の低減が見込まれる。
④企業債残高対給水収益比率
　これまでの事業に係る債務償還により減少しているが、広域化事業が開始しているため今後増加する見込みである。
⑤料金回収率
　低い状況であるため今後も徴収月間等を定め、料金回収に努めるようにする。
⑥給水原価
　施設の維持管理等が嵩み高水準であることから経営運営費の節減に努め原価を下げるよう努力する。
⑦施設利用率
　高い値を維持しているが、機器等の能力低下及び有収率の改善と効率を考える必要がある。
⑧有収率
　広域化事業の展開による管路更新が進められ、漏水等の改善がなされ始めているが、不明水や漏水の改善を継続的に行う必要がある。</t>
    <rPh sb="10" eb="13">
      <t>コウイキカ</t>
    </rPh>
    <rPh sb="14" eb="15">
      <t>ム</t>
    </rPh>
    <rPh sb="17" eb="19">
      <t>コウシン</t>
    </rPh>
    <rPh sb="19" eb="21">
      <t>ジギョウ</t>
    </rPh>
    <rPh sb="31" eb="33">
      <t>ジョウスイ</t>
    </rPh>
    <rPh sb="33" eb="35">
      <t>シセツ</t>
    </rPh>
    <rPh sb="36" eb="38">
      <t>イジョウ</t>
    </rPh>
    <rPh sb="51" eb="53">
      <t>セツゲン</t>
    </rPh>
    <rPh sb="54" eb="56">
      <t>イジ</t>
    </rPh>
    <rPh sb="56" eb="58">
      <t>カンリ</t>
    </rPh>
    <rPh sb="59" eb="60">
      <t>オコナ</t>
    </rPh>
    <rPh sb="65" eb="67">
      <t>サクネン</t>
    </rPh>
    <rPh sb="68" eb="69">
      <t>クラ</t>
    </rPh>
    <rPh sb="71" eb="73">
      <t>ゲンショウ</t>
    </rPh>
    <rPh sb="73" eb="75">
      <t>ケイコウ</t>
    </rPh>
    <rPh sb="78" eb="80">
      <t>ヘイキン</t>
    </rPh>
    <rPh sb="82" eb="84">
      <t>シタマワ</t>
    </rPh>
    <rPh sb="105" eb="106">
      <t>ケン</t>
    </rPh>
    <rPh sb="152" eb="154">
      <t>ジギョウ</t>
    </rPh>
    <rPh sb="155" eb="156">
      <t>カカ</t>
    </rPh>
    <rPh sb="157" eb="159">
      <t>サイム</t>
    </rPh>
    <rPh sb="159" eb="161">
      <t>ショウカン</t>
    </rPh>
    <rPh sb="175" eb="177">
      <t>ジギョウ</t>
    </rPh>
    <rPh sb="192" eb="194">
      <t>ミコ</t>
    </rPh>
    <rPh sb="210" eb="212">
      <t>ジョウキョウ</t>
    </rPh>
    <rPh sb="251" eb="253">
      <t>シセツ</t>
    </rPh>
    <rPh sb="254" eb="256">
      <t>イジ</t>
    </rPh>
    <rPh sb="256" eb="259">
      <t>カンリトウ</t>
    </rPh>
    <rPh sb="260" eb="261">
      <t>カサ</t>
    </rPh>
    <rPh sb="262" eb="265">
      <t>コウスイジュン</t>
    </rPh>
    <rPh sb="278" eb="280">
      <t>セツゲン</t>
    </rPh>
    <rPh sb="281" eb="282">
      <t>ツト</t>
    </rPh>
    <rPh sb="283" eb="285">
      <t>ゲンカ</t>
    </rPh>
    <rPh sb="286" eb="287">
      <t>サ</t>
    </rPh>
    <rPh sb="291" eb="293">
      <t>ドリョク</t>
    </rPh>
    <rPh sb="317" eb="319">
      <t>キキ</t>
    </rPh>
    <rPh sb="319" eb="320">
      <t>トウ</t>
    </rPh>
    <rPh sb="321" eb="323">
      <t>ノウリョク</t>
    </rPh>
    <rPh sb="323" eb="325">
      <t>テイカ</t>
    </rPh>
    <rPh sb="325" eb="326">
      <t>オヨ</t>
    </rPh>
    <rPh sb="353" eb="356">
      <t>コウイキカ</t>
    </rPh>
    <rPh sb="356" eb="358">
      <t>ジギョウ</t>
    </rPh>
    <rPh sb="359" eb="361">
      <t>テンカイ</t>
    </rPh>
    <rPh sb="364" eb="366">
      <t>カンロ</t>
    </rPh>
    <rPh sb="366" eb="368">
      <t>コウシン</t>
    </rPh>
    <rPh sb="369" eb="370">
      <t>スス</t>
    </rPh>
    <rPh sb="374" eb="376">
      <t>ロウスイ</t>
    </rPh>
    <rPh sb="376" eb="377">
      <t>トウ</t>
    </rPh>
    <rPh sb="378" eb="380">
      <t>カイゼン</t>
    </rPh>
    <rPh sb="384" eb="385">
      <t>ハジ</t>
    </rPh>
    <rPh sb="401" eb="404">
      <t>ケイゾクテキ</t>
    </rPh>
    <phoneticPr fontId="4"/>
  </si>
  <si>
    <t>広域化に向けた事業が展開され、取水、浄水施設は企業局へ移譲され、本村では漏水解消を兼ねた管路等の更新を実施中である。</t>
    <rPh sb="10" eb="12">
      <t>テンカイ</t>
    </rPh>
    <rPh sb="15" eb="17">
      <t>シュスイ</t>
    </rPh>
    <rPh sb="32" eb="34">
      <t>ホンソン</t>
    </rPh>
    <rPh sb="51" eb="54">
      <t>ジッシチュウ</t>
    </rPh>
    <phoneticPr fontId="4"/>
  </si>
  <si>
    <t>経営収支率は高いが料金の回収率と有収率が低いため
経営状況の収益性を維持しているが、未だに低水準である。すでに開始している事業展開に伴い起債の償還は増額傾向になるため今後も経費削減を続ける必要がある。</t>
    <rPh sb="34" eb="36">
      <t>イジ</t>
    </rPh>
    <rPh sb="42" eb="43">
      <t>イマ</t>
    </rPh>
    <rPh sb="45" eb="48">
      <t>テイスイジュン</t>
    </rPh>
    <rPh sb="55" eb="57">
      <t>カイシ</t>
    </rPh>
    <rPh sb="61" eb="63">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</si>
</sst>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1.87</c:v>
                </c:pt>
                <c:pt idx="1">
                  <c:v>4.3</c:v>
                </c:pt>
                <c:pt idx="2">
                  <c:v>3.53</c:v>
                </c:pt>
                <c:pt idx="3">
                  <c:v>1.07</c:v>
                </c:pt>
                <c:pt idx="4">
                  <c:v>2.86</c:v>
                </c:pt>
              </c:numCache>
            </c:numRef>
          </c:val>
          <c:extLst>
            <c:ext xmlns:c16="http://schemas.microsoft.com/office/drawing/2014/chart" uri="{C3380CC4-5D6E-409C-BE32-E72D297353CC}">
              <c16:uniqueId val="{00000000-BA40-4020-A08E-35196F0A477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BA40-4020-A08E-35196F0A477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87.62</c:v>
                </c:pt>
                <c:pt idx="1">
                  <c:v>68.88</c:v>
                </c:pt>
                <c:pt idx="2">
                  <c:v>69.39</c:v>
                </c:pt>
                <c:pt idx="3">
                  <c:v>64.92</c:v>
                </c:pt>
                <c:pt idx="4">
                  <c:v>64.56</c:v>
                </c:pt>
              </c:numCache>
            </c:numRef>
          </c:val>
          <c:extLst>
            <c:ext xmlns:c16="http://schemas.microsoft.com/office/drawing/2014/chart" uri="{C3380CC4-5D6E-409C-BE32-E72D297353CC}">
              <c16:uniqueId val="{00000000-E32F-483D-804B-16571FB81C5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E32F-483D-804B-16571FB81C5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49.67</c:v>
                </c:pt>
                <c:pt idx="1">
                  <c:v>68.099999999999994</c:v>
                </c:pt>
                <c:pt idx="2">
                  <c:v>65.91</c:v>
                </c:pt>
                <c:pt idx="3">
                  <c:v>71.38</c:v>
                </c:pt>
                <c:pt idx="4">
                  <c:v>76.69</c:v>
                </c:pt>
              </c:numCache>
            </c:numRef>
          </c:val>
          <c:extLst>
            <c:ext xmlns:c16="http://schemas.microsoft.com/office/drawing/2014/chart" uri="{C3380CC4-5D6E-409C-BE32-E72D297353CC}">
              <c16:uniqueId val="{00000000-1ED7-444D-B5B0-B2AF987F425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1ED7-444D-B5B0-B2AF987F425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102.8</c:v>
                </c:pt>
                <c:pt idx="1">
                  <c:v>112.09</c:v>
                </c:pt>
                <c:pt idx="2">
                  <c:v>91.81</c:v>
                </c:pt>
                <c:pt idx="3">
                  <c:v>76.400000000000006</c:v>
                </c:pt>
                <c:pt idx="4">
                  <c:v>63.74</c:v>
                </c:pt>
              </c:numCache>
            </c:numRef>
          </c:val>
          <c:extLst>
            <c:ext xmlns:c16="http://schemas.microsoft.com/office/drawing/2014/chart" uri="{C3380CC4-5D6E-409C-BE32-E72D297353CC}">
              <c16:uniqueId val="{00000000-F8B2-48DD-84DC-BE46AC0AD7E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F8B2-48DD-84DC-BE46AC0AD7E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FB-413D-8DDC-3AFB6953383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FB-413D-8DDC-3AFB6953383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B0-4B15-92CB-5AF90590828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B0-4B15-92CB-5AF90590828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9E-471D-BB88-D4DD9EE8807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9E-471D-BB88-D4DD9EE8807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8F-459A-9E89-4A3D5A6EA76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8F-459A-9E89-4A3D5A6EA76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680.9</c:v>
                </c:pt>
                <c:pt idx="1">
                  <c:v>625.95000000000005</c:v>
                </c:pt>
                <c:pt idx="2">
                  <c:v>711.45</c:v>
                </c:pt>
                <c:pt idx="3">
                  <c:v>763.88</c:v>
                </c:pt>
                <c:pt idx="4">
                  <c:v>952.72</c:v>
                </c:pt>
              </c:numCache>
            </c:numRef>
          </c:val>
          <c:extLst>
            <c:ext xmlns:c16="http://schemas.microsoft.com/office/drawing/2014/chart" uri="{C3380CC4-5D6E-409C-BE32-E72D297353CC}">
              <c16:uniqueId val="{00000000-7864-4094-A4D0-EADF80C1B57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7864-4094-A4D0-EADF80C1B57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57.8</c:v>
                </c:pt>
                <c:pt idx="1">
                  <c:v>77.78</c:v>
                </c:pt>
                <c:pt idx="2">
                  <c:v>72.17</c:v>
                </c:pt>
                <c:pt idx="3">
                  <c:v>58.51</c:v>
                </c:pt>
                <c:pt idx="4">
                  <c:v>48.23</c:v>
                </c:pt>
              </c:numCache>
            </c:numRef>
          </c:val>
          <c:extLst>
            <c:ext xmlns:c16="http://schemas.microsoft.com/office/drawing/2014/chart" uri="{C3380CC4-5D6E-409C-BE32-E72D297353CC}">
              <c16:uniqueId val="{00000000-8D92-479C-BEA9-7FF828128C0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8D92-479C-BEA9-7FF828128C0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518.29</c:v>
                </c:pt>
                <c:pt idx="1">
                  <c:v>382.79</c:v>
                </c:pt>
                <c:pt idx="2">
                  <c:v>447.81</c:v>
                </c:pt>
                <c:pt idx="3">
                  <c:v>511.76</c:v>
                </c:pt>
                <c:pt idx="4">
                  <c:v>552.6</c:v>
                </c:pt>
              </c:numCache>
            </c:numRef>
          </c:val>
          <c:extLst>
            <c:ext xmlns:c16="http://schemas.microsoft.com/office/drawing/2014/chart" uri="{C3380CC4-5D6E-409C-BE32-E72D297353CC}">
              <c16:uniqueId val="{00000000-2AAE-4BE5-99D1-3DAFE9B1542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2AAE-4BE5-99D1-3DAFE9B1542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沖縄県　伊平屋村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1213</v>
      </c>
      <c r="AM8" s="37"/>
      <c r="AN8" s="37"/>
      <c r="AO8" s="37"/>
      <c r="AP8" s="37"/>
      <c r="AQ8" s="37"/>
      <c r="AR8" s="37"/>
      <c r="AS8" s="37"/>
      <c r="AT8" s="38">
        <f>データ!$S$6</f>
        <v>21.84</v>
      </c>
      <c r="AU8" s="38"/>
      <c r="AV8" s="38"/>
      <c r="AW8" s="38"/>
      <c r="AX8" s="38"/>
      <c r="AY8" s="38"/>
      <c r="AZ8" s="38"/>
      <c r="BA8" s="38"/>
      <c r="BB8" s="38">
        <f>データ!$T$6</f>
        <v>55.54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f>データ!$N$6</f>
        <v>8.6</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4664</v>
      </c>
      <c r="X10" s="37"/>
      <c r="Y10" s="37"/>
      <c r="Z10" s="37"/>
      <c r="AA10" s="37"/>
      <c r="AB10" s="37"/>
      <c r="AC10" s="37"/>
      <c r="AD10" s="2"/>
      <c r="AE10" s="2"/>
      <c r="AF10" s="2"/>
      <c r="AG10" s="2"/>
      <c r="AH10" s="2"/>
      <c r="AI10" s="2"/>
      <c r="AJ10" s="2"/>
      <c r="AK10" s="2"/>
      <c r="AL10" s="37">
        <f>データ!$U$6</f>
        <v>1077</v>
      </c>
      <c r="AM10" s="37"/>
      <c r="AN10" s="37"/>
      <c r="AO10" s="37"/>
      <c r="AP10" s="37"/>
      <c r="AQ10" s="37"/>
      <c r="AR10" s="37"/>
      <c r="AS10" s="37"/>
      <c r="AT10" s="38">
        <f>データ!$V$6</f>
        <v>21.72</v>
      </c>
      <c r="AU10" s="38"/>
      <c r="AV10" s="38"/>
      <c r="AW10" s="38"/>
      <c r="AX10" s="38"/>
      <c r="AY10" s="38"/>
      <c r="AZ10" s="38"/>
      <c r="BA10" s="38"/>
      <c r="BB10" s="38">
        <f>データ!$W$6</f>
        <v>49.59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113</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RzhyGJoJRvItnZPyqfMjbinLZROT04lmfNcz1EVJ5VSWmv5xiH9WKITbaR51kQ/hRGNVqV1xrb99r6TY1sOW6g==" saltValue="ZwdE/2X3XQyN+91b27xZz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473596</v>
      </c>
      <c r="D6" s="20">
        <f t="shared" si="3"/>
        <v>47</v>
      </c>
      <c r="E6" s="20">
        <f t="shared" si="3"/>
        <v>1</v>
      </c>
      <c r="F6" s="20">
        <f t="shared" si="3"/>
        <v>0</v>
      </c>
      <c r="G6" s="20">
        <f t="shared" si="3"/>
        <v>0</v>
      </c>
      <c r="H6" s="20" t="str">
        <f t="shared" si="3"/>
        <v>沖縄県　伊平屋村</v>
      </c>
      <c r="I6" s="20" t="str">
        <f t="shared" si="3"/>
        <v>法非適用</v>
      </c>
      <c r="J6" s="20" t="str">
        <f t="shared" si="3"/>
        <v>水道事業</v>
      </c>
      <c r="K6" s="20" t="str">
        <f t="shared" si="3"/>
        <v>簡易水道事業</v>
      </c>
      <c r="L6" s="20" t="str">
        <f t="shared" si="3"/>
        <v>D4</v>
      </c>
      <c r="M6" s="20" t="str">
        <f t="shared" si="3"/>
        <v>非設置</v>
      </c>
      <c r="N6" s="21">
        <f t="shared" si="3"/>
        <v>8.6</v>
      </c>
      <c r="O6" s="21" t="str">
        <f t="shared" si="3"/>
        <v>該当数値なし</v>
      </c>
      <c r="P6" s="21">
        <f t="shared" si="3"/>
        <v>100</v>
      </c>
      <c r="Q6" s="21">
        <f t="shared" si="3"/>
        <v>4664</v>
      </c>
      <c r="R6" s="21">
        <f t="shared" si="3"/>
        <v>1213</v>
      </c>
      <c r="S6" s="21">
        <f t="shared" si="3"/>
        <v>21.84</v>
      </c>
      <c r="T6" s="21">
        <f t="shared" si="3"/>
        <v>55.54</v>
      </c>
      <c r="U6" s="21">
        <f t="shared" si="3"/>
        <v>1077</v>
      </c>
      <c r="V6" s="21">
        <f t="shared" si="3"/>
        <v>21.72</v>
      </c>
      <c r="W6" s="21">
        <f t="shared" si="3"/>
        <v>49.59</v>
      </c>
      <c r="X6" s="22">
        <f>IF(X7="",NA(),X7)</f>
        <v>102.8</v>
      </c>
      <c r="Y6" s="22">
        <f t="shared" ref="Y6:AG6" si="4">IF(Y7="",NA(),Y7)</f>
        <v>112.09</v>
      </c>
      <c r="Z6" s="22">
        <f t="shared" si="4"/>
        <v>91.81</v>
      </c>
      <c r="AA6" s="22">
        <f t="shared" si="4"/>
        <v>76.400000000000006</v>
      </c>
      <c r="AB6" s="22">
        <f t="shared" si="4"/>
        <v>63.74</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680.9</v>
      </c>
      <c r="BF6" s="22">
        <f t="shared" ref="BF6:BN6" si="7">IF(BF7="",NA(),BF7)</f>
        <v>625.95000000000005</v>
      </c>
      <c r="BG6" s="22">
        <f t="shared" si="7"/>
        <v>711.45</v>
      </c>
      <c r="BH6" s="22">
        <f t="shared" si="7"/>
        <v>763.88</v>
      </c>
      <c r="BI6" s="22">
        <f t="shared" si="7"/>
        <v>952.72</v>
      </c>
      <c r="BJ6" s="22">
        <f t="shared" si="7"/>
        <v>1274.21</v>
      </c>
      <c r="BK6" s="22">
        <f t="shared" si="7"/>
        <v>1183.92</v>
      </c>
      <c r="BL6" s="22">
        <f t="shared" si="7"/>
        <v>1128.72</v>
      </c>
      <c r="BM6" s="22">
        <f t="shared" si="7"/>
        <v>1125.25</v>
      </c>
      <c r="BN6" s="22">
        <f t="shared" si="7"/>
        <v>1157.05</v>
      </c>
      <c r="BO6" s="21" t="str">
        <f>IF(BO7="","",IF(BO7="-","【-】","【"&amp;SUBSTITUTE(TEXT(BO7,"#,##0.00"),"-","△")&amp;"】"))</f>
        <v>【982.48】</v>
      </c>
      <c r="BP6" s="22">
        <f>IF(BP7="",NA(),BP7)</f>
        <v>57.8</v>
      </c>
      <c r="BQ6" s="22">
        <f t="shared" ref="BQ6:BY6" si="8">IF(BQ7="",NA(),BQ7)</f>
        <v>77.78</v>
      </c>
      <c r="BR6" s="22">
        <f t="shared" si="8"/>
        <v>72.17</v>
      </c>
      <c r="BS6" s="22">
        <f t="shared" si="8"/>
        <v>58.51</v>
      </c>
      <c r="BT6" s="22">
        <f t="shared" si="8"/>
        <v>48.23</v>
      </c>
      <c r="BU6" s="22">
        <f t="shared" si="8"/>
        <v>41.25</v>
      </c>
      <c r="BV6" s="22">
        <f t="shared" si="8"/>
        <v>42.5</v>
      </c>
      <c r="BW6" s="22">
        <f t="shared" si="8"/>
        <v>41.84</v>
      </c>
      <c r="BX6" s="22">
        <f t="shared" si="8"/>
        <v>41.44</v>
      </c>
      <c r="BY6" s="22">
        <f t="shared" si="8"/>
        <v>37.65</v>
      </c>
      <c r="BZ6" s="21" t="str">
        <f>IF(BZ7="","",IF(BZ7="-","【-】","【"&amp;SUBSTITUTE(TEXT(BZ7,"#,##0.00"),"-","△")&amp;"】"))</f>
        <v>【50.61】</v>
      </c>
      <c r="CA6" s="22">
        <f>IF(CA7="",NA(),CA7)</f>
        <v>518.29</v>
      </c>
      <c r="CB6" s="22">
        <f t="shared" ref="CB6:CJ6" si="9">IF(CB7="",NA(),CB7)</f>
        <v>382.79</v>
      </c>
      <c r="CC6" s="22">
        <f t="shared" si="9"/>
        <v>447.81</v>
      </c>
      <c r="CD6" s="22">
        <f t="shared" si="9"/>
        <v>511.76</v>
      </c>
      <c r="CE6" s="22">
        <f t="shared" si="9"/>
        <v>552.6</v>
      </c>
      <c r="CF6" s="22">
        <f t="shared" si="9"/>
        <v>383.25</v>
      </c>
      <c r="CG6" s="22">
        <f t="shared" si="9"/>
        <v>377.72</v>
      </c>
      <c r="CH6" s="22">
        <f t="shared" si="9"/>
        <v>390.47</v>
      </c>
      <c r="CI6" s="22">
        <f t="shared" si="9"/>
        <v>403.61</v>
      </c>
      <c r="CJ6" s="22">
        <f t="shared" si="9"/>
        <v>442.82</v>
      </c>
      <c r="CK6" s="21" t="str">
        <f>IF(CK7="","",IF(CK7="-","【-】","【"&amp;SUBSTITUTE(TEXT(CK7,"#,##0.00"),"-","△")&amp;"】"))</f>
        <v>【320.83】</v>
      </c>
      <c r="CL6" s="22">
        <f>IF(CL7="",NA(),CL7)</f>
        <v>87.62</v>
      </c>
      <c r="CM6" s="22">
        <f t="shared" ref="CM6:CU6" si="10">IF(CM7="",NA(),CM7)</f>
        <v>68.88</v>
      </c>
      <c r="CN6" s="22">
        <f t="shared" si="10"/>
        <v>69.39</v>
      </c>
      <c r="CO6" s="22">
        <f t="shared" si="10"/>
        <v>64.92</v>
      </c>
      <c r="CP6" s="22">
        <f t="shared" si="10"/>
        <v>64.56</v>
      </c>
      <c r="CQ6" s="22">
        <f t="shared" si="10"/>
        <v>48.26</v>
      </c>
      <c r="CR6" s="22">
        <f t="shared" si="10"/>
        <v>48.01</v>
      </c>
      <c r="CS6" s="22">
        <f t="shared" si="10"/>
        <v>49.08</v>
      </c>
      <c r="CT6" s="22">
        <f t="shared" si="10"/>
        <v>51.46</v>
      </c>
      <c r="CU6" s="22">
        <f t="shared" si="10"/>
        <v>51.84</v>
      </c>
      <c r="CV6" s="21" t="str">
        <f>IF(CV7="","",IF(CV7="-","【-】","【"&amp;SUBSTITUTE(TEXT(CV7,"#,##0.00"),"-","△")&amp;"】"))</f>
        <v>【56.15】</v>
      </c>
      <c r="CW6" s="22">
        <f>IF(CW7="",NA(),CW7)</f>
        <v>49.67</v>
      </c>
      <c r="CX6" s="22">
        <f t="shared" ref="CX6:DF6" si="11">IF(CX7="",NA(),CX7)</f>
        <v>68.099999999999994</v>
      </c>
      <c r="CY6" s="22">
        <f t="shared" si="11"/>
        <v>65.91</v>
      </c>
      <c r="CZ6" s="22">
        <f t="shared" si="11"/>
        <v>71.38</v>
      </c>
      <c r="DA6" s="22">
        <f t="shared" si="11"/>
        <v>76.69</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1.87</v>
      </c>
      <c r="EE6" s="22">
        <f t="shared" ref="EE6:EM6" si="14">IF(EE7="",NA(),EE7)</f>
        <v>4.3</v>
      </c>
      <c r="EF6" s="22">
        <f t="shared" si="14"/>
        <v>3.53</v>
      </c>
      <c r="EG6" s="22">
        <f t="shared" si="14"/>
        <v>1.07</v>
      </c>
      <c r="EH6" s="22">
        <f t="shared" si="14"/>
        <v>2.86</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473596</v>
      </c>
      <c r="D7" s="24">
        <v>47</v>
      </c>
      <c r="E7" s="24">
        <v>1</v>
      </c>
      <c r="F7" s="24">
        <v>0</v>
      </c>
      <c r="G7" s="24">
        <v>0</v>
      </c>
      <c r="H7" s="24" t="s">
        <v>95</v>
      </c>
      <c r="I7" s="24" t="s">
        <v>96</v>
      </c>
      <c r="J7" s="24" t="s">
        <v>97</v>
      </c>
      <c r="K7" s="24" t="s">
        <v>98</v>
      </c>
      <c r="L7" s="24" t="s">
        <v>99</v>
      </c>
      <c r="M7" s="24" t="s">
        <v>100</v>
      </c>
      <c r="N7" s="25">
        <v>8.6</v>
      </c>
      <c r="O7" s="25" t="s">
        <v>101</v>
      </c>
      <c r="P7" s="25">
        <v>100</v>
      </c>
      <c r="Q7" s="25">
        <v>4664</v>
      </c>
      <c r="R7" s="25">
        <v>1213</v>
      </c>
      <c r="S7" s="25">
        <v>21.84</v>
      </c>
      <c r="T7" s="25">
        <v>55.54</v>
      </c>
      <c r="U7" s="25">
        <v>1077</v>
      </c>
      <c r="V7" s="25">
        <v>21.72</v>
      </c>
      <c r="W7" s="25">
        <v>49.59</v>
      </c>
      <c r="X7" s="25">
        <v>102.8</v>
      </c>
      <c r="Y7" s="25">
        <v>112.09</v>
      </c>
      <c r="Z7" s="25">
        <v>91.81</v>
      </c>
      <c r="AA7" s="25">
        <v>76.400000000000006</v>
      </c>
      <c r="AB7" s="25">
        <v>63.74</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680.9</v>
      </c>
      <c r="BF7" s="25">
        <v>625.95000000000005</v>
      </c>
      <c r="BG7" s="25">
        <v>711.45</v>
      </c>
      <c r="BH7" s="25">
        <v>763.88</v>
      </c>
      <c r="BI7" s="25">
        <v>952.72</v>
      </c>
      <c r="BJ7" s="25">
        <v>1274.21</v>
      </c>
      <c r="BK7" s="25">
        <v>1183.92</v>
      </c>
      <c r="BL7" s="25">
        <v>1128.72</v>
      </c>
      <c r="BM7" s="25">
        <v>1125.25</v>
      </c>
      <c r="BN7" s="25">
        <v>1157.05</v>
      </c>
      <c r="BO7" s="25">
        <v>982.48</v>
      </c>
      <c r="BP7" s="25">
        <v>57.8</v>
      </c>
      <c r="BQ7" s="25">
        <v>77.78</v>
      </c>
      <c r="BR7" s="25">
        <v>72.17</v>
      </c>
      <c r="BS7" s="25">
        <v>58.51</v>
      </c>
      <c r="BT7" s="25">
        <v>48.23</v>
      </c>
      <c r="BU7" s="25">
        <v>41.25</v>
      </c>
      <c r="BV7" s="25">
        <v>42.5</v>
      </c>
      <c r="BW7" s="25">
        <v>41.84</v>
      </c>
      <c r="BX7" s="25">
        <v>41.44</v>
      </c>
      <c r="BY7" s="25">
        <v>37.65</v>
      </c>
      <c r="BZ7" s="25">
        <v>50.61</v>
      </c>
      <c r="CA7" s="25">
        <v>518.29</v>
      </c>
      <c r="CB7" s="25">
        <v>382.79</v>
      </c>
      <c r="CC7" s="25">
        <v>447.81</v>
      </c>
      <c r="CD7" s="25">
        <v>511.76</v>
      </c>
      <c r="CE7" s="25">
        <v>552.6</v>
      </c>
      <c r="CF7" s="25">
        <v>383.25</v>
      </c>
      <c r="CG7" s="25">
        <v>377.72</v>
      </c>
      <c r="CH7" s="25">
        <v>390.47</v>
      </c>
      <c r="CI7" s="25">
        <v>403.61</v>
      </c>
      <c r="CJ7" s="25">
        <v>442.82</v>
      </c>
      <c r="CK7" s="25">
        <v>320.83</v>
      </c>
      <c r="CL7" s="25">
        <v>87.62</v>
      </c>
      <c r="CM7" s="25">
        <v>68.88</v>
      </c>
      <c r="CN7" s="25">
        <v>69.39</v>
      </c>
      <c r="CO7" s="25">
        <v>64.92</v>
      </c>
      <c r="CP7" s="25">
        <v>64.56</v>
      </c>
      <c r="CQ7" s="25">
        <v>48.26</v>
      </c>
      <c r="CR7" s="25">
        <v>48.01</v>
      </c>
      <c r="CS7" s="25">
        <v>49.08</v>
      </c>
      <c r="CT7" s="25">
        <v>51.46</v>
      </c>
      <c r="CU7" s="25">
        <v>51.84</v>
      </c>
      <c r="CV7" s="25">
        <v>56.15</v>
      </c>
      <c r="CW7" s="25">
        <v>49.67</v>
      </c>
      <c r="CX7" s="25">
        <v>68.099999999999994</v>
      </c>
      <c r="CY7" s="25">
        <v>65.91</v>
      </c>
      <c r="CZ7" s="25">
        <v>71.38</v>
      </c>
      <c r="DA7" s="25">
        <v>76.69</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1.87</v>
      </c>
      <c r="EE7" s="25">
        <v>4.3</v>
      </c>
      <c r="EF7" s="25">
        <v>3.53</v>
      </c>
      <c r="EG7" s="25">
        <v>1.07</v>
      </c>
      <c r="EH7" s="25">
        <v>2.86</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107</v>
      </c>
    </row>
    <row r="12" spans="1:144" x14ac:dyDescent="0.15">
      <c r="B12">
        <v>1</v>
      </c>
      <c r="C12">
        <v>1</v>
      </c>
      <c r="D12">
        <v>2</v>
      </c>
      <c r="E12">
        <v>3</v>
      </c>
      <c r="F12">
        <v>4</v>
      </c>
      <c r="G12" t="s">
        <v>108</v>
      </c>
    </row>
    <row r="13" spans="1:144" x14ac:dyDescent="0.15">
      <c r="B13" t="s">
        <v>109</v>
      </c>
      <c r="C13" t="s">
        <v>110</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2023-12-05T01:08:08Z</dcterms:created>
  <dcterms:modified xsi:type="dcterms:W3CDTF">2024-02-07T03:41:11Z</dcterms:modified>
  <cp:category/>
</cp:coreProperties>
</file>