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34_北大東村（0208）\"/>
    </mc:Choice>
  </mc:AlternateContent>
  <workbookProtection workbookAlgorithmName="SHA-512" workbookHashValue="EerpDHq7dTdof7NRRyRoE68BgUnQONDIjHqxFYxoDrH/+Tylzhf4ioph2wymLerJcfStXrAO3Nb2hiTooMh3gQ==" workbookSaltValue="2I4weC4Zbm1tZc4X3Nft2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P10" i="4"/>
  <c r="BB8" i="4"/>
  <c r="AT8" i="4"/>
  <c r="AL8" i="4"/>
  <c r="W8" i="4"/>
  <c r="P8" i="4"/>
  <c r="I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<sst xmlns="http://schemas.openxmlformats.org/spreadsheetml/2006/main" count="233" uniqueCount="117">
  <si>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</si>
  <si>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</si>
  <si>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</si>
  <si>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</si>
  <si>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</si>
  <si>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</si>
  <si>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</si>
  <si>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</si>
  <si>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</si>
  <si>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</si>
  <si>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</si>
  <si>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</si>
  <si>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</si>
  <si>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</si>
  <si>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</si>
  <si>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</si>
  <si>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</si>
  <si>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</si>
  <si>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</si>
  <si>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</si>
  <si>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</si>
  <si>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</si>
  <si>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</si>
  <si>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</si>
  <si>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</si>
  <si>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</si>
  <si>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</si>
  <si>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</si>
  <si>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</si>
  <si>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</si>
  <si>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</si>
  <si>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</si>
  <si>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</si>
  <si>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</si>
  <si>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</si>
  <si>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</si>
  <si>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</si>
  <si>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</si>
  <si>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</si>
  <si>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</si>
  <si>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</si>
  <si>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</si>
  <si>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</si>
  <si>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</si>
  <si>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</si>
  <si>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</si>
  <si>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</si>
  <si>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</si>
  <si>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</si>
  <si>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</si>
  <si>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</si>
  <si>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</si>
  <si>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</si>
  <si>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</si>
  <si>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</si>
  <si>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</si>
  <si>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</si>
  <si>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</si>
  <si>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</si>
  <si>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</si>
  <si>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</si>
  <si>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</si>
  <si>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</si>
  <si>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</si>
  <si>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</si>
  <si>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</si>
  <si>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</si>
  <si>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</si>
  <si>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</si>
  <si>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</si>
  <si>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</si>
  <si>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</si>
  <si>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</si>
  <si>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</si>
  <si>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</si>
  <si>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</si>
  <si>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</si>
  <si>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</si>
  <si>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</si>
  <si>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</si>
  <si>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</si>
  <si>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</si>
  <si>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</si>
  <si>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</si>
  <si>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</si>
  <si>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</si>
  <si>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</si>
  <si>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</si>
  <si>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</si>
  <si>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</si>
  <si>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</si>
  <si>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</si>
  <si>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</si>
  <si>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</si>
  <si>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</si>
  <si>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</si>
  <si>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北大東村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</si>
  <si>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</si>
  <si>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</si>
  <si>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</si>
  <si>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</si>
  <si>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</si>
  <si>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</si>
  <si>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</si>
  <si>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</si>
  <si>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</si>
  <si>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</si>
  <si>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</si>
  <si>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</si>
  <si>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</si>
  <si>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</si>
  <si>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</si>
  <si>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</si>
  <si>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</si>
  <si>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昭和59年度の布設から管路の更新は行っておらず、経年劣化による漏水の恐れがあるため、平成30年度から管路更新工事を行っている。
浄水施設に関しては、企業局が新たに施設を新設し管理運営を開始したため村の浄水施設は廃止している。</t>
    <phoneticPr fontId="4"/>
  </si>
  <si>
    <t>管路の更新工事により費用がかかるが、広域化により沖縄県企業局より受水を始めたため施設運用にかかる費用の削減により水道料金の値下げ、また水質安定に繋がった。水道料金の値下げを行ったが、本島と比較するとまだ島民への負担が大きい状態なので、今後も経営状況を見ながら料金改定を行い水道料金の格差を減らすよう努める。</t>
    <rPh sb="77" eb="79">
      <t>スイドウ</t>
    </rPh>
    <rPh sb="79" eb="81">
      <t>リョウキン</t>
    </rPh>
    <rPh sb="82" eb="84">
      <t>ネサ</t>
    </rPh>
    <rPh sb="86" eb="87">
      <t>オコナ</t>
    </rPh>
    <rPh sb="91" eb="93">
      <t>ホントウ</t>
    </rPh>
    <rPh sb="94" eb="96">
      <t>ヒカク</t>
    </rPh>
    <rPh sb="101" eb="103">
      <t>トウミン</t>
    </rPh>
    <rPh sb="105" eb="107">
      <t>フタン</t>
    </rPh>
    <rPh sb="108" eb="109">
      <t>オオ</t>
    </rPh>
    <rPh sb="111" eb="113">
      <t>ジョウタイ</t>
    </rPh>
    <rPh sb="117" eb="119">
      <t>コンゴ</t>
    </rPh>
    <rPh sb="120" eb="122">
      <t>ケイエイ</t>
    </rPh>
    <rPh sb="122" eb="124">
      <t>ジョウキョウ</t>
    </rPh>
    <rPh sb="125" eb="126">
      <t>ミ</t>
    </rPh>
    <rPh sb="129" eb="131">
      <t>リョウキン</t>
    </rPh>
    <rPh sb="131" eb="133">
      <t>カイテイ</t>
    </rPh>
    <rPh sb="134" eb="135">
      <t>オコナ</t>
    </rPh>
    <rPh sb="136" eb="138">
      <t>スイドウ</t>
    </rPh>
    <rPh sb="138" eb="140">
      <t>リョウキン</t>
    </rPh>
    <rPh sb="141" eb="143">
      <t>カクサ</t>
    </rPh>
    <rPh sb="144" eb="145">
      <t>ヘ</t>
    </rPh>
    <rPh sb="149" eb="150">
      <t>ツト</t>
    </rPh>
    <phoneticPr fontId="4"/>
  </si>
  <si>
    <t>①　収益的収支比率
　水道広域化に伴い老朽化した管路更新工事や公営企業適用移行業務を行っている最中のため収支比率が100％を下回っている。
④　企業債残高対給水収益比率
　広域化に伴い老朽化した配水管の更新工事や公営企業法適用移行業務を行っているため今後も増加していく。
⑤　料金回収率
　令和2年6月に料金改定を行い料金の値下げを実施した。今後も経営状況を見ながら料金改定を検討し、料金回収率を向上させていく。
⑥　給水原価
　沖縄県企業局から受水開始により給水原価を下げることができた。今後も有収率を向上させることで給水原価の低減に努める。
⑦　施設利用率
　令和元年より村の運用していた施設より、沖縄県企業局の浄水施設の1日の給水能力が優れているため利用率が低下した。　
⑧　有収率
　管路の更新工事を行い、有収率向上に努める。</t>
    <rPh sb="52" eb="54">
      <t>シュウシ</t>
    </rPh>
    <rPh sb="54" eb="56">
      <t>ヒリツ</t>
    </rPh>
    <rPh sb="62" eb="64">
      <t>シタマワ</t>
    </rPh>
    <rPh sb="187" eb="189">
      <t>カイテイ</t>
    </rPh>
    <rPh sb="190" eb="19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</si>
</sst>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100</c:v>
                </c:pt>
                <c:pt idx="3">
                  <c:v>0</c:v>
                </c:pt>
                <c:pt idx="4" formatCode="#,##0.00;&quot;△&quot;#,##0.00;&quot;-&quot;">
                  <c:v>4.1500000000000004</c:v>
                </c:pt>
              </c:numCache>
            </c:numRef>
          </c:val>
          <c:extLst>
            <c:ext xmlns:c16="http://schemas.microsoft.com/office/drawing/2014/chart" uri="{C3380CC4-5D6E-409C-BE32-E72D297353CC}">
              <c16:uniqueId val="{00000000-D6D0-4C83-A79C-7F7607E5B233}"/>
            </c:ext>
          </c:extLst>
        </c:ser>
        <c:dLbls>
          <c:showLegendKey val="0"/>
          <c:showVal val="0"/>
          <c:showCatName val="0"/>
          <c:showSerName val="0"/>
          <c:showPercent val="0"/>
          <c:showBubbleSize val="0"/>
        </c:dLbls>
        <c:gapWidth val="150"/>
        <c:axId val="123731608"/>
        <c:axId val="2037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D6D0-4C83-A79C-7F7607E5B233}"/>
            </c:ext>
          </c:extLst>
        </c:ser>
        <c:dLbls>
          <c:showLegendKey val="0"/>
          <c:showVal val="0"/>
          <c:showCatName val="0"/>
          <c:showSerName val="0"/>
          <c:showPercent val="0"/>
          <c:showBubbleSize val="0"/>
        </c:dLbls>
        <c:marker val="1"/>
        <c:smooth val="0"/>
        <c:axId val="123731608"/>
        <c:axId val="203767360"/>
      </c:lineChart>
      <c:dateAx>
        <c:axId val="123731608"/>
        <c:scaling>
          <c:orientation val="minMax"/>
        </c:scaling>
        <c:delete val="1"/>
        <c:axPos val="b"/>
        <c:numFmt formatCode="&quot;H&quot;yy" sourceLinked="1"/>
        <c:majorTickMark val="none"/>
        <c:minorTickMark val="none"/>
        <c:tickLblPos val="none"/>
        <c:crossAx val="203767360"/>
        <c:crosses val="autoZero"/>
        <c:auto val="1"/>
        <c:lblOffset val="100"/>
        <c:baseTimeUnit val="years"/>
      </c:dateAx>
      <c:valAx>
        <c:axId val="203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3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78.38</c:v>
                </c:pt>
                <c:pt idx="1">
                  <c:v>59.86</c:v>
                </c:pt>
                <c:pt idx="2">
                  <c:v>61.57</c:v>
                </c:pt>
                <c:pt idx="3">
                  <c:v>62.46</c:v>
                </c:pt>
                <c:pt idx="4">
                  <c:v>59.2</c:v>
                </c:pt>
              </c:numCache>
            </c:numRef>
          </c:val>
          <c:extLst>
            <c:ext xmlns:c16="http://schemas.microsoft.com/office/drawing/2014/chart" uri="{C3380CC4-5D6E-409C-BE32-E72D297353CC}">
              <c16:uniqueId val="{00000000-FA51-42F3-908F-51DCFC002470}"/>
            </c:ext>
          </c:extLst>
        </c:ser>
        <c:dLbls>
          <c:showLegendKey val="0"/>
          <c:showVal val="0"/>
          <c:showCatName val="0"/>
          <c:showSerName val="0"/>
          <c:showPercent val="0"/>
          <c:showBubbleSize val="0"/>
        </c:dLbls>
        <c:gapWidth val="150"/>
        <c:axId val="204154720"/>
        <c:axId val="20415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FA51-42F3-908F-51DCFC002470}"/>
            </c:ext>
          </c:extLst>
        </c:ser>
        <c:dLbls>
          <c:showLegendKey val="0"/>
          <c:showVal val="0"/>
          <c:showCatName val="0"/>
          <c:showSerName val="0"/>
          <c:showPercent val="0"/>
          <c:showBubbleSize val="0"/>
        </c:dLbls>
        <c:marker val="1"/>
        <c:smooth val="0"/>
        <c:axId val="204154720"/>
        <c:axId val="204155112"/>
      </c:lineChart>
      <c:dateAx>
        <c:axId val="204154720"/>
        <c:scaling>
          <c:orientation val="minMax"/>
        </c:scaling>
        <c:delete val="1"/>
        <c:axPos val="b"/>
        <c:numFmt formatCode="&quot;H&quot;yy" sourceLinked="1"/>
        <c:majorTickMark val="none"/>
        <c:minorTickMark val="none"/>
        <c:tickLblPos val="none"/>
        <c:crossAx val="204155112"/>
        <c:crosses val="autoZero"/>
        <c:auto val="1"/>
        <c:lblOffset val="100"/>
        <c:baseTimeUnit val="years"/>
      </c:dateAx>
      <c:valAx>
        <c:axId val="20415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88.44</c:v>
                </c:pt>
                <c:pt idx="1">
                  <c:v>85.41</c:v>
                </c:pt>
                <c:pt idx="2">
                  <c:v>80.97</c:v>
                </c:pt>
                <c:pt idx="3">
                  <c:v>79.989999999999995</c:v>
                </c:pt>
                <c:pt idx="4">
                  <c:v>85.23</c:v>
                </c:pt>
              </c:numCache>
            </c:numRef>
          </c:val>
          <c:extLst>
            <c:ext xmlns:c16="http://schemas.microsoft.com/office/drawing/2014/chart" uri="{C3380CC4-5D6E-409C-BE32-E72D297353CC}">
              <c16:uniqueId val="{00000000-013D-412B-852B-FC4AC0D07803}"/>
            </c:ext>
          </c:extLst>
        </c:ser>
        <c:dLbls>
          <c:showLegendKey val="0"/>
          <c:showVal val="0"/>
          <c:showCatName val="0"/>
          <c:showSerName val="0"/>
          <c:showPercent val="0"/>
          <c:showBubbleSize val="0"/>
        </c:dLbls>
        <c:gapWidth val="150"/>
        <c:axId val="204156288"/>
        <c:axId val="20405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013D-412B-852B-FC4AC0D07803}"/>
            </c:ext>
          </c:extLst>
        </c:ser>
        <c:dLbls>
          <c:showLegendKey val="0"/>
          <c:showVal val="0"/>
          <c:showCatName val="0"/>
          <c:showSerName val="0"/>
          <c:showPercent val="0"/>
          <c:showBubbleSize val="0"/>
        </c:dLbls>
        <c:marker val="1"/>
        <c:smooth val="0"/>
        <c:axId val="204156288"/>
        <c:axId val="204052952"/>
      </c:lineChart>
      <c:dateAx>
        <c:axId val="204156288"/>
        <c:scaling>
          <c:orientation val="minMax"/>
        </c:scaling>
        <c:delete val="1"/>
        <c:axPos val="b"/>
        <c:numFmt formatCode="&quot;H&quot;yy" sourceLinked="1"/>
        <c:majorTickMark val="none"/>
        <c:minorTickMark val="none"/>
        <c:tickLblPos val="none"/>
        <c:crossAx val="204052952"/>
        <c:crosses val="autoZero"/>
        <c:auto val="1"/>
        <c:lblOffset val="100"/>
        <c:baseTimeUnit val="years"/>
      </c:dateAx>
      <c:valAx>
        <c:axId val="20405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101.7</c:v>
                </c:pt>
                <c:pt idx="1">
                  <c:v>105.96</c:v>
                </c:pt>
                <c:pt idx="2">
                  <c:v>100.47</c:v>
                </c:pt>
                <c:pt idx="3">
                  <c:v>82.84</c:v>
                </c:pt>
                <c:pt idx="4">
                  <c:v>97.6</c:v>
                </c:pt>
              </c:numCache>
            </c:numRef>
          </c:val>
          <c:extLst>
            <c:ext xmlns:c16="http://schemas.microsoft.com/office/drawing/2014/chart" uri="{C3380CC4-5D6E-409C-BE32-E72D297353CC}">
              <c16:uniqueId val="{00000000-5A41-4F74-AA66-94E4D4360ED9}"/>
            </c:ext>
          </c:extLst>
        </c:ser>
        <c:dLbls>
          <c:showLegendKey val="0"/>
          <c:showVal val="0"/>
          <c:showCatName val="0"/>
          <c:showSerName val="0"/>
          <c:showPercent val="0"/>
          <c:showBubbleSize val="0"/>
        </c:dLbls>
        <c:gapWidth val="150"/>
        <c:axId val="203182272"/>
        <c:axId val="2031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5A41-4F74-AA66-94E4D4360ED9}"/>
            </c:ext>
          </c:extLst>
        </c:ser>
        <c:dLbls>
          <c:showLegendKey val="0"/>
          <c:showVal val="0"/>
          <c:showCatName val="0"/>
          <c:showSerName val="0"/>
          <c:showPercent val="0"/>
          <c:showBubbleSize val="0"/>
        </c:dLbls>
        <c:marker val="1"/>
        <c:smooth val="0"/>
        <c:axId val="203182272"/>
        <c:axId val="203182656"/>
      </c:lineChart>
      <c:dateAx>
        <c:axId val="203182272"/>
        <c:scaling>
          <c:orientation val="minMax"/>
        </c:scaling>
        <c:delete val="1"/>
        <c:axPos val="b"/>
        <c:numFmt formatCode="&quot;H&quot;yy" sourceLinked="1"/>
        <c:majorTickMark val="none"/>
        <c:minorTickMark val="none"/>
        <c:tickLblPos val="none"/>
        <c:crossAx val="203182656"/>
        <c:crosses val="autoZero"/>
        <c:auto val="1"/>
        <c:lblOffset val="100"/>
        <c:baseTimeUnit val="years"/>
      </c:dateAx>
      <c:valAx>
        <c:axId val="2031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BA-420E-BA6D-4527A447ED25}"/>
            </c:ext>
          </c:extLst>
        </c:ser>
        <c:dLbls>
          <c:showLegendKey val="0"/>
          <c:showVal val="0"/>
          <c:showCatName val="0"/>
          <c:showSerName val="0"/>
          <c:showPercent val="0"/>
          <c:showBubbleSize val="0"/>
        </c:dLbls>
        <c:gapWidth val="150"/>
        <c:axId val="203823552"/>
        <c:axId val="2038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BA-420E-BA6D-4527A447ED25}"/>
            </c:ext>
          </c:extLst>
        </c:ser>
        <c:dLbls>
          <c:showLegendKey val="0"/>
          <c:showVal val="0"/>
          <c:showCatName val="0"/>
          <c:showSerName val="0"/>
          <c:showPercent val="0"/>
          <c:showBubbleSize val="0"/>
        </c:dLbls>
        <c:marker val="1"/>
        <c:smooth val="0"/>
        <c:axId val="203823552"/>
        <c:axId val="203828032"/>
      </c:lineChart>
      <c:dateAx>
        <c:axId val="203823552"/>
        <c:scaling>
          <c:orientation val="minMax"/>
        </c:scaling>
        <c:delete val="1"/>
        <c:axPos val="b"/>
        <c:numFmt formatCode="&quot;H&quot;yy" sourceLinked="1"/>
        <c:majorTickMark val="none"/>
        <c:minorTickMark val="none"/>
        <c:tickLblPos val="none"/>
        <c:crossAx val="203828032"/>
        <c:crosses val="autoZero"/>
        <c:auto val="1"/>
        <c:lblOffset val="100"/>
        <c:baseTimeUnit val="years"/>
      </c:dateAx>
      <c:valAx>
        <c:axId val="2038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3C-4669-9B27-F7FD57F8B9CA}"/>
            </c:ext>
          </c:extLst>
        </c:ser>
        <c:dLbls>
          <c:showLegendKey val="0"/>
          <c:showVal val="0"/>
          <c:showCatName val="0"/>
          <c:showSerName val="0"/>
          <c:showPercent val="0"/>
          <c:showBubbleSize val="0"/>
        </c:dLbls>
        <c:gapWidth val="150"/>
        <c:axId val="203536968"/>
        <c:axId val="20353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3C-4669-9B27-F7FD57F8B9CA}"/>
            </c:ext>
          </c:extLst>
        </c:ser>
        <c:dLbls>
          <c:showLegendKey val="0"/>
          <c:showVal val="0"/>
          <c:showCatName val="0"/>
          <c:showSerName val="0"/>
          <c:showPercent val="0"/>
          <c:showBubbleSize val="0"/>
        </c:dLbls>
        <c:marker val="1"/>
        <c:smooth val="0"/>
        <c:axId val="203536968"/>
        <c:axId val="203537352"/>
      </c:lineChart>
      <c:dateAx>
        <c:axId val="203536968"/>
        <c:scaling>
          <c:orientation val="minMax"/>
        </c:scaling>
        <c:delete val="1"/>
        <c:axPos val="b"/>
        <c:numFmt formatCode="&quot;H&quot;yy" sourceLinked="1"/>
        <c:majorTickMark val="none"/>
        <c:minorTickMark val="none"/>
        <c:tickLblPos val="none"/>
        <c:crossAx val="203537352"/>
        <c:crosses val="autoZero"/>
        <c:auto val="1"/>
        <c:lblOffset val="100"/>
        <c:baseTimeUnit val="years"/>
      </c:dateAx>
      <c:valAx>
        <c:axId val="20353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3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E7-4599-A379-2A0862C43323}"/>
            </c:ext>
          </c:extLst>
        </c:ser>
        <c:dLbls>
          <c:showLegendKey val="0"/>
          <c:showVal val="0"/>
          <c:showCatName val="0"/>
          <c:showSerName val="0"/>
          <c:showPercent val="0"/>
          <c:showBubbleSize val="0"/>
        </c:dLbls>
        <c:gapWidth val="150"/>
        <c:axId val="202303504"/>
        <c:axId val="20230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E7-4599-A379-2A0862C43323}"/>
            </c:ext>
          </c:extLst>
        </c:ser>
        <c:dLbls>
          <c:showLegendKey val="0"/>
          <c:showVal val="0"/>
          <c:showCatName val="0"/>
          <c:showSerName val="0"/>
          <c:showPercent val="0"/>
          <c:showBubbleSize val="0"/>
        </c:dLbls>
        <c:marker val="1"/>
        <c:smooth val="0"/>
        <c:axId val="202303504"/>
        <c:axId val="202303896"/>
      </c:lineChart>
      <c:dateAx>
        <c:axId val="202303504"/>
        <c:scaling>
          <c:orientation val="minMax"/>
        </c:scaling>
        <c:delete val="1"/>
        <c:axPos val="b"/>
        <c:numFmt formatCode="&quot;H&quot;yy" sourceLinked="1"/>
        <c:majorTickMark val="none"/>
        <c:minorTickMark val="none"/>
        <c:tickLblPos val="none"/>
        <c:crossAx val="202303896"/>
        <c:crosses val="autoZero"/>
        <c:auto val="1"/>
        <c:lblOffset val="100"/>
        <c:baseTimeUnit val="years"/>
      </c:dateAx>
      <c:valAx>
        <c:axId val="20230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0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5A-43F6-9F88-84BAD5400499}"/>
            </c:ext>
          </c:extLst>
        </c:ser>
        <c:dLbls>
          <c:showLegendKey val="0"/>
          <c:showVal val="0"/>
          <c:showCatName val="0"/>
          <c:showSerName val="0"/>
          <c:showPercent val="0"/>
          <c:showBubbleSize val="0"/>
        </c:dLbls>
        <c:gapWidth val="150"/>
        <c:axId val="202302720"/>
        <c:axId val="20230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5A-43F6-9F88-84BAD5400499}"/>
            </c:ext>
          </c:extLst>
        </c:ser>
        <c:dLbls>
          <c:showLegendKey val="0"/>
          <c:showVal val="0"/>
          <c:showCatName val="0"/>
          <c:showSerName val="0"/>
          <c:showPercent val="0"/>
          <c:showBubbleSize val="0"/>
        </c:dLbls>
        <c:marker val="1"/>
        <c:smooth val="0"/>
        <c:axId val="202302720"/>
        <c:axId val="202302328"/>
      </c:lineChart>
      <c:dateAx>
        <c:axId val="202302720"/>
        <c:scaling>
          <c:orientation val="minMax"/>
        </c:scaling>
        <c:delete val="1"/>
        <c:axPos val="b"/>
        <c:numFmt formatCode="&quot;H&quot;yy" sourceLinked="1"/>
        <c:majorTickMark val="none"/>
        <c:minorTickMark val="none"/>
        <c:tickLblPos val="none"/>
        <c:crossAx val="202302328"/>
        <c:crosses val="autoZero"/>
        <c:auto val="1"/>
        <c:lblOffset val="100"/>
        <c:baseTimeUnit val="years"/>
      </c:dateAx>
      <c:valAx>
        <c:axId val="20230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189.48</c:v>
                </c:pt>
                <c:pt idx="1">
                  <c:v>215.48</c:v>
                </c:pt>
                <c:pt idx="2">
                  <c:v>243.63</c:v>
                </c:pt>
                <c:pt idx="3">
                  <c:v>684.23</c:v>
                </c:pt>
                <c:pt idx="4">
                  <c:v>790.83</c:v>
                </c:pt>
              </c:numCache>
            </c:numRef>
          </c:val>
          <c:extLst>
            <c:ext xmlns:c16="http://schemas.microsoft.com/office/drawing/2014/chart" uri="{C3380CC4-5D6E-409C-BE32-E72D297353CC}">
              <c16:uniqueId val="{00000000-78B1-4559-8CCA-F8069043B6CD}"/>
            </c:ext>
          </c:extLst>
        </c:ser>
        <c:dLbls>
          <c:showLegendKey val="0"/>
          <c:showVal val="0"/>
          <c:showCatName val="0"/>
          <c:showSerName val="0"/>
          <c:showPercent val="0"/>
          <c:showBubbleSize val="0"/>
        </c:dLbls>
        <c:gapWidth val="150"/>
        <c:axId val="202305072"/>
        <c:axId val="20230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78B1-4559-8CCA-F8069043B6CD}"/>
            </c:ext>
          </c:extLst>
        </c:ser>
        <c:dLbls>
          <c:showLegendKey val="0"/>
          <c:showVal val="0"/>
          <c:showCatName val="0"/>
          <c:showSerName val="0"/>
          <c:showPercent val="0"/>
          <c:showBubbleSize val="0"/>
        </c:dLbls>
        <c:marker val="1"/>
        <c:smooth val="0"/>
        <c:axId val="202305072"/>
        <c:axId val="202305464"/>
      </c:lineChart>
      <c:dateAx>
        <c:axId val="202305072"/>
        <c:scaling>
          <c:orientation val="minMax"/>
        </c:scaling>
        <c:delete val="1"/>
        <c:axPos val="b"/>
        <c:numFmt formatCode="&quot;H&quot;yy" sourceLinked="1"/>
        <c:majorTickMark val="none"/>
        <c:minorTickMark val="none"/>
        <c:tickLblPos val="none"/>
        <c:crossAx val="202305464"/>
        <c:crosses val="autoZero"/>
        <c:auto val="1"/>
        <c:lblOffset val="100"/>
        <c:baseTimeUnit val="years"/>
      </c:dateAx>
      <c:valAx>
        <c:axId val="20230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0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53.29</c:v>
                </c:pt>
                <c:pt idx="1">
                  <c:v>72.92</c:v>
                </c:pt>
                <c:pt idx="2">
                  <c:v>93.14</c:v>
                </c:pt>
                <c:pt idx="3">
                  <c:v>85.13</c:v>
                </c:pt>
                <c:pt idx="4">
                  <c:v>95.68</c:v>
                </c:pt>
              </c:numCache>
            </c:numRef>
          </c:val>
          <c:extLst>
            <c:ext xmlns:c16="http://schemas.microsoft.com/office/drawing/2014/chart" uri="{C3380CC4-5D6E-409C-BE32-E72D297353CC}">
              <c16:uniqueId val="{00000000-FDFC-42FC-9892-A46F2B55D961}"/>
            </c:ext>
          </c:extLst>
        </c:ser>
        <c:dLbls>
          <c:showLegendKey val="0"/>
          <c:showVal val="0"/>
          <c:showCatName val="0"/>
          <c:showSerName val="0"/>
          <c:showPercent val="0"/>
          <c:showBubbleSize val="0"/>
        </c:dLbls>
        <c:gapWidth val="150"/>
        <c:axId val="202303112"/>
        <c:axId val="20230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FDFC-42FC-9892-A46F2B55D961}"/>
            </c:ext>
          </c:extLst>
        </c:ser>
        <c:dLbls>
          <c:showLegendKey val="0"/>
          <c:showVal val="0"/>
          <c:showCatName val="0"/>
          <c:showSerName val="0"/>
          <c:showPercent val="0"/>
          <c:showBubbleSize val="0"/>
        </c:dLbls>
        <c:marker val="1"/>
        <c:smooth val="0"/>
        <c:axId val="202303112"/>
        <c:axId val="202306640"/>
      </c:lineChart>
      <c:dateAx>
        <c:axId val="202303112"/>
        <c:scaling>
          <c:orientation val="minMax"/>
        </c:scaling>
        <c:delete val="1"/>
        <c:axPos val="b"/>
        <c:numFmt formatCode="&quot;H&quot;yy" sourceLinked="1"/>
        <c:majorTickMark val="none"/>
        <c:minorTickMark val="none"/>
        <c:tickLblPos val="none"/>
        <c:crossAx val="202306640"/>
        <c:crosses val="autoZero"/>
        <c:auto val="1"/>
        <c:lblOffset val="100"/>
        <c:baseTimeUnit val="years"/>
      </c:dateAx>
      <c:valAx>
        <c:axId val="20230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0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898.97</c:v>
                </c:pt>
                <c:pt idx="1">
                  <c:v>569.19000000000005</c:v>
                </c:pt>
                <c:pt idx="2">
                  <c:v>369.33</c:v>
                </c:pt>
                <c:pt idx="3">
                  <c:v>354.35</c:v>
                </c:pt>
                <c:pt idx="4">
                  <c:v>331.81</c:v>
                </c:pt>
              </c:numCache>
            </c:numRef>
          </c:val>
          <c:extLst>
            <c:ext xmlns:c16="http://schemas.microsoft.com/office/drawing/2014/chart" uri="{C3380CC4-5D6E-409C-BE32-E72D297353CC}">
              <c16:uniqueId val="{00000000-F33F-4900-8B67-BA17359E2D60}"/>
            </c:ext>
          </c:extLst>
        </c:ser>
        <c:dLbls>
          <c:showLegendKey val="0"/>
          <c:showVal val="0"/>
          <c:showCatName val="0"/>
          <c:showSerName val="0"/>
          <c:showPercent val="0"/>
          <c:showBubbleSize val="0"/>
        </c:dLbls>
        <c:gapWidth val="150"/>
        <c:axId val="204153152"/>
        <c:axId val="20415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F33F-4900-8B67-BA17359E2D60}"/>
            </c:ext>
          </c:extLst>
        </c:ser>
        <c:dLbls>
          <c:showLegendKey val="0"/>
          <c:showVal val="0"/>
          <c:showCatName val="0"/>
          <c:showSerName val="0"/>
          <c:showPercent val="0"/>
          <c:showBubbleSize val="0"/>
        </c:dLbls>
        <c:marker val="1"/>
        <c:smooth val="0"/>
        <c:axId val="204153152"/>
        <c:axId val="204153544"/>
      </c:lineChart>
      <c:dateAx>
        <c:axId val="204153152"/>
        <c:scaling>
          <c:orientation val="minMax"/>
        </c:scaling>
        <c:delete val="1"/>
        <c:axPos val="b"/>
        <c:numFmt formatCode="&quot;H&quot;yy" sourceLinked="1"/>
        <c:majorTickMark val="none"/>
        <c:minorTickMark val="none"/>
        <c:tickLblPos val="none"/>
        <c:crossAx val="204153544"/>
        <c:crosses val="autoZero"/>
        <c:auto val="1"/>
        <c:lblOffset val="100"/>
        <c:baseTimeUnit val="years"/>
      </c:dateAx>
      <c:valAx>
        <c:axId val="20415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J12" sqref="BJ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沖縄県　北大東村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542</v>
      </c>
      <c r="AM8" s="60"/>
      <c r="AN8" s="60"/>
      <c r="AO8" s="60"/>
      <c r="AP8" s="60"/>
      <c r="AQ8" s="60"/>
      <c r="AR8" s="60"/>
      <c r="AS8" s="60"/>
      <c r="AT8" s="36">
        <f>データ!$S$6</f>
        <v>13.07</v>
      </c>
      <c r="AU8" s="36"/>
      <c r="AV8" s="36"/>
      <c r="AW8" s="36"/>
      <c r="AX8" s="36"/>
      <c r="AY8" s="36"/>
      <c r="AZ8" s="36"/>
      <c r="BA8" s="36"/>
      <c r="BB8" s="36">
        <f>データ!$T$6</f>
        <v>41.47</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5850</v>
      </c>
      <c r="X10" s="60"/>
      <c r="Y10" s="60"/>
      <c r="Z10" s="60"/>
      <c r="AA10" s="60"/>
      <c r="AB10" s="60"/>
      <c r="AC10" s="60"/>
      <c r="AD10" s="2"/>
      <c r="AE10" s="2"/>
      <c r="AF10" s="2"/>
      <c r="AG10" s="2"/>
      <c r="AH10" s="2"/>
      <c r="AI10" s="2"/>
      <c r="AJ10" s="2"/>
      <c r="AK10" s="2"/>
      <c r="AL10" s="60">
        <f>データ!$U$6</f>
        <v>527</v>
      </c>
      <c r="AM10" s="60"/>
      <c r="AN10" s="60"/>
      <c r="AO10" s="60"/>
      <c r="AP10" s="60"/>
      <c r="AQ10" s="60"/>
      <c r="AR10" s="60"/>
      <c r="AS10" s="60"/>
      <c r="AT10" s="36">
        <f>データ!$V$6</f>
        <v>12</v>
      </c>
      <c r="AU10" s="36"/>
      <c r="AV10" s="36"/>
      <c r="AW10" s="36"/>
      <c r="AX10" s="36"/>
      <c r="AY10" s="36"/>
      <c r="AZ10" s="36"/>
      <c r="BA10" s="36"/>
      <c r="BB10" s="36">
        <f>データ!$W$6</f>
        <v>43.92</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41</v>
      </c>
      <c r="O85" s="13" t="str">
        <f>データ!EN6</f>
        <v>【0.52】</v>
      </c>
    </row>
  </sheetData>
  <sheetProtection algorithmName="SHA-512" hashValue="u7wcenEXGiuTfl8j7SFVS01U+Q7OrLvT3wRi2HKmmEGTmqQJ457qNsWPuPjum04WTperrYgw/WKmijEKktjSJw==" saltValue="glkq/YHAkxQR1Dj7SENu+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473588</v>
      </c>
      <c r="D6" s="20">
        <f t="shared" si="3"/>
        <v>47</v>
      </c>
      <c r="E6" s="20">
        <f t="shared" si="3"/>
        <v>1</v>
      </c>
      <c r="F6" s="20">
        <f t="shared" si="3"/>
        <v>0</v>
      </c>
      <c r="G6" s="20">
        <f t="shared" si="3"/>
        <v>0</v>
      </c>
      <c r="H6" s="20" t="str">
        <f t="shared" si="3"/>
        <v>沖縄県　北大東村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5850</v>
      </c>
      <c r="R6" s="21">
        <f t="shared" si="3"/>
        <v>542</v>
      </c>
      <c r="S6" s="21">
        <f t="shared" si="3"/>
        <v>13.07</v>
      </c>
      <c r="T6" s="21">
        <f t="shared" si="3"/>
        <v>41.47</v>
      </c>
      <c r="U6" s="21">
        <f t="shared" si="3"/>
        <v>527</v>
      </c>
      <c r="V6" s="21">
        <f t="shared" si="3"/>
        <v>12</v>
      </c>
      <c r="W6" s="21">
        <f t="shared" si="3"/>
        <v>43.92</v>
      </c>
      <c r="X6" s="22">
        <f>IF(X7="",NA(),X7)</f>
        <v>101.7</v>
      </c>
      <c r="Y6" s="22">
        <f t="shared" ref="Y6:AG6" si="4">IF(Y7="",NA(),Y7)</f>
        <v>105.96</v>
      </c>
      <c r="Z6" s="22">
        <f t="shared" si="4"/>
        <v>100.47</v>
      </c>
      <c r="AA6" s="22">
        <f t="shared" si="4"/>
        <v>82.84</v>
      </c>
      <c r="AB6" s="22">
        <f t="shared" si="4"/>
        <v>97.6</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189.48</v>
      </c>
      <c r="BF6" s="22">
        <f t="shared" ref="BF6:BN6" si="7">IF(BF7="",NA(),BF7)</f>
        <v>215.48</v>
      </c>
      <c r="BG6" s="22">
        <f t="shared" si="7"/>
        <v>243.63</v>
      </c>
      <c r="BH6" s="22">
        <f t="shared" si="7"/>
        <v>684.23</v>
      </c>
      <c r="BI6" s="22">
        <f t="shared" si="7"/>
        <v>790.83</v>
      </c>
      <c r="BJ6" s="22">
        <f t="shared" si="7"/>
        <v>1274.21</v>
      </c>
      <c r="BK6" s="22">
        <f t="shared" si="7"/>
        <v>1183.92</v>
      </c>
      <c r="BL6" s="22">
        <f t="shared" si="7"/>
        <v>1128.72</v>
      </c>
      <c r="BM6" s="22">
        <f t="shared" si="7"/>
        <v>1125.25</v>
      </c>
      <c r="BN6" s="22">
        <f t="shared" si="7"/>
        <v>1157.05</v>
      </c>
      <c r="BO6" s="21" t="str">
        <f>IF(BO7="","",IF(BO7="-","【-】","【"&amp;SUBSTITUTE(TEXT(BO7,"#,##0.00"),"-","△")&amp;"】"))</f>
        <v>【982.48】</v>
      </c>
      <c r="BP6" s="22">
        <f>IF(BP7="",NA(),BP7)</f>
        <v>53.29</v>
      </c>
      <c r="BQ6" s="22">
        <f t="shared" ref="BQ6:BY6" si="8">IF(BQ7="",NA(),BQ7)</f>
        <v>72.92</v>
      </c>
      <c r="BR6" s="22">
        <f t="shared" si="8"/>
        <v>93.14</v>
      </c>
      <c r="BS6" s="22">
        <f t="shared" si="8"/>
        <v>85.13</v>
      </c>
      <c r="BT6" s="22">
        <f t="shared" si="8"/>
        <v>95.68</v>
      </c>
      <c r="BU6" s="22">
        <f t="shared" si="8"/>
        <v>41.25</v>
      </c>
      <c r="BV6" s="22">
        <f t="shared" si="8"/>
        <v>42.5</v>
      </c>
      <c r="BW6" s="22">
        <f t="shared" si="8"/>
        <v>41.84</v>
      </c>
      <c r="BX6" s="22">
        <f t="shared" si="8"/>
        <v>41.44</v>
      </c>
      <c r="BY6" s="22">
        <f t="shared" si="8"/>
        <v>37.65</v>
      </c>
      <c r="BZ6" s="21" t="str">
        <f>IF(BZ7="","",IF(BZ7="-","【-】","【"&amp;SUBSTITUTE(TEXT(BZ7,"#,##0.00"),"-","△")&amp;"】"))</f>
        <v>【50.61】</v>
      </c>
      <c r="CA6" s="22">
        <f>IF(CA7="",NA(),CA7)</f>
        <v>898.97</v>
      </c>
      <c r="CB6" s="22">
        <f t="shared" ref="CB6:CJ6" si="9">IF(CB7="",NA(),CB7)</f>
        <v>569.19000000000005</v>
      </c>
      <c r="CC6" s="22">
        <f t="shared" si="9"/>
        <v>369.33</v>
      </c>
      <c r="CD6" s="22">
        <f t="shared" si="9"/>
        <v>354.35</v>
      </c>
      <c r="CE6" s="22">
        <f t="shared" si="9"/>
        <v>331.81</v>
      </c>
      <c r="CF6" s="22">
        <f t="shared" si="9"/>
        <v>383.25</v>
      </c>
      <c r="CG6" s="22">
        <f t="shared" si="9"/>
        <v>377.72</v>
      </c>
      <c r="CH6" s="22">
        <f t="shared" si="9"/>
        <v>390.47</v>
      </c>
      <c r="CI6" s="22">
        <f t="shared" si="9"/>
        <v>403.61</v>
      </c>
      <c r="CJ6" s="22">
        <f t="shared" si="9"/>
        <v>442.82</v>
      </c>
      <c r="CK6" s="21" t="str">
        <f>IF(CK7="","",IF(CK7="-","【-】","【"&amp;SUBSTITUTE(TEXT(CK7,"#,##0.00"),"-","△")&amp;"】"))</f>
        <v>【320.83】</v>
      </c>
      <c r="CL6" s="22">
        <f>IF(CL7="",NA(),CL7)</f>
        <v>78.38</v>
      </c>
      <c r="CM6" s="22">
        <f t="shared" ref="CM6:CU6" si="10">IF(CM7="",NA(),CM7)</f>
        <v>59.86</v>
      </c>
      <c r="CN6" s="22">
        <f t="shared" si="10"/>
        <v>61.57</v>
      </c>
      <c r="CO6" s="22">
        <f t="shared" si="10"/>
        <v>62.46</v>
      </c>
      <c r="CP6" s="22">
        <f t="shared" si="10"/>
        <v>59.2</v>
      </c>
      <c r="CQ6" s="22">
        <f t="shared" si="10"/>
        <v>48.26</v>
      </c>
      <c r="CR6" s="22">
        <f t="shared" si="10"/>
        <v>48.01</v>
      </c>
      <c r="CS6" s="22">
        <f t="shared" si="10"/>
        <v>49.08</v>
      </c>
      <c r="CT6" s="22">
        <f t="shared" si="10"/>
        <v>51.46</v>
      </c>
      <c r="CU6" s="22">
        <f t="shared" si="10"/>
        <v>51.84</v>
      </c>
      <c r="CV6" s="21" t="str">
        <f>IF(CV7="","",IF(CV7="-","【-】","【"&amp;SUBSTITUTE(TEXT(CV7,"#,##0.00"),"-","△")&amp;"】"))</f>
        <v>【56.15】</v>
      </c>
      <c r="CW6" s="22">
        <f>IF(CW7="",NA(),CW7)</f>
        <v>88.44</v>
      </c>
      <c r="CX6" s="22">
        <f t="shared" ref="CX6:DF6" si="11">IF(CX7="",NA(),CX7)</f>
        <v>85.41</v>
      </c>
      <c r="CY6" s="22">
        <f t="shared" si="11"/>
        <v>80.97</v>
      </c>
      <c r="CZ6" s="22">
        <f t="shared" si="11"/>
        <v>79.989999999999995</v>
      </c>
      <c r="DA6" s="22">
        <f t="shared" si="11"/>
        <v>85.23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100</v>
      </c>
      <c r="EG6" s="21">
        <f t="shared" si="14"/>
        <v>0</v>
      </c>
      <c r="EH6" s="22">
        <f t="shared" si="14"/>
        <v>4.1500000000000004</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473588</v>
      </c>
      <c r="D7" s="24">
        <v>47</v>
      </c>
      <c r="E7" s="24">
        <v>1</v>
      </c>
      <c r="F7" s="24">
        <v>0</v>
      </c>
      <c r="G7" s="24">
        <v>0</v>
      </c>
      <c r="H7" s="24" t="s">
        <v>96</v>
      </c>
      <c r="I7" s="24" t="s">
        <v>97</v>
      </c>
      <c r="J7" s="24" t="s">
        <v>98</v>
      </c>
      <c r="K7" s="24" t="s">
        <v>99</v>
      </c>
      <c r="L7" s="24" t="s">
        <v>100</v>
      </c>
      <c r="M7" s="24" t="s">
        <v>101</v>
      </c>
      <c r="N7" s="25" t="s">
        <v>102</v>
      </c>
      <c r="O7" s="25" t="s">
        <v>103</v>
      </c>
      <c r="P7" s="25">
        <v>100</v>
      </c>
      <c r="Q7" s="25">
        <v>5850</v>
      </c>
      <c r="R7" s="25">
        <v>542</v>
      </c>
      <c r="S7" s="25">
        <v>13.07</v>
      </c>
      <c r="T7" s="25">
        <v>41.47</v>
      </c>
      <c r="U7" s="25">
        <v>527</v>
      </c>
      <c r="V7" s="25">
        <v>12</v>
      </c>
      <c r="W7" s="25">
        <v>43.92</v>
      </c>
      <c r="X7" s="25">
        <v>101.7</v>
      </c>
      <c r="Y7" s="25">
        <v>105.96</v>
      </c>
      <c r="Z7" s="25">
        <v>100.47</v>
      </c>
      <c r="AA7" s="25">
        <v>82.84</v>
      </c>
      <c r="AB7" s="25">
        <v>97.6</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189.48</v>
      </c>
      <c r="BF7" s="25">
        <v>215.48</v>
      </c>
      <c r="BG7" s="25">
        <v>243.63</v>
      </c>
      <c r="BH7" s="25">
        <v>684.23</v>
      </c>
      <c r="BI7" s="25">
        <v>790.83</v>
      </c>
      <c r="BJ7" s="25">
        <v>1274.21</v>
      </c>
      <c r="BK7" s="25">
        <v>1183.92</v>
      </c>
      <c r="BL7" s="25">
        <v>1128.72</v>
      </c>
      <c r="BM7" s="25">
        <v>1125.25</v>
      </c>
      <c r="BN7" s="25">
        <v>1157.05</v>
      </c>
      <c r="BO7" s="25">
        <v>982.48</v>
      </c>
      <c r="BP7" s="25">
        <v>53.29</v>
      </c>
      <c r="BQ7" s="25">
        <v>72.92</v>
      </c>
      <c r="BR7" s="25">
        <v>93.14</v>
      </c>
      <c r="BS7" s="25">
        <v>85.13</v>
      </c>
      <c r="BT7" s="25">
        <v>95.68</v>
      </c>
      <c r="BU7" s="25">
        <v>41.25</v>
      </c>
      <c r="BV7" s="25">
        <v>42.5</v>
      </c>
      <c r="BW7" s="25">
        <v>41.84</v>
      </c>
      <c r="BX7" s="25">
        <v>41.44</v>
      </c>
      <c r="BY7" s="25">
        <v>37.65</v>
      </c>
      <c r="BZ7" s="25">
        <v>50.61</v>
      </c>
      <c r="CA7" s="25">
        <v>898.97</v>
      </c>
      <c r="CB7" s="25">
        <v>569.19000000000005</v>
      </c>
      <c r="CC7" s="25">
        <v>369.33</v>
      </c>
      <c r="CD7" s="25">
        <v>354.35</v>
      </c>
      <c r="CE7" s="25">
        <v>331.81</v>
      </c>
      <c r="CF7" s="25">
        <v>383.25</v>
      </c>
      <c r="CG7" s="25">
        <v>377.72</v>
      </c>
      <c r="CH7" s="25">
        <v>390.47</v>
      </c>
      <c r="CI7" s="25">
        <v>403.61</v>
      </c>
      <c r="CJ7" s="25">
        <v>442.82</v>
      </c>
      <c r="CK7" s="25">
        <v>320.83</v>
      </c>
      <c r="CL7" s="25">
        <v>78.38</v>
      </c>
      <c r="CM7" s="25">
        <v>59.86</v>
      </c>
      <c r="CN7" s="25">
        <v>61.57</v>
      </c>
      <c r="CO7" s="25">
        <v>62.46</v>
      </c>
      <c r="CP7" s="25">
        <v>59.2</v>
      </c>
      <c r="CQ7" s="25">
        <v>48.26</v>
      </c>
      <c r="CR7" s="25">
        <v>48.01</v>
      </c>
      <c r="CS7" s="25">
        <v>49.08</v>
      </c>
      <c r="CT7" s="25">
        <v>51.46</v>
      </c>
      <c r="CU7" s="25">
        <v>51.84</v>
      </c>
      <c r="CV7" s="25">
        <v>56.15</v>
      </c>
      <c r="CW7" s="25">
        <v>88.44</v>
      </c>
      <c r="CX7" s="25">
        <v>85.41</v>
      </c>
      <c r="CY7" s="25">
        <v>80.97</v>
      </c>
      <c r="CZ7" s="25">
        <v>79.989999999999995</v>
      </c>
      <c r="DA7" s="25">
        <v>85.23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100</v>
      </c>
      <c r="EG7" s="25">
        <v>0</v>
      </c>
      <c r="EH7" s="25">
        <v>4.1500000000000004</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2023-12-05T01:08:07Z</dcterms:created>
  <dcterms:modified xsi:type="dcterms:W3CDTF">2024-02-09T00:06:01Z</dcterms:modified>
  <cp:category/>
</cp:coreProperties>
</file>