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E049A7D-C9D4-45A3-AC5D-DBE7F23140B5}" xr6:coauthVersionLast="46" xr6:coauthVersionMax="46" xr10:uidLastSave="{00000000-0000-0000-0000-000000000000}"/>
  <workbookProtection workbookAlgorithmName="SHA-512" workbookHashValue="hBvaGPIheEUwVCeoKTUqY+NjF5l+uM1biRYCtZ0HmMyrInJrI7vv+IgTSFhMFhng0UiAhNeQ3xA3LGkNyp/Krg==" workbookSaltValue="w34CGI8HXBHjetRPytTq6Q==" workbookSpinCount="100000" lockStructure="1"/>
  <bookViews>
    <workbookView xWindow="-120" yWindow="-120" windowWidth="20730" windowHeight="1116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O6" i="5"/>
  <c r="I10" i="4" s="1"/>
  <c r="N6" i="5"/>
  <c r="B10" i="4" s="1"/>
  <c r="M6" i="5"/>
  <c r="L6" i="5"/>
  <c r="W8" i="4" s="1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H86" i="4"/>
  <c r="E86" i="4"/>
  <c r="BB10" i="4"/>
  <c r="AL10" i="4"/>
  <c r="P10" i="4"/>
  <c r="AD8" i="4"/>
  <c r="I8" i="4"/>
  <c r="B8" i="4"/>
  <c r="B6" i="4"/>
</calcChain>
</file>

<file path=xl/sharedStrings.xml><?xml version="1.0" encoding="utf-8"?>
<sst xmlns="http://schemas.openxmlformats.org/spreadsheetml/2006/main" count="236" uniqueCount="119">
  <si>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</si>
  <si>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</si>
  <si>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</si>
  <si>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</si>
  <si>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</si>
  <si>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</si>
  <si>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</si>
  <si>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</si>
  <si>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</si>
  <si>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</si>
  <si>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</si>
  <si>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</si>
  <si>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</si>
  <si>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</si>
  <si>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</si>
  <si>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</si>
  <si>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</si>
  <si>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</si>
  <si>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</si>
  <si>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</si>
  <si>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</si>
  <si>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</si>
  <si>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</si>
  <si>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</si>
  <si>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</si>
  <si>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</si>
  <si>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</si>
  <si>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</si>
  <si>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</si>
  <si>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</si>
  <si>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</si>
  <si>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</si>
  <si>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</si>
  <si>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</si>
  <si>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</si>
  <si>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</si>
  <si>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</si>
  <si>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</si>
  <si>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</si>
  <si>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</si>
  <si>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</si>
  <si>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</si>
  <si>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</si>
  <si>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</si>
  <si>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</si>
  <si>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</si>
  <si>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</si>
  <si>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</si>
  <si>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</si>
  <si>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</si>
  <si>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</si>
  <si>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</si>
  <si>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</si>
  <si>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</si>
  <si>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</si>
  <si>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</si>
  <si>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</si>
  <si>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</si>
  <si>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</si>
  <si>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</si>
  <si>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</si>
  <si>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</si>
  <si>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</si>
  <si>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</si>
  <si>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</si>
  <si>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</si>
  <si>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</si>
  <si>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</si>
  <si>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</si>
  <si>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</si>
  <si>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</si>
  <si>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</si>
  <si>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</si>
  <si>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</si>
  <si>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</si>
  <si>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</si>
  <si>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</si>
  <si>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</si>
  <si>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</si>
  <si>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</si>
  <si>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</si>
  <si>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</si>
  <si>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</si>
  <si>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</si>
  <si>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</si>
  <si>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</si>
  <si>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</si>
  <si>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</si>
  <si>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</si>
  <si>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</si>
  <si>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</si>
  <si>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</si>
  <si>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</si>
  <si>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</si>
  <si>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</si>
  <si>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</si>
  <si>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</si>
  <si>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</si>
  <si>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沖縄県　渡名喜村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</si>
  <si>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</si>
  <si>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</si>
  <si>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</si>
  <si>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</si>
  <si>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</si>
  <si>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</si>
  <si>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</si>
  <si>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</si>
  <si>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</si>
  <si>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</si>
  <si>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</si>
  <si>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</si>
  <si>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</si>
  <si>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</si>
  <si>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</si>
  <si>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</si>
  <si>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</si>
  <si>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
　前年度より、4.08%増となった。使用料収入は前年度比減（△1,529千円）であったが、一般会計繰入金が前年度比増（6,495千円）となったことが要因と考えられる。一般会計繰入金への依存度が高い状況が続いており、引続き経費削減に努めていく。
④企業債残高対事業規模比率
　前年度同様、類似団体の平均値よりも低い比率である。当年度において、新規の企業債借入が1件あった。今後、公営企業法適用及び施設更新等に伴う新規企業債の発行を予定・検討しているため、比率の増加が見込まれる。
⑤経費回収比率
　前年度より30.22％減となり、2年連続で回収比率は減となった。また、類似団体平均値も当年度は下回っている。使用料収入の減が要因と考えられ、使用料収入の確保及び経費削減に向けた取組が必要である。
⑥汚水処理原価
　当年度において、類似団体平均値を上回った状態となった。維持管理費の増（前年度比4,317千円増）が主たる要因と考えられる。今後も施設老朽化に伴う維持管理費等の増が見込まれるため、経費縮減並びに削減対策に努め、効率的な汚水処理の実施を行っていく。
⑦施設利用率
　類似団体平均値より下回っている。近年は毎年50％程度で推移していたが、前年度より50%を切り、当年度は前年度比△3%の45%となった。今後、人口減少に伴い施設の遊休状態が続いていく懸念がある。
⑧水洗化率
　水質保全及び使用料収入の確保のため、今後も引き続き水洗化率100％を維持できるよう取り組んでいく。</t>
    <rPh sb="1" eb="4">
      <t>シュウエキテキ</t>
    </rPh>
    <rPh sb="4" eb="6">
      <t>シュウシ</t>
    </rPh>
    <rPh sb="6" eb="8">
      <t>ヒリツ</t>
    </rPh>
    <rPh sb="10" eb="13">
      <t>ゼンネンド</t>
    </rPh>
    <rPh sb="21" eb="22">
      <t>ゾウ</t>
    </rPh>
    <rPh sb="27" eb="30">
      <t>シヨウリョウ</t>
    </rPh>
    <rPh sb="30" eb="32">
      <t>シュウニュウ</t>
    </rPh>
    <rPh sb="33" eb="36">
      <t>ゼンネンド</t>
    </rPh>
    <rPh sb="36" eb="37">
      <t>ヒ</t>
    </rPh>
    <rPh sb="37" eb="38">
      <t>ゲン</t>
    </rPh>
    <rPh sb="45" eb="47">
      <t>センエン</t>
    </rPh>
    <rPh sb="54" eb="56">
      <t>イッパン</t>
    </rPh>
    <rPh sb="56" eb="58">
      <t>カイケイ</t>
    </rPh>
    <rPh sb="58" eb="60">
      <t>クリイレ</t>
    </rPh>
    <rPh sb="60" eb="61">
      <t>キン</t>
    </rPh>
    <rPh sb="62" eb="65">
      <t>ゼンネンド</t>
    </rPh>
    <rPh sb="65" eb="66">
      <t>ヒ</t>
    </rPh>
    <rPh sb="66" eb="67">
      <t>ゾウ</t>
    </rPh>
    <rPh sb="73" eb="75">
      <t>センエン</t>
    </rPh>
    <rPh sb="83" eb="85">
      <t>ヨウイン</t>
    </rPh>
    <rPh sb="86" eb="87">
      <t>カンガ</t>
    </rPh>
    <rPh sb="92" eb="94">
      <t>イッパン</t>
    </rPh>
    <rPh sb="94" eb="96">
      <t>カイケイ</t>
    </rPh>
    <rPh sb="96" eb="97">
      <t>ク</t>
    </rPh>
    <rPh sb="97" eb="98">
      <t>イ</t>
    </rPh>
    <rPh sb="98" eb="99">
      <t>キン</t>
    </rPh>
    <rPh sb="101" eb="104">
      <t>イゾンド</t>
    </rPh>
    <rPh sb="105" eb="106">
      <t>タカ</t>
    </rPh>
    <rPh sb="107" eb="109">
      <t>ジョウキョウ</t>
    </rPh>
    <rPh sb="110" eb="111">
      <t>ツヅ</t>
    </rPh>
    <rPh sb="116" eb="118">
      <t>ヒキツヅ</t>
    </rPh>
    <rPh sb="119" eb="121">
      <t>ケイヒ</t>
    </rPh>
    <rPh sb="121" eb="123">
      <t>サクゲン</t>
    </rPh>
    <rPh sb="124" eb="125">
      <t>ツト</t>
    </rPh>
    <rPh sb="132" eb="135">
      <t>キギョウサイ</t>
    </rPh>
    <rPh sb="135" eb="137">
      <t>ザンダカ</t>
    </rPh>
    <rPh sb="137" eb="138">
      <t>タイ</t>
    </rPh>
    <rPh sb="138" eb="140">
      <t>ジギョウ</t>
    </rPh>
    <rPh sb="140" eb="142">
      <t>キボ</t>
    </rPh>
    <rPh sb="142" eb="144">
      <t>ヒリツ</t>
    </rPh>
    <rPh sb="146" eb="149">
      <t>ゼンネンド</t>
    </rPh>
    <rPh sb="149" eb="151">
      <t>ドウヨウ</t>
    </rPh>
    <rPh sb="152" eb="154">
      <t>ルイジ</t>
    </rPh>
    <rPh sb="154" eb="156">
      <t>ダンタイ</t>
    </rPh>
    <rPh sb="157" eb="160">
      <t>ヘイキンチ</t>
    </rPh>
    <rPh sb="163" eb="164">
      <t>ヒク</t>
    </rPh>
    <rPh sb="165" eb="167">
      <t>ヒリツ</t>
    </rPh>
    <rPh sb="172" eb="174">
      <t>ネンド</t>
    </rPh>
    <rPh sb="179" eb="181">
      <t>シンキ</t>
    </rPh>
    <rPh sb="182" eb="184">
      <t>キギョウ</t>
    </rPh>
    <rPh sb="184" eb="185">
      <t>サイ</t>
    </rPh>
    <rPh sb="185" eb="187">
      <t>カリイレ</t>
    </rPh>
    <rPh sb="189" eb="190">
      <t>ケン</t>
    </rPh>
    <rPh sb="194" eb="196">
      <t>コンゴ</t>
    </rPh>
    <rPh sb="223" eb="225">
      <t>ヨテイ</t>
    </rPh>
    <rPh sb="226" eb="228">
      <t>ケントウ</t>
    </rPh>
    <rPh sb="241" eb="243">
      <t>ミコ</t>
    </rPh>
    <rPh sb="249" eb="251">
      <t>ケイヒ</t>
    </rPh>
    <rPh sb="251" eb="253">
      <t>カイシュウ</t>
    </rPh>
    <rPh sb="253" eb="255">
      <t>ヒリツ</t>
    </rPh>
    <rPh sb="274" eb="275">
      <t>ネン</t>
    </rPh>
    <rPh sb="275" eb="277">
      <t>レンゾク</t>
    </rPh>
    <rPh sb="278" eb="280">
      <t>カイシュウ</t>
    </rPh>
    <rPh sb="280" eb="282">
      <t>ヒリツ</t>
    </rPh>
    <rPh sb="283" eb="284">
      <t>ゲン</t>
    </rPh>
    <rPh sb="301" eb="303">
      <t>ネンド</t>
    </rPh>
    <rPh sb="304" eb="306">
      <t>シタマワ</t>
    </rPh>
    <rPh sb="311" eb="314">
      <t>シヨウリョウ</t>
    </rPh>
    <rPh sb="314" eb="316">
      <t>シュウニュウ</t>
    </rPh>
    <rPh sb="317" eb="318">
      <t>ゲン</t>
    </rPh>
    <rPh sb="319" eb="321">
      <t>ヨウイン</t>
    </rPh>
    <rPh sb="322" eb="323">
      <t>カンガ</t>
    </rPh>
    <rPh sb="364" eb="367">
      <t>トウネンド</t>
    </rPh>
    <rPh sb="380" eb="382">
      <t>ウワマワ</t>
    </rPh>
    <rPh sb="384" eb="386">
      <t>ジョウタイ</t>
    </rPh>
    <rPh sb="397" eb="398">
      <t>ゾウ</t>
    </rPh>
    <rPh sb="425" eb="427">
      <t>コンゴ</t>
    </rPh>
    <rPh sb="428" eb="430">
      <t>シセツ</t>
    </rPh>
    <rPh sb="430" eb="433">
      <t>ロウキュウカ</t>
    </rPh>
    <rPh sb="434" eb="435">
      <t>トモナ</t>
    </rPh>
    <rPh sb="436" eb="438">
      <t>イジ</t>
    </rPh>
    <rPh sb="438" eb="441">
      <t>カンリヒ</t>
    </rPh>
    <rPh sb="441" eb="442">
      <t>ナド</t>
    </rPh>
    <rPh sb="443" eb="444">
      <t>ゾウ</t>
    </rPh>
    <rPh sb="445" eb="447">
      <t>ミコ</t>
    </rPh>
    <rPh sb="453" eb="455">
      <t>ケイヒ</t>
    </rPh>
    <rPh sb="455" eb="457">
      <t>シュクゲン</t>
    </rPh>
    <rPh sb="457" eb="458">
      <t>ナラ</t>
    </rPh>
    <rPh sb="462" eb="464">
      <t>タイサク</t>
    </rPh>
    <rPh sb="530" eb="533">
      <t>ゼンネンド</t>
    </rPh>
    <rPh sb="539" eb="540">
      <t>キ</t>
    </rPh>
    <rPh sb="542" eb="545">
      <t>トウネンド</t>
    </rPh>
    <rPh sb="546" eb="549">
      <t>ゼンネンド</t>
    </rPh>
    <rPh sb="549" eb="550">
      <t>ヒ</t>
    </rPh>
    <rPh sb="562" eb="564">
      <t>コンゴ</t>
    </rPh>
    <rPh sb="585" eb="587">
      <t>ケネン</t>
    </rPh>
    <rPh sb="620" eb="621">
      <t>ヒ</t>
    </rPh>
    <rPh sb="622" eb="623">
      <t>ツヅ</t>
    </rPh>
    <rPh sb="640" eb="641">
      <t>ト</t>
    </rPh>
    <rPh sb="642" eb="643">
      <t>ク</t>
    </rPh>
    <phoneticPr fontId="4"/>
  </si>
  <si>
    <t>③管渠改善率
　平成10年に供用開始され更新時期を迎えていないため、前年度同様0％で推移している。
　令和4年度において機能診断調査・最適整備構想を実施した。今後、令和7年度以降に維持管理適正化計画等を策定予定であるため、引続き計画的な施設整備を実施していく。</t>
    <rPh sb="34" eb="37">
      <t>ゼンネンド</t>
    </rPh>
    <rPh sb="37" eb="39">
      <t>ドウヨウ</t>
    </rPh>
    <rPh sb="51" eb="53">
      <t>レイワ</t>
    </rPh>
    <rPh sb="54" eb="56">
      <t>ネンド</t>
    </rPh>
    <rPh sb="74" eb="76">
      <t>ジッシ</t>
    </rPh>
    <rPh sb="82" eb="84">
      <t>レイワ</t>
    </rPh>
    <rPh sb="85" eb="87">
      <t>ネンド</t>
    </rPh>
    <rPh sb="87" eb="89">
      <t>イコウ</t>
    </rPh>
    <rPh sb="99" eb="100">
      <t>ナド</t>
    </rPh>
    <rPh sb="103" eb="105">
      <t>ヨテイ</t>
    </rPh>
    <rPh sb="111" eb="113">
      <t>ヒキツヅ</t>
    </rPh>
    <phoneticPr fontId="4"/>
  </si>
  <si>
    <t>　全体として健全な経営運営が行われいているが、一般会計からの繰入金は前年度比6,495千円の増額となり、依存度している状況が続いている。今後、人口減少に伴う使用料収入の減少が見込まれることから、適切な料金水準への見直しについても検討が必要である。
　また、供用開始から20年以上が経過し、経年劣化による施設の老朽化が顕著であることから、次年度以降も維持管理費等の増額も見込まれる。
　今後は、策定済の機能診断調査・最適整備構想に基づく維持管理適正化計画を策定し、計画的な施設更新を進めながら、経営の健全化に努めていく。</t>
    <rPh sb="9" eb="11">
      <t>ケイエイ</t>
    </rPh>
    <rPh sb="34" eb="37">
      <t>ゼンネンド</t>
    </rPh>
    <rPh sb="37" eb="38">
      <t>ヒ</t>
    </rPh>
    <rPh sb="43" eb="45">
      <t>センエン</t>
    </rPh>
    <rPh sb="46" eb="48">
      <t>ゾウガク</t>
    </rPh>
    <rPh sb="62" eb="63">
      <t>ツヅ</t>
    </rPh>
    <rPh sb="151" eb="153">
      <t>シセツ</t>
    </rPh>
    <rPh sb="158" eb="160">
      <t>ケンチョ</t>
    </rPh>
    <rPh sb="168" eb="171">
      <t>ジネンド</t>
    </rPh>
    <rPh sb="171" eb="173">
      <t>イコウ</t>
    </rPh>
    <rPh sb="174" eb="179">
      <t>イジカンリヒ</t>
    </rPh>
    <rPh sb="179" eb="180">
      <t>トウ</t>
    </rPh>
    <rPh sb="181" eb="183">
      <t>ゾウガク</t>
    </rPh>
    <rPh sb="184" eb="186">
      <t>ミコ</t>
    </rPh>
    <rPh sb="192" eb="194">
      <t>コンゴ</t>
    </rPh>
    <rPh sb="196" eb="198">
      <t>サクテイ</t>
    </rPh>
    <rPh sb="198" eb="199">
      <t>ズ</t>
    </rPh>
    <rPh sb="235" eb="237">
      <t>シセツ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</si>
</sst>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5F-4519-9075-C1929E35A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0.02</c:v>
                </c:pt>
                <c:pt idx="2">
                  <c:v>0.25</c:v>
                </c:pt>
                <c:pt idx="3">
                  <c:v>0.05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5F-4519-9075-C1929E35A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50.5</c:v>
                </c:pt>
                <c:pt idx="1">
                  <c:v>50.5</c:v>
                </c:pt>
                <c:pt idx="2">
                  <c:v>50.5</c:v>
                </c:pt>
                <c:pt idx="3">
                  <c:v>48</c:v>
                </c:pt>
                <c:pt idx="4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B7-4DD3-9365-60E57ECEF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50.68</c:v>
                </c:pt>
                <c:pt idx="1">
                  <c:v>50.14</c:v>
                </c:pt>
                <c:pt idx="2">
                  <c:v>54.83</c:v>
                </c:pt>
                <c:pt idx="3">
                  <c:v>66.53</c:v>
                </c:pt>
                <c:pt idx="4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B7-4DD3-9365-60E57ECEF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6F-4B44-AB54-7A7C97F3C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84.86</c:v>
                </c:pt>
                <c:pt idx="1">
                  <c:v>84.98</c:v>
                </c:pt>
                <c:pt idx="2">
                  <c:v>84.7</c:v>
                </c:pt>
                <c:pt idx="3">
                  <c:v>84.67</c:v>
                </c:pt>
                <c:pt idx="4">
                  <c:v>84.39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6F-4B44-AB54-7A7C97F3C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92.9</c:v>
                </c:pt>
                <c:pt idx="1">
                  <c:v>101.94</c:v>
                </c:pt>
                <c:pt idx="2">
                  <c:v>113.13</c:v>
                </c:pt>
                <c:pt idx="3">
                  <c:v>108.77</c:v>
                </c:pt>
                <c:pt idx="4">
                  <c:v>112.85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EC-442D-A25F-86FE8429C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EC-442D-A25F-86FE8429C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DC-4AB3-9EB6-2DD3ED2E0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DC-4AB3-9EB6-2DD3ED2E0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50-49CA-B8B6-DAA37B059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50-49CA-B8B6-DAA37B059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76-4652-9D4B-CA351D3EB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76-4652-9D4B-CA351D3EB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0F-43FF-A9A2-303E3BE06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0F-43FF-A9A2-303E3BE06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22-49C5-89AF-E388F7DFC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789.46</c:v>
                </c:pt>
                <c:pt idx="1">
                  <c:v>826.83</c:v>
                </c:pt>
                <c:pt idx="2">
                  <c:v>867.83</c:v>
                </c:pt>
                <c:pt idx="3">
                  <c:v>791.76</c:v>
                </c:pt>
                <c:pt idx="4">
                  <c:v>900.82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22-49C5-89AF-E388F7DFC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61.48</c:v>
                </c:pt>
                <c:pt idx="1">
                  <c:v>66.510000000000005</c:v>
                </c:pt>
                <c:pt idx="2">
                  <c:v>89.52</c:v>
                </c:pt>
                <c:pt idx="3">
                  <c:v>58.91</c:v>
                </c:pt>
                <c:pt idx="4">
                  <c:v>28.69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CB-4C43-AA6F-5ED773272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57.77</c:v>
                </c:pt>
                <c:pt idx="1">
                  <c:v>57.31</c:v>
                </c:pt>
                <c:pt idx="2">
                  <c:v>57.08</c:v>
                </c:pt>
                <c:pt idx="3">
                  <c:v>56.26</c:v>
                </c:pt>
                <c:pt idx="4">
                  <c:v>52.94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CB-4C43-AA6F-5ED773272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190.61</c:v>
                </c:pt>
                <c:pt idx="1">
                  <c:v>165.86</c:v>
                </c:pt>
                <c:pt idx="2">
                  <c:v>155.81</c:v>
                </c:pt>
                <c:pt idx="3">
                  <c:v>261.95</c:v>
                </c:pt>
                <c:pt idx="4">
                  <c:v>409.49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C7-46D3-9717-41F4535D7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274.35000000000002</c:v>
                </c:pt>
                <c:pt idx="1">
                  <c:v>273.52</c:v>
                </c:pt>
                <c:pt idx="2">
                  <c:v>274.99</c:v>
                </c:pt>
                <c:pt idx="3">
                  <c:v>282.08999999999997</c:v>
                </c:pt>
                <c:pt idx="4">
                  <c:v>303.27999999999997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C7-46D3-9717-41F4535D7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Normal="100" workbookViewId="0">
      <selection activeCell="B2" sqref="B2:BZ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沖縄県　渡名喜村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法非適用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農業集落排水</v>
      </c>
      <c r="Q8" s="40"/>
      <c r="R8" s="40"/>
      <c r="S8" s="40"/>
      <c r="T8" s="40"/>
      <c r="U8" s="40"/>
      <c r="V8" s="40"/>
      <c r="W8" s="40" t="str">
        <f>データ!L6</f>
        <v>F2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317</v>
      </c>
      <c r="AM8" s="42"/>
      <c r="AN8" s="42"/>
      <c r="AO8" s="42"/>
      <c r="AP8" s="42"/>
      <c r="AQ8" s="42"/>
      <c r="AR8" s="42"/>
      <c r="AS8" s="42"/>
      <c r="AT8" s="35">
        <f>データ!T6</f>
        <v>3.87</v>
      </c>
      <c r="AU8" s="35"/>
      <c r="AV8" s="35"/>
      <c r="AW8" s="35"/>
      <c r="AX8" s="35"/>
      <c r="AY8" s="35"/>
      <c r="AZ8" s="35"/>
      <c r="BA8" s="35"/>
      <c r="BB8" s="35">
        <f>データ!U6</f>
        <v>81.91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 t="str">
        <f>データ!O6</f>
        <v>該当数値なし</v>
      </c>
      <c r="J10" s="35"/>
      <c r="K10" s="35"/>
      <c r="L10" s="35"/>
      <c r="M10" s="35"/>
      <c r="N10" s="35"/>
      <c r="O10" s="35"/>
      <c r="P10" s="35">
        <f>データ!P6</f>
        <v>100</v>
      </c>
      <c r="Q10" s="35"/>
      <c r="R10" s="35"/>
      <c r="S10" s="35"/>
      <c r="T10" s="35"/>
      <c r="U10" s="35"/>
      <c r="V10" s="35"/>
      <c r="W10" s="35">
        <f>データ!Q6</f>
        <v>100</v>
      </c>
      <c r="X10" s="35"/>
      <c r="Y10" s="35"/>
      <c r="Z10" s="35"/>
      <c r="AA10" s="35"/>
      <c r="AB10" s="35"/>
      <c r="AC10" s="35"/>
      <c r="AD10" s="42">
        <f>データ!R6</f>
        <v>1760</v>
      </c>
      <c r="AE10" s="42"/>
      <c r="AF10" s="42"/>
      <c r="AG10" s="42"/>
      <c r="AH10" s="42"/>
      <c r="AI10" s="42"/>
      <c r="AJ10" s="42"/>
      <c r="AK10" s="2"/>
      <c r="AL10" s="42">
        <f>データ!V6</f>
        <v>295</v>
      </c>
      <c r="AM10" s="42"/>
      <c r="AN10" s="42"/>
      <c r="AO10" s="42"/>
      <c r="AP10" s="42"/>
      <c r="AQ10" s="42"/>
      <c r="AR10" s="42"/>
      <c r="AS10" s="42"/>
      <c r="AT10" s="35">
        <f>データ!W6</f>
        <v>0.11</v>
      </c>
      <c r="AU10" s="35"/>
      <c r="AV10" s="35"/>
      <c r="AW10" s="35"/>
      <c r="AX10" s="35"/>
      <c r="AY10" s="35"/>
      <c r="AZ10" s="35"/>
      <c r="BA10" s="35"/>
      <c r="BB10" s="35">
        <f>データ!X6</f>
        <v>2681.82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116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117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118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【809.19】</v>
      </c>
      <c r="I86" s="12" t="str">
        <f>データ!CA6</f>
        <v>【57.02】</v>
      </c>
      <c r="J86" s="12" t="str">
        <f>データ!CL6</f>
        <v>【273.68】</v>
      </c>
      <c r="K86" s="12" t="str">
        <f>データ!CW6</f>
        <v>【52.55】</v>
      </c>
      <c r="L86" s="12" t="str">
        <f>データ!DH6</f>
        <v>【87.30】</v>
      </c>
      <c r="M86" s="12" t="s">
        <v>44</v>
      </c>
      <c r="N86" s="12" t="s">
        <v>44</v>
      </c>
      <c r="O86" s="12" t="str">
        <f>データ!EO6</f>
        <v>【0.02】</v>
      </c>
    </row>
  </sheetData>
  <sheetProtection algorithmName="SHA-512" hashValue="l4vWW4yjLsIEOoqpNhyVA5nH0WDQi4Xsc2PJcDJCrIoaG553JojNjBwJxutEamkCRlfLk/N+R4a0e/R6dJh6Mw==" saltValue="Nvvesku8apOgZb8xLTHOo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2022</v>
      </c>
      <c r="C6" s="19">
        <f t="shared" ref="C6:X6" si="3">C7</f>
        <v>473561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沖縄県　渡名喜村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100</v>
      </c>
      <c r="Q6" s="20">
        <f t="shared" si="3"/>
        <v>100</v>
      </c>
      <c r="R6" s="20">
        <f t="shared" si="3"/>
        <v>1760</v>
      </c>
      <c r="S6" s="20">
        <f t="shared" si="3"/>
        <v>317</v>
      </c>
      <c r="T6" s="20">
        <f t="shared" si="3"/>
        <v>3.87</v>
      </c>
      <c r="U6" s="20">
        <f t="shared" si="3"/>
        <v>81.91</v>
      </c>
      <c r="V6" s="20">
        <f t="shared" si="3"/>
        <v>295</v>
      </c>
      <c r="W6" s="20">
        <f t="shared" si="3"/>
        <v>0.11</v>
      </c>
      <c r="X6" s="20">
        <f t="shared" si="3"/>
        <v>2681.82</v>
      </c>
      <c r="Y6" s="21">
        <f>IF(Y7="",NA(),Y7)</f>
        <v>92.9</v>
      </c>
      <c r="Z6" s="21">
        <f t="shared" ref="Z6:AH6" si="4">IF(Z7="",NA(),Z7)</f>
        <v>101.94</v>
      </c>
      <c r="AA6" s="21">
        <f t="shared" si="4"/>
        <v>113.13</v>
      </c>
      <c r="AB6" s="21">
        <f t="shared" si="4"/>
        <v>108.77</v>
      </c>
      <c r="AC6" s="21">
        <f t="shared" si="4"/>
        <v>112.85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789.46</v>
      </c>
      <c r="BL6" s="21">
        <f t="shared" si="7"/>
        <v>826.83</v>
      </c>
      <c r="BM6" s="21">
        <f t="shared" si="7"/>
        <v>867.83</v>
      </c>
      <c r="BN6" s="21">
        <f t="shared" si="7"/>
        <v>791.76</v>
      </c>
      <c r="BO6" s="21">
        <f t="shared" si="7"/>
        <v>900.82</v>
      </c>
      <c r="BP6" s="20" t="str">
        <f>IF(BP7="","",IF(BP7="-","【-】","【"&amp;SUBSTITUTE(TEXT(BP7,"#,##0.00"),"-","△")&amp;"】"))</f>
        <v>【809.19】</v>
      </c>
      <c r="BQ6" s="21">
        <f>IF(BQ7="",NA(),BQ7)</f>
        <v>61.48</v>
      </c>
      <c r="BR6" s="21">
        <f t="shared" ref="BR6:BZ6" si="8">IF(BR7="",NA(),BR7)</f>
        <v>66.510000000000005</v>
      </c>
      <c r="BS6" s="21">
        <f t="shared" si="8"/>
        <v>89.52</v>
      </c>
      <c r="BT6" s="21">
        <f t="shared" si="8"/>
        <v>58.91</v>
      </c>
      <c r="BU6" s="21">
        <f t="shared" si="8"/>
        <v>28.69</v>
      </c>
      <c r="BV6" s="21">
        <f t="shared" si="8"/>
        <v>57.77</v>
      </c>
      <c r="BW6" s="21">
        <f t="shared" si="8"/>
        <v>57.31</v>
      </c>
      <c r="BX6" s="21">
        <f t="shared" si="8"/>
        <v>57.08</v>
      </c>
      <c r="BY6" s="21">
        <f t="shared" si="8"/>
        <v>56.26</v>
      </c>
      <c r="BZ6" s="21">
        <f t="shared" si="8"/>
        <v>52.94</v>
      </c>
      <c r="CA6" s="20" t="str">
        <f>IF(CA7="","",IF(CA7="-","【-】","【"&amp;SUBSTITUTE(TEXT(CA7,"#,##0.00"),"-","△")&amp;"】"))</f>
        <v>【57.02】</v>
      </c>
      <c r="CB6" s="21">
        <f>IF(CB7="",NA(),CB7)</f>
        <v>190.61</v>
      </c>
      <c r="CC6" s="21">
        <f t="shared" ref="CC6:CK6" si="9">IF(CC7="",NA(),CC7)</f>
        <v>165.86</v>
      </c>
      <c r="CD6" s="21">
        <f t="shared" si="9"/>
        <v>155.81</v>
      </c>
      <c r="CE6" s="21">
        <f t="shared" si="9"/>
        <v>261.95</v>
      </c>
      <c r="CF6" s="21">
        <f t="shared" si="9"/>
        <v>409.49</v>
      </c>
      <c r="CG6" s="21">
        <f t="shared" si="9"/>
        <v>274.35000000000002</v>
      </c>
      <c r="CH6" s="21">
        <f t="shared" si="9"/>
        <v>273.52</v>
      </c>
      <c r="CI6" s="21">
        <f t="shared" si="9"/>
        <v>274.99</v>
      </c>
      <c r="CJ6" s="21">
        <f t="shared" si="9"/>
        <v>282.08999999999997</v>
      </c>
      <c r="CK6" s="21">
        <f t="shared" si="9"/>
        <v>303.27999999999997</v>
      </c>
      <c r="CL6" s="20" t="str">
        <f>IF(CL7="","",IF(CL7="-","【-】","【"&amp;SUBSTITUTE(TEXT(CL7,"#,##0.00"),"-","△")&amp;"】"))</f>
        <v>【273.68】</v>
      </c>
      <c r="CM6" s="21">
        <f>IF(CM7="",NA(),CM7)</f>
        <v>50.5</v>
      </c>
      <c r="CN6" s="21">
        <f t="shared" ref="CN6:CV6" si="10">IF(CN7="",NA(),CN7)</f>
        <v>50.5</v>
      </c>
      <c r="CO6" s="21">
        <f t="shared" si="10"/>
        <v>50.5</v>
      </c>
      <c r="CP6" s="21">
        <f t="shared" si="10"/>
        <v>48</v>
      </c>
      <c r="CQ6" s="21">
        <f t="shared" si="10"/>
        <v>45</v>
      </c>
      <c r="CR6" s="21">
        <f t="shared" si="10"/>
        <v>50.68</v>
      </c>
      <c r="CS6" s="21">
        <f t="shared" si="10"/>
        <v>50.14</v>
      </c>
      <c r="CT6" s="21">
        <f t="shared" si="10"/>
        <v>54.83</v>
      </c>
      <c r="CU6" s="21">
        <f t="shared" si="10"/>
        <v>66.53</v>
      </c>
      <c r="CV6" s="21">
        <f t="shared" si="10"/>
        <v>52.35</v>
      </c>
      <c r="CW6" s="20" t="str">
        <f>IF(CW7="","",IF(CW7="-","【-】","【"&amp;SUBSTITUTE(TEXT(CW7,"#,##0.00"),"-","△")&amp;"】"))</f>
        <v>【52.55】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84.86</v>
      </c>
      <c r="DD6" s="21">
        <f t="shared" si="11"/>
        <v>84.98</v>
      </c>
      <c r="DE6" s="21">
        <f t="shared" si="11"/>
        <v>84.7</v>
      </c>
      <c r="DF6" s="21">
        <f t="shared" si="11"/>
        <v>84.67</v>
      </c>
      <c r="DG6" s="21">
        <f t="shared" si="11"/>
        <v>84.39</v>
      </c>
      <c r="DH6" s="20" t="str">
        <f>IF(DH7="","",IF(DH7="-","【-】","【"&amp;SUBSTITUTE(TEXT(DH7,"#,##0.00"),"-","△")&amp;"】"))</f>
        <v>【87.30】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0.02</v>
      </c>
      <c r="EL6" s="21">
        <f t="shared" si="14"/>
        <v>0.25</v>
      </c>
      <c r="EM6" s="21">
        <f t="shared" si="14"/>
        <v>0.05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15">
      <c r="A7" s="14"/>
      <c r="B7" s="23">
        <v>2022</v>
      </c>
      <c r="C7" s="23">
        <v>473561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100</v>
      </c>
      <c r="Q7" s="24">
        <v>100</v>
      </c>
      <c r="R7" s="24">
        <v>1760</v>
      </c>
      <c r="S7" s="24">
        <v>317</v>
      </c>
      <c r="T7" s="24">
        <v>3.87</v>
      </c>
      <c r="U7" s="24">
        <v>81.91</v>
      </c>
      <c r="V7" s="24">
        <v>295</v>
      </c>
      <c r="W7" s="24">
        <v>0.11</v>
      </c>
      <c r="X7" s="24">
        <v>2681.82</v>
      </c>
      <c r="Y7" s="24">
        <v>92.9</v>
      </c>
      <c r="Z7" s="24">
        <v>101.94</v>
      </c>
      <c r="AA7" s="24">
        <v>113.13</v>
      </c>
      <c r="AB7" s="24">
        <v>108.77</v>
      </c>
      <c r="AC7" s="24">
        <v>112.85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789.46</v>
      </c>
      <c r="BL7" s="24">
        <v>826.83</v>
      </c>
      <c r="BM7" s="24">
        <v>867.83</v>
      </c>
      <c r="BN7" s="24">
        <v>791.76</v>
      </c>
      <c r="BO7" s="24">
        <v>900.82</v>
      </c>
      <c r="BP7" s="24">
        <v>809.19</v>
      </c>
      <c r="BQ7" s="24">
        <v>61.48</v>
      </c>
      <c r="BR7" s="24">
        <v>66.510000000000005</v>
      </c>
      <c r="BS7" s="24">
        <v>89.52</v>
      </c>
      <c r="BT7" s="24">
        <v>58.91</v>
      </c>
      <c r="BU7" s="24">
        <v>28.69</v>
      </c>
      <c r="BV7" s="24">
        <v>57.77</v>
      </c>
      <c r="BW7" s="24">
        <v>57.31</v>
      </c>
      <c r="BX7" s="24">
        <v>57.08</v>
      </c>
      <c r="BY7" s="24">
        <v>56.26</v>
      </c>
      <c r="BZ7" s="24">
        <v>52.94</v>
      </c>
      <c r="CA7" s="24">
        <v>57.02</v>
      </c>
      <c r="CB7" s="24">
        <v>190.61</v>
      </c>
      <c r="CC7" s="24">
        <v>165.86</v>
      </c>
      <c r="CD7" s="24">
        <v>155.81</v>
      </c>
      <c r="CE7" s="24">
        <v>261.95</v>
      </c>
      <c r="CF7" s="24">
        <v>409.49</v>
      </c>
      <c r="CG7" s="24">
        <v>274.35000000000002</v>
      </c>
      <c r="CH7" s="24">
        <v>273.52</v>
      </c>
      <c r="CI7" s="24">
        <v>274.99</v>
      </c>
      <c r="CJ7" s="24">
        <v>282.08999999999997</v>
      </c>
      <c r="CK7" s="24">
        <v>303.27999999999997</v>
      </c>
      <c r="CL7" s="24">
        <v>273.68</v>
      </c>
      <c r="CM7" s="24">
        <v>50.5</v>
      </c>
      <c r="CN7" s="24">
        <v>50.5</v>
      </c>
      <c r="CO7" s="24">
        <v>50.5</v>
      </c>
      <c r="CP7" s="24">
        <v>48</v>
      </c>
      <c r="CQ7" s="24">
        <v>45</v>
      </c>
      <c r="CR7" s="24">
        <v>50.68</v>
      </c>
      <c r="CS7" s="24">
        <v>50.14</v>
      </c>
      <c r="CT7" s="24">
        <v>54.83</v>
      </c>
      <c r="CU7" s="24">
        <v>66.53</v>
      </c>
      <c r="CV7" s="24">
        <v>52.35</v>
      </c>
      <c r="CW7" s="24">
        <v>52.55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84.86</v>
      </c>
      <c r="DD7" s="24">
        <v>84.98</v>
      </c>
      <c r="DE7" s="24">
        <v>84.7</v>
      </c>
      <c r="DF7" s="24">
        <v>84.67</v>
      </c>
      <c r="DG7" s="24">
        <v>84.39</v>
      </c>
      <c r="DH7" s="24">
        <v>87.3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0.02</v>
      </c>
      <c r="EL7" s="24">
        <v>0.25</v>
      </c>
      <c r="EM7" s="24">
        <v>0.05</v>
      </c>
      <c r="EN7" s="24">
        <v>0.03</v>
      </c>
      <c r="EO7" s="24">
        <v>0.02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2023-12-12T02:56:57Z</dcterms:created>
  <dcterms:modified xsi:type="dcterms:W3CDTF">2024-01-28T23:42:58Z</dcterms:modified>
  <cp:category/>
</cp:coreProperties>
</file>