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5\27_公営企業に係る経営比較分析表（令和４年度決算）の分析等について\05_回答（市町村等→県）0202〆\30 座間味村（0205）\"/>
    </mc:Choice>
  </mc:AlternateContent>
  <workbookProtection workbookAlgorithmName="SHA-512" workbookHashValue="8GiAt5UMljZY+aphglBiX051HuqbCjJYkDaUp5/GX5wDOkeAPFNCavJZ8vSSb3Sr/IaMLksS8tZIhFza7xSmpg==" workbookSaltValue="vkEQPSk1jklzvZirqX9+Bw=="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<sst xmlns="http://schemas.openxmlformats.org/spreadsheetml/2006/main" count="236" uniqueCount="119">
  <si>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</si>
  <si>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</si>
  <si>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</si>
  <si>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</si>
  <si>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</si>
  <si>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</si>
  <si>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</si>
  <si>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</si>
  <si>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</si>
  <si>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</si>
  <si>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</si>
  <si>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</si>
  <si>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</si>
  <si>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</si>
  <si>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</si>
  <si>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</si>
  <si>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</si>
  <si>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</si>
  <si>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</si>
  <si>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</si>
  <si>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</si>
  <si>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</si>
  <si>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</si>
  <si>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</si>
  <si>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</si>
  <si>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</si>
  <si>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</si>
  <si>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</si>
  <si>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</si>
  <si>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</si>
  <si>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</si>
  <si>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</si>
  <si>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</si>
  <si>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</si>
  <si>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</si>
  <si>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</si>
  <si>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</si>
  <si>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</si>
  <si>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</si>
  <si>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</si>
  <si>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</si>
  <si>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</si>
  <si>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</si>
  <si>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</si>
  <si>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</si>
  <si>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</si>
  <si>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</si>
  <si>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</si>
  <si>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</si>
  <si>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</si>
  <si>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</si>
  <si>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</si>
  <si>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</si>
  <si>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</si>
  <si>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</si>
  <si>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</si>
  <si>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</si>
  <si>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</si>
  <si>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</si>
  <si>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</si>
  <si>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</si>
  <si>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</si>
  <si>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</si>
  <si>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</si>
  <si>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</si>
  <si>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</si>
  <si>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</si>
  <si>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</si>
  <si>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</si>
  <si>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</si>
  <si>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</si>
  <si>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</si>
  <si>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</si>
  <si>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</si>
  <si>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</si>
  <si>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</si>
  <si>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</si>
  <si>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</si>
  <si>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</si>
  <si>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</si>
  <si>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</si>
  <si>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</si>
  <si>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</si>
  <si>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</si>
  <si>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</si>
  <si>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</si>
  <si>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</si>
  <si>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</si>
  <si>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</si>
  <si>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</si>
  <si>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</si>
  <si>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</si>
  <si>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</si>
  <si>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</si>
  <si>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</si>
  <si>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</si>
  <si>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</si>
  <si>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</si>
  <si>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</si>
  <si>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</si>
  <si>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</si>
  <si>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</si>
  <si>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</si>
  <si>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</si>
  <si>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</si>
  <si>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</si>
  <si>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</si>
  <si>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</si>
  <si>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</si>
  <si>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</si>
  <si>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</si>
  <si>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</si>
  <si>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</si>
  <si>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</si>
  <si>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</si>
  <si>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</si>
  <si>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①②該当なし。
③管渠改善率・・・管渠等（管路）は共用開始後２０年以内と浅かったため改善等はなく、将来的にも数年予定はない。
しかし、処理施設（機器）については一部改築時期に来ているため検討を要する。（利用率が望めないため改築更新の必要が判断される）</t>
    <phoneticPr fontId="4"/>
  </si>
  <si>
    <t>１．経営の健全性・効率性において
・収益的収支比率・・・昨年より上昇したものの、一般会計からの繰入に依存する割合が多いため改善が必要。（対応策として料金改定など検討。）
・経費回収率・・・使用料で賄える割合が低いため、今後改善が必要。（対応策として使用料等の改善が今後望まれる。）
・汚水処理原価・・・有収水量の増加が望めないため、汚水処理費の削減が望ましいが、必要な運営を行っており非常に難しい。
・企業債残高対事業比率・・・公営企業会計適用業務に伴う企業債の大幅な増加が見られた。
２．老朽化の状況対応について
今後、機器等の改築更新（処理施設）を検討。（今後の利用状況を考慮し、計画の必要性が判断される。規模縮小等検討。）</t>
    <rPh sb="32" eb="34">
      <t>ジョウショウ</t>
    </rPh>
    <rPh sb="222" eb="224">
      <t>ギョウム</t>
    </rPh>
    <rPh sb="231" eb="233">
      <t>オオハバ</t>
    </rPh>
    <rPh sb="234" eb="236">
      <t>ゾウカ</t>
    </rPh>
    <rPh sb="237" eb="238">
      <t>ミ</t>
    </rPh>
    <phoneticPr fontId="4"/>
  </si>
  <si>
    <t>①収益的収支比率
昨年より数値は若干増加したが、総収益のうち一般会計からの繰入による割合が高いため経営改善が求められる。今後、使用料等見直しも視野に入れた対策が必要。
②、③該当なし
④企業債残高対策事業規模比率
昨年より大幅な上昇がみられ、全国「809.19」類似団体「900.82」本村は「1887.21」となっており全国・類似団体より高い状況になっている。
⑤経費回収率
使用料以外における負担が多くなっているため、経費の抑制が必要。また将来的には料金改定など対策を検討。
⑥汚水処理原価
昨年度、施設の修繕等で上昇した数値が例年並みの水準となったものの、全国・類似団体で比較するとかなり費用が高い状況である。今後も処理費の抑制を行い有収水量等の向上に努める。
⑦施設利用率
昨年よりも減少となった。全国・類似団体より低い状態にある。現在の処理水量が低く利用率が悪い状況であるが、施設が観光客等が増大する夏場や定住者の増加も考慮した施設であるため規模的なものについては問題ないが、人口が少ない処理地区のため利用率の向上が望めない。
（有収率の向上が課題。）
⑧水洗化率
昨年より若干の上昇は見られるが、今後も継続し利用者の向上を目指す。</t>
    <rPh sb="18" eb="20">
      <t>ゾウカ</t>
    </rPh>
    <rPh sb="111" eb="113">
      <t>オオハバ</t>
    </rPh>
    <rPh sb="114" eb="116">
      <t>ジョウショウ</t>
    </rPh>
    <rPh sb="248" eb="251">
      <t>サクネンド</t>
    </rPh>
    <rPh sb="257" eb="258">
      <t>トウ</t>
    </rPh>
    <rPh sb="259" eb="261">
      <t>ジョウショウ</t>
    </rPh>
    <rPh sb="263" eb="265">
      <t>スウチ</t>
    </rPh>
    <rPh sb="266" eb="268">
      <t>レイネン</t>
    </rPh>
    <rPh sb="268" eb="269">
      <t>ナ</t>
    </rPh>
    <rPh sb="271" eb="273">
      <t>スイジュン</t>
    </rPh>
    <rPh sb="346" eb="34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</si>
</sst>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EC-47D4-82D7-CBF5328998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0.25</c:v>
                </c:pt>
                <c:pt idx="3">
                  <c:v>0.05</c:v>
                </c:pt>
                <c:pt idx="4">
                  <c:v>0.03</c:v>
                </c:pt>
              </c:numCache>
            </c:numRef>
          </c:val>
          <c:smooth val="0"/>
          <c:extLst>
            <c:ext xmlns:c16="http://schemas.microsoft.com/office/drawing/2014/chart" uri="{C3380CC4-5D6E-409C-BE32-E72D297353CC}">
              <c16:uniqueId val="{00000001-02EC-47D4-82D7-CBF5328998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24.49</c:v>
                </c:pt>
                <c:pt idx="1">
                  <c:v>24.49</c:v>
                </c:pt>
                <c:pt idx="2">
                  <c:v>26.53</c:v>
                </c:pt>
                <c:pt idx="3">
                  <c:v>26.53</c:v>
                </c:pt>
                <c:pt idx="4">
                  <c:v>24.49</c:v>
                </c:pt>
              </c:numCache>
            </c:numRef>
          </c:val>
          <c:extLst>
            <c:ext xmlns:c16="http://schemas.microsoft.com/office/drawing/2014/chart" uri="{C3380CC4-5D6E-409C-BE32-E72D297353CC}">
              <c16:uniqueId val="{00000000-850A-4452-9ACB-C4DD2B84D5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50.14</c:v>
                </c:pt>
                <c:pt idx="2">
                  <c:v>54.83</c:v>
                </c:pt>
                <c:pt idx="3">
                  <c:v>66.53</c:v>
                </c:pt>
                <c:pt idx="4">
                  <c:v>52.35</c:v>
                </c:pt>
              </c:numCache>
            </c:numRef>
          </c:val>
          <c:smooth val="0"/>
          <c:extLst>
            <c:ext xmlns:c16="http://schemas.microsoft.com/office/drawing/2014/chart" uri="{C3380CC4-5D6E-409C-BE32-E72D297353CC}">
              <c16:uniqueId val="{00000001-850A-4452-9ACB-C4DD2B84D5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82.35</c:v>
                </c:pt>
                <c:pt idx="3">
                  <c:v>90.57</c:v>
                </c:pt>
                <c:pt idx="4">
                  <c:v>93.48</c:v>
                </c:pt>
              </c:numCache>
            </c:numRef>
          </c:val>
          <c:extLst>
            <c:ext xmlns:c16="http://schemas.microsoft.com/office/drawing/2014/chart" uri="{C3380CC4-5D6E-409C-BE32-E72D297353CC}">
              <c16:uniqueId val="{00000000-331C-4381-A123-C57B61F9FF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84.98</c:v>
                </c:pt>
                <c:pt idx="2">
                  <c:v>84.7</c:v>
                </c:pt>
                <c:pt idx="3">
                  <c:v>84.67</c:v>
                </c:pt>
                <c:pt idx="4">
                  <c:v>84.39</c:v>
                </c:pt>
              </c:numCache>
            </c:numRef>
          </c:val>
          <c:smooth val="0"/>
          <c:extLst>
            <c:ext xmlns:c16="http://schemas.microsoft.com/office/drawing/2014/chart" uri="{C3380CC4-5D6E-409C-BE32-E72D297353CC}">
              <c16:uniqueId val="{00000001-331C-4381-A123-C57B61F9FF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100.15</c:v>
                </c:pt>
                <c:pt idx="1">
                  <c:v>121.86</c:v>
                </c:pt>
                <c:pt idx="2">
                  <c:v>100.77</c:v>
                </c:pt>
                <c:pt idx="3">
                  <c:v>100.27</c:v>
                </c:pt>
                <c:pt idx="4">
                  <c:v>104.22</c:v>
                </c:pt>
              </c:numCache>
            </c:numRef>
          </c:val>
          <c:extLst>
            <c:ext xmlns:c16="http://schemas.microsoft.com/office/drawing/2014/chart" uri="{C3380CC4-5D6E-409C-BE32-E72D297353CC}">
              <c16:uniqueId val="{00000000-49DF-4D16-B723-8B73A8E364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F-4D16-B723-8B73A8E364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5-4371-9C14-AAF7DB5B14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5-4371-9C14-AAF7DB5B14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C-489F-B646-AB42F17695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C-489F-B646-AB42F17695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3-4772-B4C4-BED3B5C6B9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3-4772-B4C4-BED3B5C6B9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7-4347-8E3E-031F3EE0FE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7-4347-8E3E-031F3EE0FE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1075.3</c:v>
                </c:pt>
                <c:pt idx="1">
                  <c:v>958.55</c:v>
                </c:pt>
                <c:pt idx="2">
                  <c:v>1068.83</c:v>
                </c:pt>
                <c:pt idx="3">
                  <c:v>859.59</c:v>
                </c:pt>
                <c:pt idx="4">
                  <c:v>1887.21</c:v>
                </c:pt>
              </c:numCache>
            </c:numRef>
          </c:val>
          <c:extLst>
            <c:ext xmlns:c16="http://schemas.microsoft.com/office/drawing/2014/chart" uri="{C3380CC4-5D6E-409C-BE32-E72D297353CC}">
              <c16:uniqueId val="{00000000-D707-4958-92CE-122EFAD5CC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826.83</c:v>
                </c:pt>
                <c:pt idx="2">
                  <c:v>867.83</c:v>
                </c:pt>
                <c:pt idx="3">
                  <c:v>791.76</c:v>
                </c:pt>
                <c:pt idx="4">
                  <c:v>900.82</c:v>
                </c:pt>
              </c:numCache>
            </c:numRef>
          </c:val>
          <c:smooth val="0"/>
          <c:extLst>
            <c:ext xmlns:c16="http://schemas.microsoft.com/office/drawing/2014/chart" uri="{C3380CC4-5D6E-409C-BE32-E72D297353CC}">
              <c16:uniqueId val="{00000001-D707-4958-92CE-122EFAD5CC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28.33</c:v>
                </c:pt>
                <c:pt idx="1">
                  <c:v>29.2</c:v>
                </c:pt>
                <c:pt idx="2">
                  <c:v>23.76</c:v>
                </c:pt>
                <c:pt idx="3">
                  <c:v>12.87</c:v>
                </c:pt>
                <c:pt idx="4">
                  <c:v>22.32</c:v>
                </c:pt>
              </c:numCache>
            </c:numRef>
          </c:val>
          <c:extLst>
            <c:ext xmlns:c16="http://schemas.microsoft.com/office/drawing/2014/chart" uri="{C3380CC4-5D6E-409C-BE32-E72D297353CC}">
              <c16:uniqueId val="{00000000-C6EA-463D-A483-3311B6B5E8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57.31</c:v>
                </c:pt>
                <c:pt idx="2">
                  <c:v>57.08</c:v>
                </c:pt>
                <c:pt idx="3">
                  <c:v>56.26</c:v>
                </c:pt>
                <c:pt idx="4">
                  <c:v>52.94</c:v>
                </c:pt>
              </c:numCache>
            </c:numRef>
          </c:val>
          <c:smooth val="0"/>
          <c:extLst>
            <c:ext xmlns:c16="http://schemas.microsoft.com/office/drawing/2014/chart" uri="{C3380CC4-5D6E-409C-BE32-E72D297353CC}">
              <c16:uniqueId val="{00000001-C6EA-463D-A483-3311B6B5E8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603.95000000000005</c:v>
                </c:pt>
                <c:pt idx="1">
                  <c:v>542.41999999999996</c:v>
                </c:pt>
                <c:pt idx="2">
                  <c:v>654.58000000000004</c:v>
                </c:pt>
                <c:pt idx="3">
                  <c:v>1320.84</c:v>
                </c:pt>
                <c:pt idx="4">
                  <c:v>671.17</c:v>
                </c:pt>
              </c:numCache>
            </c:numRef>
          </c:val>
          <c:extLst>
            <c:ext xmlns:c16="http://schemas.microsoft.com/office/drawing/2014/chart" uri="{C3380CC4-5D6E-409C-BE32-E72D297353CC}">
              <c16:uniqueId val="{00000000-3B06-46AB-A73F-70B30FB084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B06-46AB-A73F-70B30FB084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75" zoomScaleNormal="75" workbookViewId="0">
      <selection activeCell="CC38" sqref="CC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座間味村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895</v>
      </c>
      <c r="AM8" s="37"/>
      <c r="AN8" s="37"/>
      <c r="AO8" s="37"/>
      <c r="AP8" s="37"/>
      <c r="AQ8" s="37"/>
      <c r="AR8" s="37"/>
      <c r="AS8" s="37"/>
      <c r="AT8" s="38">
        <f>データ!T6</f>
        <v>16.739999999999998</v>
      </c>
      <c r="AU8" s="38"/>
      <c r="AV8" s="38"/>
      <c r="AW8" s="38"/>
      <c r="AX8" s="38"/>
      <c r="AY8" s="38"/>
      <c r="AZ8" s="38"/>
      <c r="BA8" s="38"/>
      <c r="BB8" s="38">
        <f>データ!U6</f>
        <v>53.46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5.51</v>
      </c>
      <c r="Q10" s="38"/>
      <c r="R10" s="38"/>
      <c r="S10" s="38"/>
      <c r="T10" s="38"/>
      <c r="U10" s="38"/>
      <c r="V10" s="38"/>
      <c r="W10" s="38">
        <f>データ!Q6</f>
        <v>90.55</v>
      </c>
      <c r="X10" s="38"/>
      <c r="Y10" s="38"/>
      <c r="Z10" s="38"/>
      <c r="AA10" s="38"/>
      <c r="AB10" s="38"/>
      <c r="AC10" s="38"/>
      <c r="AD10" s="37">
        <f>データ!R6</f>
        <v>2681</v>
      </c>
      <c r="AE10" s="37"/>
      <c r="AF10" s="37"/>
      <c r="AG10" s="37"/>
      <c r="AH10" s="37"/>
      <c r="AI10" s="37"/>
      <c r="AJ10" s="37"/>
      <c r="AK10" s="2"/>
      <c r="AL10" s="37">
        <f>データ!V6</f>
        <v>46</v>
      </c>
      <c r="AM10" s="37"/>
      <c r="AN10" s="37"/>
      <c r="AO10" s="37"/>
      <c r="AP10" s="37"/>
      <c r="AQ10" s="37"/>
      <c r="AR10" s="37"/>
      <c r="AS10" s="37"/>
      <c r="AT10" s="38">
        <f>データ!W6</f>
        <v>7.0000000000000007E-2</v>
      </c>
      <c r="AU10" s="38"/>
      <c r="AV10" s="38"/>
      <c r="AW10" s="38"/>
      <c r="AX10" s="38"/>
      <c r="AY10" s="38"/>
      <c r="AZ10" s="38"/>
      <c r="BA10" s="38"/>
      <c r="BB10" s="38">
        <f>データ!X6</f>
        <v>657.14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5"/>
      <c r="BN60" s="65"/>
      <c r="BO60" s="65"/>
      <c r="BP60" s="65"/>
      <c r="BQ60" s="65"/>
      <c r="BR60" s="65"/>
      <c r="BS60" s="65"/>
      <c r="BT60" s="65"/>
      <c r="BU60" s="65"/>
      <c r="BV60" s="65"/>
      <c r="BW60" s="65"/>
      <c r="BX60" s="65"/>
      <c r="BY60" s="65"/>
      <c r="BZ60" s="6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a1B1/O0Ymy2Il16RPiOjo2gCSvk+nYlpZHNcBfA+8rxJmbafUf/FaeobnAxbLQlY2Mbutav4BY2oe76Oq4CzBg==" saltValue="kLvohGAl5dDU/yaX09GA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473545</v>
      </c>
      <c r="D6" s="19">
        <f t="shared" si="3"/>
        <v>47</v>
      </c>
      <c r="E6" s="19">
        <f t="shared" si="3"/>
        <v>17</v>
      </c>
      <c r="F6" s="19">
        <f t="shared" si="3"/>
        <v>5</v>
      </c>
      <c r="G6" s="19">
        <f t="shared" si="3"/>
        <v>0</v>
      </c>
      <c r="H6" s="19" t="str">
        <f t="shared" si="3"/>
        <v>沖縄県　座間味村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5.51</v>
      </c>
      <c r="Q6" s="20">
        <f t="shared" si="3"/>
        <v>90.55</v>
      </c>
      <c r="R6" s="20">
        <f t="shared" si="3"/>
        <v>2681</v>
      </c>
      <c r="S6" s="20">
        <f t="shared" si="3"/>
        <v>895</v>
      </c>
      <c r="T6" s="20">
        <f t="shared" si="3"/>
        <v>16.739999999999998</v>
      </c>
      <c r="U6" s="20">
        <f t="shared" si="3"/>
        <v>53.46</v>
      </c>
      <c r="V6" s="20">
        <f t="shared" si="3"/>
        <v>46</v>
      </c>
      <c r="W6" s="20">
        <f t="shared" si="3"/>
        <v>7.0000000000000007E-2</v>
      </c>
      <c r="X6" s="20">
        <f t="shared" si="3"/>
        <v>657.14</v>
      </c>
      <c r="Y6" s="21">
        <f>IF(Y7="",NA(),Y7)</f>
        <v>100.15</v>
      </c>
      <c r="Z6" s="21">
        <f t="shared" ref="Z6:AH6" si="4">IF(Z7="",NA(),Z7)</f>
        <v>121.86</v>
      </c>
      <c r="AA6" s="21">
        <f t="shared" si="4"/>
        <v>100.77</v>
      </c>
      <c r="AB6" s="21">
        <f t="shared" si="4"/>
        <v>100.27</v>
      </c>
      <c r="AC6" s="21">
        <f t="shared" si="4"/>
        <v>104.22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1075.3</v>
      </c>
      <c r="BG6" s="21">
        <f t="shared" ref="BG6:BO6" si="7">IF(BG7="",NA(),BG7)</f>
        <v>958.55</v>
      </c>
      <c r="BH6" s="21">
        <f t="shared" si="7"/>
        <v>1068.83</v>
      </c>
      <c r="BI6" s="21">
        <f t="shared" si="7"/>
        <v>859.59</v>
      </c>
      <c r="BJ6" s="21">
        <f t="shared" si="7"/>
        <v>1887.21</v>
      </c>
      <c r="BK6" s="21">
        <f t="shared" si="7"/>
        <v>713.28</v>
      </c>
      <c r="BL6" s="21">
        <f t="shared" si="7"/>
        <v>826.83</v>
      </c>
      <c r="BM6" s="21">
        <f t="shared" si="7"/>
        <v>867.83</v>
      </c>
      <c r="BN6" s="21">
        <f t="shared" si="7"/>
        <v>791.76</v>
      </c>
      <c r="BO6" s="21">
        <f t="shared" si="7"/>
        <v>900.82</v>
      </c>
      <c r="BP6" s="20" t="str">
        <f>IF(BP7="","",IF(BP7="-","【-】","【"&amp;SUBSTITUTE(TEXT(BP7,"#,##0.00"),"-","△")&amp;"】"))</f>
        <v>【809.19】</v>
      </c>
      <c r="BQ6" s="21">
        <f>IF(BQ7="",NA(),BQ7)</f>
        <v>28.33</v>
      </c>
      <c r="BR6" s="21">
        <f t="shared" ref="BR6:BZ6" si="8">IF(BR7="",NA(),BR7)</f>
        <v>29.2</v>
      </c>
      <c r="BS6" s="21">
        <f t="shared" si="8"/>
        <v>23.76</v>
      </c>
      <c r="BT6" s="21">
        <f t="shared" si="8"/>
        <v>12.87</v>
      </c>
      <c r="BU6" s="21">
        <f t="shared" si="8"/>
        <v>22.32</v>
      </c>
      <c r="BV6" s="21">
        <f t="shared" si="8"/>
        <v>40.75</v>
      </c>
      <c r="BW6" s="21">
        <f t="shared" si="8"/>
        <v>57.31</v>
      </c>
      <c r="BX6" s="21">
        <f t="shared" si="8"/>
        <v>57.08</v>
      </c>
      <c r="BY6" s="21">
        <f t="shared" si="8"/>
        <v>56.26</v>
      </c>
      <c r="BZ6" s="21">
        <f t="shared" si="8"/>
        <v>52.94</v>
      </c>
      <c r="CA6" s="20" t="str">
        <f>IF(CA7="","",IF(CA7="-","【-】","【"&amp;SUBSTITUTE(TEXT(CA7,"#,##0.00"),"-","△")&amp;"】"))</f>
        <v>【57.02】</v>
      </c>
      <c r="CB6" s="21">
        <f>IF(CB7="",NA(),CB7)</f>
        <v>603.95000000000005</v>
      </c>
      <c r="CC6" s="21">
        <f t="shared" ref="CC6:CK6" si="9">IF(CC7="",NA(),CC7)</f>
        <v>542.41999999999996</v>
      </c>
      <c r="CD6" s="21">
        <f t="shared" si="9"/>
        <v>654.58000000000004</v>
      </c>
      <c r="CE6" s="21">
        <f t="shared" si="9"/>
        <v>1320.84</v>
      </c>
      <c r="CF6" s="21">
        <f t="shared" si="9"/>
        <v>671.17</v>
      </c>
      <c r="CG6" s="21">
        <f t="shared" si="9"/>
        <v>311.70999999999998</v>
      </c>
      <c r="CH6" s="21">
        <f t="shared" si="9"/>
        <v>273.52</v>
      </c>
      <c r="CI6" s="21">
        <f t="shared" si="9"/>
        <v>274.99</v>
      </c>
      <c r="CJ6" s="21">
        <f t="shared" si="9"/>
        <v>282.08999999999997</v>
      </c>
      <c r="CK6" s="21">
        <f t="shared" si="9"/>
        <v>303.27999999999997</v>
      </c>
      <c r="CL6" s="20" t="str">
        <f>IF(CL7="","",IF(CL7="-","【-】","【"&amp;SUBSTITUTE(TEXT(CL7,"#,##0.00"),"-","△")&amp;"】"))</f>
        <v>【273.68】</v>
      </c>
      <c r="CM6" s="21">
        <f>IF(CM7="",NA(),CM7)</f>
        <v>24.49</v>
      </c>
      <c r="CN6" s="21">
        <f t="shared" ref="CN6:CV6" si="10">IF(CN7="",NA(),CN7)</f>
        <v>24.49</v>
      </c>
      <c r="CO6" s="21">
        <f t="shared" si="10"/>
        <v>26.53</v>
      </c>
      <c r="CP6" s="21">
        <f t="shared" si="10"/>
        <v>26.53</v>
      </c>
      <c r="CQ6" s="21">
        <f t="shared" si="10"/>
        <v>24.49</v>
      </c>
      <c r="CR6" s="21">
        <f t="shared" si="10"/>
        <v>43.38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82.35</v>
      </c>
      <c r="DA6" s="21">
        <f t="shared" si="11"/>
        <v>90.57</v>
      </c>
      <c r="DB6" s="21">
        <f t="shared" si="11"/>
        <v>93.48</v>
      </c>
      <c r="DC6" s="21">
        <f t="shared" si="11"/>
        <v>62.02</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473545</v>
      </c>
      <c r="D7" s="23">
        <v>47</v>
      </c>
      <c r="E7" s="23">
        <v>17</v>
      </c>
      <c r="F7" s="23">
        <v>5</v>
      </c>
      <c r="G7" s="23">
        <v>0</v>
      </c>
      <c r="H7" s="23" t="s">
        <v>98</v>
      </c>
      <c r="I7" s="23" t="s">
        <v>99</v>
      </c>
      <c r="J7" s="23" t="s">
        <v>100</v>
      </c>
      <c r="K7" s="23" t="s">
        <v>101</v>
      </c>
      <c r="L7" s="23" t="s">
        <v>102</v>
      </c>
      <c r="M7" s="23" t="s">
        <v>103</v>
      </c>
      <c r="N7" s="24" t="s">
        <v>104</v>
      </c>
      <c r="O7" s="24" t="s">
        <v>105</v>
      </c>
      <c r="P7" s="24">
        <v>5.51</v>
      </c>
      <c r="Q7" s="24">
        <v>90.55</v>
      </c>
      <c r="R7" s="24">
        <v>2681</v>
      </c>
      <c r="S7" s="24">
        <v>895</v>
      </c>
      <c r="T7" s="24">
        <v>16.739999999999998</v>
      </c>
      <c r="U7" s="24">
        <v>53.46</v>
      </c>
      <c r="V7" s="24">
        <v>46</v>
      </c>
      <c r="W7" s="24">
        <v>7.0000000000000007E-2</v>
      </c>
      <c r="X7" s="24">
        <v>657.14</v>
      </c>
      <c r="Y7" s="24">
        <v>100.15</v>
      </c>
      <c r="Z7" s="24">
        <v>121.86</v>
      </c>
      <c r="AA7" s="24">
        <v>100.77</v>
      </c>
      <c r="AB7" s="24">
        <v>100.27</v>
      </c>
      <c r="AC7" s="24">
        <v>104.22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1075.3</v>
      </c>
      <c r="BG7" s="24">
        <v>958.55</v>
      </c>
      <c r="BH7" s="24">
        <v>1068.83</v>
      </c>
      <c r="BI7" s="24">
        <v>859.59</v>
      </c>
      <c r="BJ7" s="24">
        <v>1887.21</v>
      </c>
      <c r="BK7" s="24">
        <v>713.28</v>
      </c>
      <c r="BL7" s="24">
        <v>826.83</v>
      </c>
      <c r="BM7" s="24">
        <v>867.83</v>
      </c>
      <c r="BN7" s="24">
        <v>791.76</v>
      </c>
      <c r="BO7" s="24">
        <v>900.82</v>
      </c>
      <c r="BP7" s="24">
        <v>809.19</v>
      </c>
      <c r="BQ7" s="24">
        <v>28.33</v>
      </c>
      <c r="BR7" s="24">
        <v>29.2</v>
      </c>
      <c r="BS7" s="24">
        <v>23.76</v>
      </c>
      <c r="BT7" s="24">
        <v>12.87</v>
      </c>
      <c r="BU7" s="24">
        <v>22.32</v>
      </c>
      <c r="BV7" s="24">
        <v>40.75</v>
      </c>
      <c r="BW7" s="24">
        <v>57.31</v>
      </c>
      <c r="BX7" s="24">
        <v>57.08</v>
      </c>
      <c r="BY7" s="24">
        <v>56.26</v>
      </c>
      <c r="BZ7" s="24">
        <v>52.94</v>
      </c>
      <c r="CA7" s="24">
        <v>57.02</v>
      </c>
      <c r="CB7" s="24">
        <v>603.95000000000005</v>
      </c>
      <c r="CC7" s="24">
        <v>542.41999999999996</v>
      </c>
      <c r="CD7" s="24">
        <v>654.58000000000004</v>
      </c>
      <c r="CE7" s="24">
        <v>1320.84</v>
      </c>
      <c r="CF7" s="24">
        <v>671.17</v>
      </c>
      <c r="CG7" s="24">
        <v>311.70999999999998</v>
      </c>
      <c r="CH7" s="24">
        <v>273.52</v>
      </c>
      <c r="CI7" s="24">
        <v>274.99</v>
      </c>
      <c r="CJ7" s="24">
        <v>282.08999999999997</v>
      </c>
      <c r="CK7" s="24">
        <v>303.27999999999997</v>
      </c>
      <c r="CL7" s="24">
        <v>273.68</v>
      </c>
      <c r="CM7" s="24">
        <v>24.49</v>
      </c>
      <c r="CN7" s="24">
        <v>24.49</v>
      </c>
      <c r="CO7" s="24">
        <v>26.53</v>
      </c>
      <c r="CP7" s="24">
        <v>26.53</v>
      </c>
      <c r="CQ7" s="24">
        <v>24.49</v>
      </c>
      <c r="CR7" s="24">
        <v>43.38</v>
      </c>
      <c r="CS7" s="24">
        <v>50.14</v>
      </c>
      <c r="CT7" s="24">
        <v>54.83</v>
      </c>
      <c r="CU7" s="24">
        <v>66.53</v>
      </c>
      <c r="CV7" s="24">
        <v>52.35</v>
      </c>
      <c r="CW7" s="24">
        <v>52.55</v>
      </c>
      <c r="CX7" s="24">
        <v>100</v>
      </c>
      <c r="CY7" s="24">
        <v>100</v>
      </c>
      <c r="CZ7" s="24">
        <v>82.35</v>
      </c>
      <c r="DA7" s="24">
        <v>90.57</v>
      </c>
      <c r="DB7" s="24">
        <v>93.48</v>
      </c>
      <c r="DC7" s="24">
        <v>62.02</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2024-02-05T10:11:27Z</cp:lastPrinted>
  <dcterms:created xsi:type="dcterms:W3CDTF">2023-12-12T02:56:56Z</dcterms:created>
  <dcterms:modified xsi:type="dcterms:W3CDTF">2024-02-05T10:11:33Z</dcterms:modified>
  <cp:category/>
</cp:coreProperties>
</file>