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0 座間味村（0205）\"/>
    </mc:Choice>
  </mc:AlternateContent>
  <workbookProtection workbookAlgorithmName="SHA-512" workbookHashValue="NDjdKiWAhqb0v8nM0eRywV/dRBxMKQDhL9AEtKtCHT22wNPH83Agm4iJ23K0zDR7RStp9eimEjnal0oQqzZBRg==" workbookSaltValue="+A6Aqr+69v7+6iGAHgflBw==" workbookSpinCount="100000" lockStructure="1"/>
  <bookViews>
    <workbookView xWindow="-105" yWindow="-105" windowWidth="23250" windowHeight="125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AL10" i="4"/>
  <c r="P10" i="4"/>
  <c r="B10" i="4"/>
  <c r="BB8" i="4"/>
  <c r="AT8" i="4"/>
  <c r="AL8" i="4"/>
  <c r="AD8" i="4"/>
  <c r="W8" i="4"/>
  <c r="P8" i="4"/>
  <c r="I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<sst xmlns="http://schemas.openxmlformats.org/spreadsheetml/2006/main" count="233" uniqueCount="118">
  <si>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</si>
  <si>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</si>
  <si>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</si>
  <si>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</si>
  <si>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</si>
  <si>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</si>
  <si>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</si>
  <si>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</si>
  <si>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</si>
  <si>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</si>
  <si>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</si>
  <si>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</si>
  <si>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</si>
  <si>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</si>
  <si>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</si>
  <si>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</si>
  <si>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</si>
  <si>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</si>
  <si>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</si>
  <si>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</si>
  <si>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</si>
  <si>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</si>
  <si>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</si>
  <si>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</si>
  <si>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</si>
  <si>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</si>
  <si>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</si>
  <si>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</si>
  <si>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</si>
  <si>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</si>
  <si>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</si>
  <si>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</si>
  <si>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</si>
  <si>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</si>
  <si>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</si>
  <si>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</si>
  <si>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</si>
  <si>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</si>
  <si>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</si>
  <si>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</si>
  <si>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</si>
  <si>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</si>
  <si>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</si>
  <si>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</si>
  <si>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</si>
  <si>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</si>
  <si>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</si>
  <si>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</si>
  <si>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</si>
  <si>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</si>
  <si>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</si>
  <si>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</si>
  <si>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</si>
  <si>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</si>
  <si>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</si>
  <si>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</si>
  <si>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</si>
  <si>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</si>
  <si>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</si>
  <si>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</si>
  <si>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</si>
  <si>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</si>
  <si>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</si>
  <si>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</si>
  <si>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</si>
  <si>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</si>
  <si>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</si>
  <si>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</si>
  <si>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</si>
  <si>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</si>
  <si>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</si>
  <si>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</si>
  <si>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</si>
  <si>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</si>
  <si>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</si>
  <si>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</si>
  <si>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</si>
  <si>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</si>
  <si>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</si>
  <si>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</si>
  <si>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</si>
  <si>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</si>
  <si>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</si>
  <si>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</si>
  <si>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</si>
  <si>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</si>
  <si>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</si>
  <si>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</si>
  <si>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</si>
  <si>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</si>
  <si>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</si>
  <si>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</si>
  <si>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</si>
  <si>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</si>
  <si>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</si>
  <si>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</si>
  <si>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</si>
  <si>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</si>
  <si>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</si>
  <si>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</si>
  <si>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</si>
  <si>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</si>
  <si>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</si>
  <si>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</si>
  <si>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</si>
  <si>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</si>
  <si>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</si>
  <si>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</si>
  <si>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</si>
  <si>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</si>
  <si>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</si>
  <si>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</si>
  <si>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</si>
  <si>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</si>
  <si>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</si>
  <si>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
長年利用している管路において、耐震化や有収率の向上を目的に令和４年度は慶留間地区の配水管布設工事を行った。</t>
    <rPh sb="1" eb="3">
      <t>カンロ</t>
    </rPh>
    <rPh sb="3" eb="6">
      <t>コウシンリツ</t>
    </rPh>
    <rPh sb="7" eb="9">
      <t>ナガネン</t>
    </rPh>
    <rPh sb="9" eb="11">
      <t>リヨウ</t>
    </rPh>
    <rPh sb="15" eb="17">
      <t>カンロ</t>
    </rPh>
    <rPh sb="22" eb="25">
      <t>タイシンカ</t>
    </rPh>
    <rPh sb="26" eb="29">
      <t>ユウシュウリツ</t>
    </rPh>
    <rPh sb="30" eb="32">
      <t>コウジョウ</t>
    </rPh>
    <rPh sb="33" eb="35">
      <t>モクテキ</t>
    </rPh>
    <rPh sb="36" eb="38">
      <t>レイワ</t>
    </rPh>
    <rPh sb="39" eb="41">
      <t>ネンド</t>
    </rPh>
    <rPh sb="42" eb="47">
      <t>ゲルマチク</t>
    </rPh>
    <rPh sb="48" eb="53">
      <t>ハイスイカンフセツ</t>
    </rPh>
    <rPh sb="53" eb="55">
      <t>コウジ</t>
    </rPh>
    <rPh sb="56" eb="57">
      <t>オコナ</t>
    </rPh>
    <phoneticPr fontId="4"/>
  </si>
  <si>
    <t>分析の結果、本村は給水原価が高く経費回収率の悪さがあり、厳しい経営状況にある。
・令和2年3月から阿嘉・慶留間地区において沖縄県企業局による受水を開始したことで阿嘉・慶留間地区の費用は減少したが、座間味島においては令和6年3月まで村施設による運営を行わなければならない為、コストがかかる見込みである。
・老朽化している本管については、平成30年度より順次、設計及び工事を行っており今後も計画的に整備を行う。</t>
    <rPh sb="0" eb="2">
      <t>ブンセキ</t>
    </rPh>
    <rPh sb="3" eb="5">
      <t>ケッカ</t>
    </rPh>
    <rPh sb="6" eb="8">
      <t>ホンソン</t>
    </rPh>
    <rPh sb="9" eb="13">
      <t>キュウスイゲンカ</t>
    </rPh>
    <rPh sb="14" eb="15">
      <t>タカ</t>
    </rPh>
    <rPh sb="16" eb="18">
      <t>ケイヒ</t>
    </rPh>
    <rPh sb="18" eb="21">
      <t>カイシュウリツ</t>
    </rPh>
    <rPh sb="22" eb="23">
      <t>ワル</t>
    </rPh>
    <rPh sb="28" eb="29">
      <t>キビ</t>
    </rPh>
    <rPh sb="31" eb="33">
      <t>ケイエイ</t>
    </rPh>
    <rPh sb="33" eb="35">
      <t>ジョウキョウ</t>
    </rPh>
    <rPh sb="42" eb="44">
      <t>レイワ</t>
    </rPh>
    <rPh sb="45" eb="46">
      <t>ネン</t>
    </rPh>
    <rPh sb="47" eb="48">
      <t>ガツ</t>
    </rPh>
    <rPh sb="50" eb="52">
      <t>アカ</t>
    </rPh>
    <rPh sb="53" eb="56">
      <t>ゲルマ</t>
    </rPh>
    <rPh sb="56" eb="58">
      <t>チク</t>
    </rPh>
    <rPh sb="62" eb="65">
      <t>オキナワケン</t>
    </rPh>
    <rPh sb="65" eb="68">
      <t>キギョウキョク</t>
    </rPh>
    <rPh sb="71" eb="73">
      <t>ジュスイ</t>
    </rPh>
    <rPh sb="74" eb="76">
      <t>カイシ</t>
    </rPh>
    <rPh sb="81" eb="83">
      <t>アカ</t>
    </rPh>
    <rPh sb="84" eb="89">
      <t>ゲルマチク</t>
    </rPh>
    <rPh sb="90" eb="92">
      <t>ヒヨウ</t>
    </rPh>
    <rPh sb="93" eb="95">
      <t>ゲンショウ</t>
    </rPh>
    <rPh sb="99" eb="102">
      <t>ザマミ</t>
    </rPh>
    <rPh sb="102" eb="103">
      <t>ジマ</t>
    </rPh>
    <rPh sb="108" eb="110">
      <t>レイワ</t>
    </rPh>
    <rPh sb="111" eb="112">
      <t>ネン</t>
    </rPh>
    <rPh sb="113" eb="114">
      <t>ツキ</t>
    </rPh>
    <rPh sb="116" eb="117">
      <t>ソン</t>
    </rPh>
    <rPh sb="117" eb="119">
      <t>シセツ</t>
    </rPh>
    <rPh sb="122" eb="124">
      <t>ウンエイ</t>
    </rPh>
    <rPh sb="125" eb="126">
      <t>オコナ</t>
    </rPh>
    <rPh sb="135" eb="136">
      <t>タメ</t>
    </rPh>
    <rPh sb="144" eb="146">
      <t>ミコ</t>
    </rPh>
    <rPh sb="154" eb="157">
      <t>ロウキュウカ</t>
    </rPh>
    <rPh sb="161" eb="163">
      <t>ホンカン</t>
    </rPh>
    <rPh sb="169" eb="171">
      <t>ヘイセイ</t>
    </rPh>
    <rPh sb="173" eb="175">
      <t>ネンド</t>
    </rPh>
    <rPh sb="177" eb="179">
      <t>ジュンジ</t>
    </rPh>
    <rPh sb="180" eb="182">
      <t>セッケイ</t>
    </rPh>
    <rPh sb="182" eb="183">
      <t>オヨ</t>
    </rPh>
    <rPh sb="184" eb="186">
      <t>コウジ</t>
    </rPh>
    <rPh sb="187" eb="188">
      <t>オコナ</t>
    </rPh>
    <rPh sb="192" eb="194">
      <t>コンゴ</t>
    </rPh>
    <rPh sb="195" eb="198">
      <t>ケイカクテキ</t>
    </rPh>
    <rPh sb="199" eb="201">
      <t>セイビ</t>
    </rPh>
    <rPh sb="202" eb="203">
      <t>オコナ</t>
    </rPh>
    <phoneticPr fontId="4"/>
  </si>
  <si>
    <t>①収益的収支率
収益的収支比率について、全国平均「73.00」類似団体平均「67.02」に対し本村は「75.10」と平均は上回っているが一般会計繰入金に頼っている部分があり、給水収益が十分でないため今後も経費の抑制・有収水量の向上に努める。
④企業債残高対給水収益比率
企業債残高対給水収益比率について、全国平均「982.48」、類似団体平均「1157.05」に対し本村は「1316.18」となっており平均より高い数値となっている。近年、償還が終わった企業債もあるが現在管路整備を行っているため、今後残高が増える見通しである。
⑤料金回収率
料金回収率について、全国平均・類似団体平均に比べ平均値を下回っている。施設の老朽化による修繕費等の維持管理費も負担になっているため、水道の広域化による受水が始まれば回収率も改善されると考える。
⑥給水原価
給水原価について、全国平均「320.83」類似団体平均「442.82」に対し本村は「792.20」と昨年に比べ若干良化したが他団体と比較すると非常に高い状況である。これまでの施設整備・維持管理のコストによる結果となっているので広域化後の運営の在り方を検討する。
⑦施設利用率
施設利用率について全国平均「56.15」類似団体「51.46」に対し、本村は「39.68」と低い数値になっているが、施設利用率（設備・規模）について特に問題ないと判断する。
⑨有収率
有収率について全国平均「71.01」類似団体「67.94」に対し、本村は「88.39」と上回ってはいるが昨年に比べ数値は下がっているので、今後も漏水の早期発見など有収率の維持に努める。</t>
    <rPh sb="1" eb="4">
      <t>シュウエキテキ</t>
    </rPh>
    <rPh sb="4" eb="6">
      <t>シュウシ</t>
    </rPh>
    <rPh sb="6" eb="7">
      <t>リツ</t>
    </rPh>
    <rPh sb="8" eb="13">
      <t>シュウエキテキシュウシ</t>
    </rPh>
    <rPh sb="13" eb="15">
      <t>ヒリツ</t>
    </rPh>
    <rPh sb="20" eb="22">
      <t>ゼンコク</t>
    </rPh>
    <rPh sb="22" eb="24">
      <t>ヘイキン</t>
    </rPh>
    <rPh sb="31" eb="33">
      <t>ルイジ</t>
    </rPh>
    <rPh sb="33" eb="37">
      <t>ダンタイヘイキン</t>
    </rPh>
    <rPh sb="45" eb="46">
      <t>タイ</t>
    </rPh>
    <rPh sb="47" eb="49">
      <t>ホンソン</t>
    </rPh>
    <rPh sb="58" eb="60">
      <t>ヘイキン</t>
    </rPh>
    <rPh sb="61" eb="63">
      <t>ウワマワ</t>
    </rPh>
    <rPh sb="68" eb="72">
      <t>イッパンカイケイ</t>
    </rPh>
    <rPh sb="72" eb="75">
      <t>クリイレキン</t>
    </rPh>
    <rPh sb="76" eb="77">
      <t>タヨ</t>
    </rPh>
    <rPh sb="81" eb="83">
      <t>ブブン</t>
    </rPh>
    <rPh sb="87" eb="91">
      <t>キュウスイシュウエキ</t>
    </rPh>
    <rPh sb="92" eb="94">
      <t>ジュウブン</t>
    </rPh>
    <rPh sb="99" eb="101">
      <t>コンゴ</t>
    </rPh>
    <rPh sb="102" eb="104">
      <t>ケイヒ</t>
    </rPh>
    <rPh sb="105" eb="107">
      <t>ヨクセイ</t>
    </rPh>
    <rPh sb="108" eb="112">
      <t>ユウシュウスイリョウ</t>
    </rPh>
    <rPh sb="113" eb="115">
      <t>コウジョウ</t>
    </rPh>
    <rPh sb="116" eb="117">
      <t>ツト</t>
    </rPh>
    <rPh sb="122" eb="125">
      <t>キギョウサイ</t>
    </rPh>
    <rPh sb="125" eb="127">
      <t>ザンダカ</t>
    </rPh>
    <rPh sb="127" eb="128">
      <t>タイ</t>
    </rPh>
    <rPh sb="128" eb="132">
      <t>キュウスイシュウエキ</t>
    </rPh>
    <rPh sb="132" eb="134">
      <t>ヒリツ</t>
    </rPh>
    <rPh sb="135" eb="138">
      <t>キギョウサイ</t>
    </rPh>
    <rPh sb="138" eb="140">
      <t>ザンダカ</t>
    </rPh>
    <rPh sb="140" eb="141">
      <t>タイ</t>
    </rPh>
    <rPh sb="141" eb="145">
      <t>キュウスイシュウエキ</t>
    </rPh>
    <rPh sb="145" eb="147">
      <t>ヒリツ</t>
    </rPh>
    <rPh sb="152" eb="156">
      <t>ゼンコクヘイキン</t>
    </rPh>
    <rPh sb="165" eb="167">
      <t>ルイジ</t>
    </rPh>
    <rPh sb="167" eb="169">
      <t>ダンタイ</t>
    </rPh>
    <rPh sb="169" eb="171">
      <t>ヘイキン</t>
    </rPh>
    <rPh sb="181" eb="182">
      <t>タイ</t>
    </rPh>
    <rPh sb="183" eb="185">
      <t>ホンソン</t>
    </rPh>
    <rPh sb="201" eb="203">
      <t>ヘイキン</t>
    </rPh>
    <rPh sb="205" eb="206">
      <t>タカ</t>
    </rPh>
    <rPh sb="207" eb="209">
      <t>スウチ</t>
    </rPh>
    <rPh sb="216" eb="218">
      <t>キンネン</t>
    </rPh>
    <rPh sb="219" eb="221">
      <t>ショウカン</t>
    </rPh>
    <rPh sb="222" eb="223">
      <t>オ</t>
    </rPh>
    <rPh sb="226" eb="228">
      <t>キギョウ</t>
    </rPh>
    <rPh sb="228" eb="229">
      <t>サイ</t>
    </rPh>
    <rPh sb="233" eb="235">
      <t>ゲンザイ</t>
    </rPh>
    <rPh sb="235" eb="239">
      <t>カンロセイビ</t>
    </rPh>
    <rPh sb="240" eb="241">
      <t>オコナ</t>
    </rPh>
    <rPh sb="248" eb="250">
      <t>コンゴ</t>
    </rPh>
    <rPh sb="250" eb="252">
      <t>ザンダカ</t>
    </rPh>
    <rPh sb="253" eb="254">
      <t>フ</t>
    </rPh>
    <rPh sb="256" eb="258">
      <t>ミトオ</t>
    </rPh>
    <rPh sb="265" eb="267">
      <t>リョウキン</t>
    </rPh>
    <rPh sb="267" eb="270">
      <t>カイシュウリツ</t>
    </rPh>
    <rPh sb="271" eb="273">
      <t>リョウキン</t>
    </rPh>
    <rPh sb="273" eb="276">
      <t>カイシュウリツ</t>
    </rPh>
    <rPh sb="281" eb="285">
      <t>ゼンコクヘイキン</t>
    </rPh>
    <rPh sb="286" eb="288">
      <t>ルイジ</t>
    </rPh>
    <rPh sb="288" eb="292">
      <t>ダンタイヘイキン</t>
    </rPh>
    <rPh sb="293" eb="294">
      <t>クラ</t>
    </rPh>
    <rPh sb="295" eb="298">
      <t>ヘイキンチ</t>
    </rPh>
    <rPh sb="299" eb="301">
      <t>シタマワ</t>
    </rPh>
    <rPh sb="306" eb="308">
      <t>シセツ</t>
    </rPh>
    <rPh sb="309" eb="312">
      <t>ロウキュウカ</t>
    </rPh>
    <rPh sb="315" eb="318">
      <t>シュウゼンヒ</t>
    </rPh>
    <rPh sb="318" eb="319">
      <t>ナド</t>
    </rPh>
    <rPh sb="320" eb="325">
      <t>イジカンリヒ</t>
    </rPh>
    <rPh sb="326" eb="328">
      <t>フタン</t>
    </rPh>
    <rPh sb="337" eb="339">
      <t>スイドウ</t>
    </rPh>
    <rPh sb="340" eb="343">
      <t>コウイキカ</t>
    </rPh>
    <rPh sb="346" eb="348">
      <t>ジュスイ</t>
    </rPh>
    <rPh sb="349" eb="350">
      <t>ハジ</t>
    </rPh>
    <rPh sb="353" eb="356">
      <t>カイシュウリツ</t>
    </rPh>
    <rPh sb="357" eb="359">
      <t>カイゼン</t>
    </rPh>
    <rPh sb="363" eb="364">
      <t>カンガ</t>
    </rPh>
    <rPh sb="369" eb="373">
      <t>キュウスイゲンカ</t>
    </rPh>
    <rPh sb="374" eb="378">
      <t>キュウスイゲンカ</t>
    </rPh>
    <rPh sb="383" eb="387">
      <t>ゼンコクヘイキン</t>
    </rPh>
    <rPh sb="395" eb="397">
      <t>ルイジ</t>
    </rPh>
    <rPh sb="397" eb="401">
      <t>ダンタイヘイキン</t>
    </rPh>
    <rPh sb="410" eb="411">
      <t>タイ</t>
    </rPh>
    <rPh sb="412" eb="414">
      <t>ホンソン</t>
    </rPh>
    <rPh sb="424" eb="426">
      <t>サクネン</t>
    </rPh>
    <rPh sb="427" eb="428">
      <t>クラ</t>
    </rPh>
    <rPh sb="429" eb="431">
      <t>ジャッカン</t>
    </rPh>
    <rPh sb="431" eb="433">
      <t>リョウカ</t>
    </rPh>
    <rPh sb="436" eb="439">
      <t>タダンタイ</t>
    </rPh>
    <rPh sb="440" eb="442">
      <t>ヒカク</t>
    </rPh>
    <rPh sb="445" eb="447">
      <t>ヒジョウ</t>
    </rPh>
    <rPh sb="448" eb="449">
      <t>タカ</t>
    </rPh>
    <rPh sb="450" eb="452">
      <t>ジョウキョウ</t>
    </rPh>
    <rPh sb="461" eb="465">
      <t>シセツセイビ</t>
    </rPh>
    <rPh sb="466" eb="470">
      <t>イジカンリ</t>
    </rPh>
    <rPh sb="477" eb="479">
      <t>ケッカ</t>
    </rPh>
    <rPh sb="487" eb="490">
      <t>コウイキカ</t>
    </rPh>
    <rPh sb="490" eb="491">
      <t>ゴ</t>
    </rPh>
    <rPh sb="492" eb="494">
      <t>ウンエイ</t>
    </rPh>
    <rPh sb="495" eb="496">
      <t>ア</t>
    </rPh>
    <rPh sb="497" eb="498">
      <t>カタ</t>
    </rPh>
    <rPh sb="499" eb="501">
      <t>ケントウ</t>
    </rPh>
    <rPh sb="506" eb="508">
      <t>シセツ</t>
    </rPh>
    <rPh sb="508" eb="511">
      <t>リヨウリツ</t>
    </rPh>
    <rPh sb="512" eb="514">
      <t>シセツ</t>
    </rPh>
    <rPh sb="514" eb="517">
      <t>リヨウリツ</t>
    </rPh>
    <rPh sb="521" eb="525">
      <t>ゼンコクヘイキン</t>
    </rPh>
    <rPh sb="532" eb="534">
      <t>ルイジ</t>
    </rPh>
    <rPh sb="534" eb="536">
      <t>ダンタイ</t>
    </rPh>
    <rPh sb="544" eb="545">
      <t>タイ</t>
    </rPh>
    <rPh sb="547" eb="549">
      <t>ホンソン</t>
    </rPh>
    <rPh sb="558" eb="559">
      <t>ヒク</t>
    </rPh>
    <rPh sb="560" eb="562">
      <t>スウチ</t>
    </rPh>
    <rPh sb="570" eb="572">
      <t>シセツ</t>
    </rPh>
    <rPh sb="572" eb="575">
      <t>リヨウリツ</t>
    </rPh>
    <rPh sb="576" eb="578">
      <t>セツビ</t>
    </rPh>
    <rPh sb="579" eb="581">
      <t>キボ</t>
    </rPh>
    <rPh sb="586" eb="587">
      <t>トク</t>
    </rPh>
    <rPh sb="588" eb="590">
      <t>モンダイ</t>
    </rPh>
    <rPh sb="593" eb="595">
      <t>ハンダン</t>
    </rPh>
    <rPh sb="600" eb="603">
      <t>ユウシュウリツ</t>
    </rPh>
    <rPh sb="604" eb="607">
      <t>ユウシュウリツ</t>
    </rPh>
    <rPh sb="611" eb="615">
      <t>ゼンコクヘイキン</t>
    </rPh>
    <rPh sb="622" eb="626">
      <t>ルイジダンタイ</t>
    </rPh>
    <rPh sb="634" eb="635">
      <t>タイ</t>
    </rPh>
    <rPh sb="637" eb="639">
      <t>ホンソン</t>
    </rPh>
    <rPh sb="648" eb="650">
      <t>ウワマワ</t>
    </rPh>
    <rPh sb="656" eb="658">
      <t>サクネン</t>
    </rPh>
    <rPh sb="659" eb="660">
      <t>クラ</t>
    </rPh>
    <rPh sb="661" eb="663">
      <t>スウチ</t>
    </rPh>
    <rPh sb="664" eb="665">
      <t>サ</t>
    </rPh>
    <rPh sb="673" eb="675">
      <t>コンゴ</t>
    </rPh>
    <rPh sb="676" eb="678">
      <t>ロウスイ</t>
    </rPh>
    <rPh sb="679" eb="683">
      <t>ソウキハッケン</t>
    </rPh>
    <rPh sb="685" eb="688">
      <t>ユウシュウリツ</t>
    </rPh>
    <rPh sb="689" eb="691">
      <t>イジ</t>
    </rPh>
    <rPh sb="692" eb="6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</si>
</sst>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11.36</c:v>
                </c:pt>
                <c:pt idx="3">
                  <c:v>0</c:v>
                </c:pt>
                <c:pt idx="4" formatCode="#,##0.00;&quot;△&quot;#,##0.00;&quot;-&quot;">
                  <c:v>3.37</c:v>
                </c:pt>
              </c:numCache>
            </c:numRef>
          </c:val>
          <c:extLst>
            <c:ext xmlns:c16="http://schemas.microsoft.com/office/drawing/2014/chart" uri="{C3380CC4-5D6E-409C-BE32-E72D297353CC}">
              <c16:uniqueId val="{00000000-401C-4880-968D-CCB4A9AC31C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401C-4880-968D-CCB4A9AC31C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38.61</c:v>
                </c:pt>
                <c:pt idx="1">
                  <c:v>38.229999999999997</c:v>
                </c:pt>
                <c:pt idx="2">
                  <c:v>33.21</c:v>
                </c:pt>
                <c:pt idx="3">
                  <c:v>33.71</c:v>
                </c:pt>
                <c:pt idx="4">
                  <c:v>39.68</c:v>
                </c:pt>
              </c:numCache>
            </c:numRef>
          </c:val>
          <c:extLst>
            <c:ext xmlns:c16="http://schemas.microsoft.com/office/drawing/2014/chart" uri="{C3380CC4-5D6E-409C-BE32-E72D297353CC}">
              <c16:uniqueId val="{00000000-9FBF-4063-9189-E0AD95C8FDE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9FBF-4063-9189-E0AD95C8FDE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92.75</c:v>
                </c:pt>
                <c:pt idx="1">
                  <c:v>95.67</c:v>
                </c:pt>
                <c:pt idx="2">
                  <c:v>92.01</c:v>
                </c:pt>
                <c:pt idx="3">
                  <c:v>95.28</c:v>
                </c:pt>
                <c:pt idx="4">
                  <c:v>88.39</c:v>
                </c:pt>
              </c:numCache>
            </c:numRef>
          </c:val>
          <c:extLst>
            <c:ext xmlns:c16="http://schemas.microsoft.com/office/drawing/2014/chart" uri="{C3380CC4-5D6E-409C-BE32-E72D297353CC}">
              <c16:uniqueId val="{00000000-BA84-4269-A536-E20E17516B7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BA84-4269-A536-E20E17516B7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81.78</c:v>
                </c:pt>
                <c:pt idx="1">
                  <c:v>73.319999999999993</c:v>
                </c:pt>
                <c:pt idx="2">
                  <c:v>81.59</c:v>
                </c:pt>
                <c:pt idx="3">
                  <c:v>102.87</c:v>
                </c:pt>
                <c:pt idx="4">
                  <c:v>75.099999999999994</c:v>
                </c:pt>
              </c:numCache>
            </c:numRef>
          </c:val>
          <c:extLst>
            <c:ext xmlns:c16="http://schemas.microsoft.com/office/drawing/2014/chart" uri="{C3380CC4-5D6E-409C-BE32-E72D297353CC}">
              <c16:uniqueId val="{00000000-1EFE-4804-BCCE-365F600D04D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1EFE-4804-BCCE-365F600D04D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C-4A15-951E-07EA7C2D3D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C-4A15-951E-07EA7C2D3D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5-46FD-B655-35F3119C879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5-46FD-B655-35F3119C879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9-492F-98CF-685475B9A70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9-492F-98CF-685475B9A70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91-4675-ADA5-E64E38B464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91-4675-ADA5-E64E38B464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1130.1099999999999</c:v>
                </c:pt>
                <c:pt idx="1">
                  <c:v>1065.71</c:v>
                </c:pt>
                <c:pt idx="2">
                  <c:v>1266.49</c:v>
                </c:pt>
                <c:pt idx="3">
                  <c:v>1184.49</c:v>
                </c:pt>
                <c:pt idx="4">
                  <c:v>1316.18</c:v>
                </c:pt>
              </c:numCache>
            </c:numRef>
          </c:val>
          <c:extLst>
            <c:ext xmlns:c16="http://schemas.microsoft.com/office/drawing/2014/chart" uri="{C3380CC4-5D6E-409C-BE32-E72D297353CC}">
              <c16:uniqueId val="{00000000-E4AD-451A-AF68-F58C0FA9E32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E4AD-451A-AF68-F58C0FA9E32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34.24</c:v>
                </c:pt>
                <c:pt idx="1">
                  <c:v>36.590000000000003</c:v>
                </c:pt>
                <c:pt idx="2">
                  <c:v>19.260000000000002</c:v>
                </c:pt>
                <c:pt idx="3">
                  <c:v>26.6</c:v>
                </c:pt>
                <c:pt idx="4">
                  <c:v>29.79</c:v>
                </c:pt>
              </c:numCache>
            </c:numRef>
          </c:val>
          <c:extLst>
            <c:ext xmlns:c16="http://schemas.microsoft.com/office/drawing/2014/chart" uri="{C3380CC4-5D6E-409C-BE32-E72D297353CC}">
              <c16:uniqueId val="{00000000-9F2D-4CAA-85B7-3428619B458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9F2D-4CAA-85B7-3428619B458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754.55</c:v>
                </c:pt>
                <c:pt idx="1">
                  <c:v>744.92</c:v>
                </c:pt>
                <c:pt idx="2">
                  <c:v>1401.4</c:v>
                </c:pt>
                <c:pt idx="3">
                  <c:v>1015.2</c:v>
                </c:pt>
                <c:pt idx="4">
                  <c:v>792.2</c:v>
                </c:pt>
              </c:numCache>
            </c:numRef>
          </c:val>
          <c:extLst>
            <c:ext xmlns:c16="http://schemas.microsoft.com/office/drawing/2014/chart" uri="{C3380CC4-5D6E-409C-BE32-E72D297353CC}">
              <c16:uniqueId val="{00000000-CF10-42C6-B0C7-96FC0FD206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CF10-42C6-B0C7-96FC0FD206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1" zoomScale="85" zoomScaleNormal="85" workbookViewId="0">
      <selection activeCell="CB39" sqref="CB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沖縄県　座間味村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895</v>
      </c>
      <c r="AM8" s="66"/>
      <c r="AN8" s="66"/>
      <c r="AO8" s="66"/>
      <c r="AP8" s="66"/>
      <c r="AQ8" s="66"/>
      <c r="AR8" s="66"/>
      <c r="AS8" s="66"/>
      <c r="AT8" s="36">
        <f>データ!$S$6</f>
        <v>16.739999999999998</v>
      </c>
      <c r="AU8" s="36"/>
      <c r="AV8" s="36"/>
      <c r="AW8" s="36"/>
      <c r="AX8" s="36"/>
      <c r="AY8" s="36"/>
      <c r="AZ8" s="36"/>
      <c r="BA8" s="36"/>
      <c r="BB8" s="36">
        <f>データ!$T$6</f>
        <v>53.46</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6">
        <f>データ!$Q$6</f>
        <v>3837</v>
      </c>
      <c r="X10" s="66"/>
      <c r="Y10" s="66"/>
      <c r="Z10" s="66"/>
      <c r="AA10" s="66"/>
      <c r="AB10" s="66"/>
      <c r="AC10" s="66"/>
      <c r="AD10" s="2"/>
      <c r="AE10" s="2"/>
      <c r="AF10" s="2"/>
      <c r="AG10" s="2"/>
      <c r="AH10" s="2"/>
      <c r="AI10" s="2"/>
      <c r="AJ10" s="2"/>
      <c r="AK10" s="2"/>
      <c r="AL10" s="66">
        <f>データ!$U$6</f>
        <v>835</v>
      </c>
      <c r="AM10" s="66"/>
      <c r="AN10" s="66"/>
      <c r="AO10" s="66"/>
      <c r="AP10" s="66"/>
      <c r="AQ10" s="66"/>
      <c r="AR10" s="66"/>
      <c r="AS10" s="66"/>
      <c r="AT10" s="36">
        <f>データ!$V$6</f>
        <v>11.77</v>
      </c>
      <c r="AU10" s="36"/>
      <c r="AV10" s="36"/>
      <c r="AW10" s="36"/>
      <c r="AX10" s="36"/>
      <c r="AY10" s="36"/>
      <c r="AZ10" s="36"/>
      <c r="BA10" s="36"/>
      <c r="BB10" s="36">
        <f>データ!$W$6</f>
        <v>70.94</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xG63dznsbcqR5N3tWVjDuJtU6P9U0FV98859vbjxbYpdlY6daLQ6+fsIVhdM/EohXeE9rv6woNKZlLaAPbjj9A==" saltValue="/m9wkCI1Enw3z1/91/pwB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473545</v>
      </c>
      <c r="D6" s="20">
        <f t="shared" si="3"/>
        <v>47</v>
      </c>
      <c r="E6" s="20">
        <f t="shared" si="3"/>
        <v>1</v>
      </c>
      <c r="F6" s="20">
        <f t="shared" si="3"/>
        <v>0</v>
      </c>
      <c r="G6" s="20">
        <f t="shared" si="3"/>
        <v>0</v>
      </c>
      <c r="H6" s="20" t="str">
        <f t="shared" si="3"/>
        <v>沖縄県　座間味村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3837</v>
      </c>
      <c r="R6" s="21">
        <f t="shared" si="3"/>
        <v>895</v>
      </c>
      <c r="S6" s="21">
        <f t="shared" si="3"/>
        <v>16.739999999999998</v>
      </c>
      <c r="T6" s="21">
        <f t="shared" si="3"/>
        <v>53.46</v>
      </c>
      <c r="U6" s="21">
        <f t="shared" si="3"/>
        <v>835</v>
      </c>
      <c r="V6" s="21">
        <f t="shared" si="3"/>
        <v>11.77</v>
      </c>
      <c r="W6" s="21">
        <f t="shared" si="3"/>
        <v>70.94</v>
      </c>
      <c r="X6" s="22">
        <f>IF(X7="",NA(),X7)</f>
        <v>81.78</v>
      </c>
      <c r="Y6" s="22">
        <f t="shared" ref="Y6:AG6" si="4">IF(Y7="",NA(),Y7)</f>
        <v>73.319999999999993</v>
      </c>
      <c r="Z6" s="22">
        <f t="shared" si="4"/>
        <v>81.59</v>
      </c>
      <c r="AA6" s="22">
        <f t="shared" si="4"/>
        <v>102.87</v>
      </c>
      <c r="AB6" s="22">
        <f t="shared" si="4"/>
        <v>75.099999999999994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1130.1099999999999</v>
      </c>
      <c r="BF6" s="22">
        <f t="shared" ref="BF6:BN6" si="7">IF(BF7="",NA(),BF7)</f>
        <v>1065.71</v>
      </c>
      <c r="BG6" s="22">
        <f t="shared" si="7"/>
        <v>1266.49</v>
      </c>
      <c r="BH6" s="22">
        <f t="shared" si="7"/>
        <v>1184.49</v>
      </c>
      <c r="BI6" s="22">
        <f t="shared" si="7"/>
        <v>1316.18</v>
      </c>
      <c r="BJ6" s="22">
        <f t="shared" si="7"/>
        <v>1274.21</v>
      </c>
      <c r="BK6" s="22">
        <f t="shared" si="7"/>
        <v>1183.92</v>
      </c>
      <c r="BL6" s="22">
        <f t="shared" si="7"/>
        <v>1128.72</v>
      </c>
      <c r="BM6" s="22">
        <f t="shared" si="7"/>
        <v>1125.25</v>
      </c>
      <c r="BN6" s="22">
        <f t="shared" si="7"/>
        <v>1157.05</v>
      </c>
      <c r="BO6" s="21" t="str">
        <f>IF(BO7="","",IF(BO7="-","【-】","【"&amp;SUBSTITUTE(TEXT(BO7,"#,##0.00"),"-","△")&amp;"】"))</f>
        <v>【982.48】</v>
      </c>
      <c r="BP6" s="22">
        <f>IF(BP7="",NA(),BP7)</f>
        <v>34.24</v>
      </c>
      <c r="BQ6" s="22">
        <f t="shared" ref="BQ6:BY6" si="8">IF(BQ7="",NA(),BQ7)</f>
        <v>36.590000000000003</v>
      </c>
      <c r="BR6" s="22">
        <f t="shared" si="8"/>
        <v>19.260000000000002</v>
      </c>
      <c r="BS6" s="22">
        <f t="shared" si="8"/>
        <v>26.6</v>
      </c>
      <c r="BT6" s="22">
        <f t="shared" si="8"/>
        <v>29.79</v>
      </c>
      <c r="BU6" s="22">
        <f t="shared" si="8"/>
        <v>41.25</v>
      </c>
      <c r="BV6" s="22">
        <f t="shared" si="8"/>
        <v>42.5</v>
      </c>
      <c r="BW6" s="22">
        <f t="shared" si="8"/>
        <v>41.84</v>
      </c>
      <c r="BX6" s="22">
        <f t="shared" si="8"/>
        <v>41.44</v>
      </c>
      <c r="BY6" s="22">
        <f t="shared" si="8"/>
        <v>37.65</v>
      </c>
      <c r="BZ6" s="21" t="str">
        <f>IF(BZ7="","",IF(BZ7="-","【-】","【"&amp;SUBSTITUTE(TEXT(BZ7,"#,##0.00"),"-","△")&amp;"】"))</f>
        <v>【50.61】</v>
      </c>
      <c r="CA6" s="22">
        <f>IF(CA7="",NA(),CA7)</f>
        <v>754.55</v>
      </c>
      <c r="CB6" s="22">
        <f t="shared" ref="CB6:CJ6" si="9">IF(CB7="",NA(),CB7)</f>
        <v>744.92</v>
      </c>
      <c r="CC6" s="22">
        <f t="shared" si="9"/>
        <v>1401.4</v>
      </c>
      <c r="CD6" s="22">
        <f t="shared" si="9"/>
        <v>1015.2</v>
      </c>
      <c r="CE6" s="22">
        <f t="shared" si="9"/>
        <v>792.2</v>
      </c>
      <c r="CF6" s="22">
        <f t="shared" si="9"/>
        <v>383.25</v>
      </c>
      <c r="CG6" s="22">
        <f t="shared" si="9"/>
        <v>377.72</v>
      </c>
      <c r="CH6" s="22">
        <f t="shared" si="9"/>
        <v>390.47</v>
      </c>
      <c r="CI6" s="22">
        <f t="shared" si="9"/>
        <v>403.61</v>
      </c>
      <c r="CJ6" s="22">
        <f t="shared" si="9"/>
        <v>442.82</v>
      </c>
      <c r="CK6" s="21" t="str">
        <f>IF(CK7="","",IF(CK7="-","【-】","【"&amp;SUBSTITUTE(TEXT(CK7,"#,##0.00"),"-","△")&amp;"】"))</f>
        <v>【320.83】</v>
      </c>
      <c r="CL6" s="22">
        <f>IF(CL7="",NA(),CL7)</f>
        <v>38.61</v>
      </c>
      <c r="CM6" s="22">
        <f t="shared" ref="CM6:CU6" si="10">IF(CM7="",NA(),CM7)</f>
        <v>38.229999999999997</v>
      </c>
      <c r="CN6" s="22">
        <f t="shared" si="10"/>
        <v>33.21</v>
      </c>
      <c r="CO6" s="22">
        <f t="shared" si="10"/>
        <v>33.71</v>
      </c>
      <c r="CP6" s="22">
        <f t="shared" si="10"/>
        <v>39.68</v>
      </c>
      <c r="CQ6" s="22">
        <f t="shared" si="10"/>
        <v>48.26</v>
      </c>
      <c r="CR6" s="22">
        <f t="shared" si="10"/>
        <v>48.01</v>
      </c>
      <c r="CS6" s="22">
        <f t="shared" si="10"/>
        <v>49.08</v>
      </c>
      <c r="CT6" s="22">
        <f t="shared" si="10"/>
        <v>51.46</v>
      </c>
      <c r="CU6" s="22">
        <f t="shared" si="10"/>
        <v>51.84</v>
      </c>
      <c r="CV6" s="21" t="str">
        <f>IF(CV7="","",IF(CV7="-","【-】","【"&amp;SUBSTITUTE(TEXT(CV7,"#,##0.00"),"-","△")&amp;"】"))</f>
        <v>【56.15】</v>
      </c>
      <c r="CW6" s="22">
        <f>IF(CW7="",NA(),CW7)</f>
        <v>92.75</v>
      </c>
      <c r="CX6" s="22">
        <f t="shared" ref="CX6:DF6" si="11">IF(CX7="",NA(),CX7)</f>
        <v>95.67</v>
      </c>
      <c r="CY6" s="22">
        <f t="shared" si="11"/>
        <v>92.01</v>
      </c>
      <c r="CZ6" s="22">
        <f t="shared" si="11"/>
        <v>95.28</v>
      </c>
      <c r="DA6" s="22">
        <f t="shared" si="11"/>
        <v>88.39</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11.36</v>
      </c>
      <c r="EG6" s="21">
        <f t="shared" si="14"/>
        <v>0</v>
      </c>
      <c r="EH6" s="22">
        <f t="shared" si="14"/>
        <v>3.37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473545</v>
      </c>
      <c r="D7" s="24">
        <v>47</v>
      </c>
      <c r="E7" s="24">
        <v>1</v>
      </c>
      <c r="F7" s="24">
        <v>0</v>
      </c>
      <c r="G7" s="24">
        <v>0</v>
      </c>
      <c r="H7" s="24" t="s">
        <v>96</v>
      </c>
      <c r="I7" s="24" t="s">
        <v>97</v>
      </c>
      <c r="J7" s="24" t="s">
        <v>98</v>
      </c>
      <c r="K7" s="24" t="s">
        <v>99</v>
      </c>
      <c r="L7" s="24" t="s">
        <v>100</v>
      </c>
      <c r="M7" s="24" t="s">
        <v>101</v>
      </c>
      <c r="N7" s="25" t="s">
        <v>102</v>
      </c>
      <c r="O7" s="25" t="s">
        <v>103</v>
      </c>
      <c r="P7" s="25">
        <v>100</v>
      </c>
      <c r="Q7" s="25">
        <v>3837</v>
      </c>
      <c r="R7" s="25">
        <v>895</v>
      </c>
      <c r="S7" s="25">
        <v>16.739999999999998</v>
      </c>
      <c r="T7" s="25">
        <v>53.46</v>
      </c>
      <c r="U7" s="25">
        <v>835</v>
      </c>
      <c r="V7" s="25">
        <v>11.77</v>
      </c>
      <c r="W7" s="25">
        <v>70.94</v>
      </c>
      <c r="X7" s="25">
        <v>81.78</v>
      </c>
      <c r="Y7" s="25">
        <v>73.319999999999993</v>
      </c>
      <c r="Z7" s="25">
        <v>81.59</v>
      </c>
      <c r="AA7" s="25">
        <v>102.87</v>
      </c>
      <c r="AB7" s="25">
        <v>75.099999999999994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1130.1099999999999</v>
      </c>
      <c r="BF7" s="25">
        <v>1065.71</v>
      </c>
      <c r="BG7" s="25">
        <v>1266.49</v>
      </c>
      <c r="BH7" s="25">
        <v>1184.49</v>
      </c>
      <c r="BI7" s="25">
        <v>1316.18</v>
      </c>
      <c r="BJ7" s="25">
        <v>1274.21</v>
      </c>
      <c r="BK7" s="25">
        <v>1183.92</v>
      </c>
      <c r="BL7" s="25">
        <v>1128.72</v>
      </c>
      <c r="BM7" s="25">
        <v>1125.25</v>
      </c>
      <c r="BN7" s="25">
        <v>1157.05</v>
      </c>
      <c r="BO7" s="25">
        <v>982.48</v>
      </c>
      <c r="BP7" s="25">
        <v>34.24</v>
      </c>
      <c r="BQ7" s="25">
        <v>36.590000000000003</v>
      </c>
      <c r="BR7" s="25">
        <v>19.260000000000002</v>
      </c>
      <c r="BS7" s="25">
        <v>26.6</v>
      </c>
      <c r="BT7" s="25">
        <v>29.79</v>
      </c>
      <c r="BU7" s="25">
        <v>41.25</v>
      </c>
      <c r="BV7" s="25">
        <v>42.5</v>
      </c>
      <c r="BW7" s="25">
        <v>41.84</v>
      </c>
      <c r="BX7" s="25">
        <v>41.44</v>
      </c>
      <c r="BY7" s="25">
        <v>37.65</v>
      </c>
      <c r="BZ7" s="25">
        <v>50.61</v>
      </c>
      <c r="CA7" s="25">
        <v>754.55</v>
      </c>
      <c r="CB7" s="25">
        <v>744.92</v>
      </c>
      <c r="CC7" s="25">
        <v>1401.4</v>
      </c>
      <c r="CD7" s="25">
        <v>1015.2</v>
      </c>
      <c r="CE7" s="25">
        <v>792.2</v>
      </c>
      <c r="CF7" s="25">
        <v>383.25</v>
      </c>
      <c r="CG7" s="25">
        <v>377.72</v>
      </c>
      <c r="CH7" s="25">
        <v>390.47</v>
      </c>
      <c r="CI7" s="25">
        <v>403.61</v>
      </c>
      <c r="CJ7" s="25">
        <v>442.82</v>
      </c>
      <c r="CK7" s="25">
        <v>320.83</v>
      </c>
      <c r="CL7" s="25">
        <v>38.61</v>
      </c>
      <c r="CM7" s="25">
        <v>38.229999999999997</v>
      </c>
      <c r="CN7" s="25">
        <v>33.21</v>
      </c>
      <c r="CO7" s="25">
        <v>33.71</v>
      </c>
      <c r="CP7" s="25">
        <v>39.68</v>
      </c>
      <c r="CQ7" s="25">
        <v>48.26</v>
      </c>
      <c r="CR7" s="25">
        <v>48.01</v>
      </c>
      <c r="CS7" s="25">
        <v>49.08</v>
      </c>
      <c r="CT7" s="25">
        <v>51.46</v>
      </c>
      <c r="CU7" s="25">
        <v>51.84</v>
      </c>
      <c r="CV7" s="25">
        <v>56.15</v>
      </c>
      <c r="CW7" s="25">
        <v>92.75</v>
      </c>
      <c r="CX7" s="25">
        <v>95.67</v>
      </c>
      <c r="CY7" s="25">
        <v>92.01</v>
      </c>
      <c r="CZ7" s="25">
        <v>95.28</v>
      </c>
      <c r="DA7" s="25">
        <v>88.39</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11.36</v>
      </c>
      <c r="EG7" s="25">
        <v>0</v>
      </c>
      <c r="EH7" s="25">
        <v>3.37</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2024-02-05T10:07:44Z</cp:lastPrinted>
  <dcterms:created xsi:type="dcterms:W3CDTF">2023-12-05T01:08:03Z</dcterms:created>
  <dcterms:modified xsi:type="dcterms:W3CDTF">2024-02-05T10:08:17Z</dcterms:modified>
  <cp:category/>
</cp:coreProperties>
</file>