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13 大宜味村（0205）\"/>
    </mc:Choice>
  </mc:AlternateContent>
  <workbookProtection workbookAlgorithmName="SHA-512" workbookHashValue="ve6U2CoazQxbrxzSu1BiE8w3U9yAAm/8gMIKMzfhomojA7VMVmwxM8sx4rfL3a6M1TAi9wx0+B7tCii6cnFt3A==" workbookSaltValue="iu2JLAcPERdlaC7KMo9jhA==" workbookSpinCount="100000" lockStructure="1"/>
  <bookViews>
    <workbookView xWindow="20370" yWindow="-4830" windowWidth="29040" windowHeight="15840"/>
  </bookViews>
  <sheets>
    <sheet name="法適用_工業用水道事業" sheetId="4" r:id="rId1"/>
    <sheet name="データ" sheetId="5" state="hidden" r:id="rId2"/>
  </sheet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CZ55" i="4" s="1"/>
  <c r="BO6" i="5"/>
  <c r="CF55" i="4"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CF32" i="4"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GF56" i="4"/>
  <c r="FL56" i="4"/>
  <c r="CZ56" i="4"/>
  <c r="CF56" i="4"/>
  <c r="BL56" i="4"/>
  <c r="AR56" i="4"/>
  <c r="X56" i="4"/>
  <c r="RH55" i="4"/>
  <c r="QN55" i="4"/>
  <c r="OZ55" i="4"/>
  <c r="OF55" i="4"/>
  <c r="MN55" i="4"/>
  <c r="LT55" i="4"/>
  <c r="JL55" i="4"/>
  <c r="GZ55" i="4"/>
  <c r="GF55" i="4"/>
  <c r="FL55" i="4"/>
  <c r="BL55" i="4"/>
  <c r="AR55" i="4"/>
  <c r="RH54" i="4"/>
  <c r="QN54" i="4"/>
  <c r="PT54" i="4"/>
  <c r="OZ54" i="4"/>
  <c r="OF54" i="4"/>
  <c r="MN54" i="4"/>
  <c r="KZ54" i="4"/>
  <c r="KF54" i="4"/>
  <c r="JL54" i="4"/>
  <c r="HT54" i="4"/>
  <c r="GF54" i="4"/>
  <c r="FL54" i="4"/>
  <c r="ER54" i="4"/>
  <c r="CZ54" i="4"/>
  <c r="BL54" i="4"/>
  <c r="AR54" i="4"/>
  <c r="X54" i="4"/>
  <c r="RH33" i="4"/>
  <c r="QN33" i="4"/>
  <c r="OF33" i="4"/>
  <c r="MN33" i="4"/>
  <c r="LT33" i="4"/>
  <c r="KZ33" i="4"/>
  <c r="KF33" i="4"/>
  <c r="JL33" i="4"/>
  <c r="GF33" i="4"/>
  <c r="FL33" i="4"/>
  <c r="CZ33" i="4"/>
  <c r="CF33" i="4"/>
  <c r="BL33" i="4"/>
  <c r="AR33" i="4"/>
  <c r="X33" i="4"/>
  <c r="RH32" i="4"/>
  <c r="QN32" i="4"/>
  <c r="OZ32" i="4"/>
  <c r="OF32" i="4"/>
  <c r="MN32" i="4"/>
  <c r="LT32" i="4"/>
  <c r="JL32" i="4"/>
  <c r="GZ32" i="4"/>
  <c r="GF32" i="4"/>
  <c r="FL32" i="4"/>
  <c r="BL32" i="4"/>
  <c r="AR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W10" i="5" l="1"/>
  <c r="BO10" i="5"/>
  <c r="DG10" i="5"/>
  <c r="AG10" i="5"/>
  <c r="BY10" i="5"/>
  <c r="DQ10" i="5"/>
  <c r="AQ10" i="5"/>
  <c r="CI10" i="5"/>
  <c r="EA10" i="5"/>
  <c r="AU10" i="5"/>
  <c r="CM10" i="5"/>
  <c r="EE10" i="5"/>
  <c r="BE10" i="5"/>
  <c r="X11" i="5"/>
  <c r="AR11" i="5"/>
  <c r="CU12" i="5"/>
  <c r="CF54" i="4"/>
  <c r="LT31" i="4"/>
  <c r="ER32" i="4"/>
  <c r="HT32" i="4"/>
  <c r="PT32" i="4"/>
  <c r="ER33" i="4"/>
  <c r="HT33" i="4"/>
  <c r="PT33" i="4"/>
  <c r="LT54" i="4"/>
  <c r="ER55" i="4"/>
  <c r="HT55" i="4"/>
  <c r="PT55" i="4"/>
  <c r="ER56" i="4"/>
  <c r="HT56" i="4"/>
  <c r="PZ79" i="4"/>
  <c r="V10" i="5"/>
  <c r="AF10" i="5"/>
  <c r="AJ10" i="5"/>
  <c r="AT10" i="5"/>
  <c r="BD10" i="5"/>
  <c r="BN10" i="5"/>
  <c r="BX10" i="5"/>
  <c r="CB10" i="5"/>
  <c r="CL10" i="5"/>
  <c r="CV10" i="5"/>
  <c r="DF10" i="5"/>
  <c r="DP10" i="5"/>
  <c r="DT10" i="5"/>
  <c r="ED10" i="5"/>
  <c r="CW10" i="5"/>
  <c r="X10" i="5"/>
  <c r="AH10" i="5"/>
  <c r="AR10" i="5"/>
  <c r="BB10" i="5"/>
  <c r="BF10" i="5"/>
  <c r="BP10" i="5"/>
  <c r="BZ10" i="5"/>
  <c r="CJ10" i="5"/>
  <c r="CT10" i="5"/>
  <c r="CX10" i="5"/>
  <c r="DH10" i="5"/>
  <c r="DR10" i="5"/>
  <c r="EB10" i="5"/>
  <c r="U11" i="5"/>
  <c r="Y11" i="5"/>
  <c r="AS11" i="5"/>
  <c r="BM11" i="5"/>
  <c r="BQ11" i="5"/>
  <c r="CK11" i="5"/>
  <c r="BP11" i="5"/>
  <c r="CJ11" i="5"/>
  <c r="AI12" i="5"/>
  <c r="BC12" i="5"/>
  <c r="CA12" i="5"/>
  <c r="CF31" i="4"/>
  <c r="DB79"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<sst xmlns="http://schemas.openxmlformats.org/spreadsheetml/2006/main" count="278" uniqueCount="107">
  <si>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</si>
  <si>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</si>
  <si>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</si>
  <si>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</si>
  <si>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</si>
  <si>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</si>
  <si>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</si>
  <si>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</si>
  <si>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</si>
  <si>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</si>
  <si>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</si>
  <si>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</si>
  <si>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</si>
  <si>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</si>
  <si>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</si>
  <si>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</si>
  <si>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</si>
  <si>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</si>
  <si>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</si>
  <si>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</si>
  <si>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</si>
  <si>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</si>
  <si>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</si>
  <si>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</si>
  <si>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</si>
  <si>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</si>
  <si>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</si>
  <si>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</si>
  <si>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</si>
  <si>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</si>
  <si>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</si>
  <si>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</si>
  <si>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</si>
  <si>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</si>
  <si>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</si>
  <si>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</si>
  <si>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</si>
  <si>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</si>
  <si>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</si>
  <si>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</si>
  <si>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</si>
  <si>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</si>
  <si>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</si>
  <si>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</si>
  <si>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</si>
  <si>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</si>
  <si>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</si>
  <si>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</si>
  <si>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</si>
  <si>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</si>
  <si>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</si>
  <si>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</si>
  <si>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</si>
  <si>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</si>
  <si>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</si>
  <si>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</si>
  <si>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</si>
  <si>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</si>
  <si>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</si>
  <si>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</si>
  <si>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</si>
  <si>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</si>
  <si>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</si>
  <si>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</si>
  <si>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</si>
  <si>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</si>
  <si>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</si>
  <si>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</si>
  <si>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</si>
  <si>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</si>
  <si>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</si>
  <si>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</si>
  <si>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</si>
  <si>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</si>
  <si>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</si>
  <si>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</si>
  <si>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</si>
  <si>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</si>
  <si>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</si>
  <si>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</si>
  <si>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</si>
  <si>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</si>
  <si>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</si>
  <si>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</si>
  <si>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</si>
  <si>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</si>
  <si>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</si>
  <si>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</si>
  <si>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473022</t>
  </si>
  <si>
    <t>46</t>
  </si>
  <si>
    <t>02</t>
  </si>
  <si>
    <t>0</t>
  </si>
  <si>
    <t>000</t>
  </si>
  <si>
    <t>沖縄県　大宜味村</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</si>
  <si>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</si>
  <si>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</si>
  <si>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</si>
  <si>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</si>
  <si>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</si>
  <si>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</si>
  <si>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</si>
  <si>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</si>
  <si>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</si>
  <si>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</si>
  <si>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令和4年度より工業用水の給水を再開した。
①経常収支比率：100％を超えており、経営状況は安定しているといえる。しかし、経常収益について、給水収益以外の収入に依存している状況であるため改善を図っていく必要がある。
③流動比率：100％を大きく上回っており、財務状況は良好である。
⑤料金回収率：40％ほどと100％を大きく下回っており、実情として給水収益以上に維持管理費等がかかっているため、料金等改善を図っていく必要がある。
⑥給水原価：平均を上回る状況となっている。適切であるかについて今後の経過をみつつ、見直すかを判断していく。
⑦施設利用率：50％と平均を上回っている。責任水量制を採用しているため、給水収益に直ちに影響をおよぼすものではないが、今後の経過をみていく。
⑧契約率：20％と低い数値であり、⑤料金回収率も100％を下回っていることから、契約水量の増加に取り組む必要がある。</t>
    <rPh sb="0" eb="2">
      <t>レイワ</t>
    </rPh>
    <rPh sb="3" eb="5">
      <t>ネンド</t>
    </rPh>
    <rPh sb="7" eb="11">
      <t>コウギョウヨウスイ</t>
    </rPh>
    <rPh sb="12" eb="14">
      <t>キュウスイ</t>
    </rPh>
    <rPh sb="15" eb="17">
      <t>サイカイ</t>
    </rPh>
    <rPh sb="34" eb="35">
      <t>コ</t>
    </rPh>
    <rPh sb="40" eb="44">
      <t>ケイエイジョウキョウ</t>
    </rPh>
    <rPh sb="45" eb="47">
      <t>アンテイ</t>
    </rPh>
    <rPh sb="60" eb="62">
      <t>ケイジョウ</t>
    </rPh>
    <rPh sb="62" eb="64">
      <t>シュウエキ</t>
    </rPh>
    <rPh sb="69" eb="73">
      <t>キュウスイシュウエキ</t>
    </rPh>
    <rPh sb="73" eb="75">
      <t>イガイ</t>
    </rPh>
    <rPh sb="76" eb="78">
      <t>シュウニュウ</t>
    </rPh>
    <rPh sb="79" eb="81">
      <t>イゾン</t>
    </rPh>
    <rPh sb="85" eb="87">
      <t>ジョウキョウ</t>
    </rPh>
    <rPh sb="92" eb="94">
      <t>カイゼン</t>
    </rPh>
    <rPh sb="95" eb="96">
      <t>ハカ</t>
    </rPh>
    <rPh sb="100" eb="102">
      <t>ヒツヨウ</t>
    </rPh>
    <rPh sb="118" eb="119">
      <t>オオ</t>
    </rPh>
    <rPh sb="121" eb="123">
      <t>ウワマワ</t>
    </rPh>
    <rPh sb="128" eb="130">
      <t>ザイム</t>
    </rPh>
    <rPh sb="130" eb="132">
      <t>ジョウキョウ</t>
    </rPh>
    <rPh sb="133" eb="135">
      <t>リョウコウ</t>
    </rPh>
    <rPh sb="158" eb="159">
      <t>オオ</t>
    </rPh>
    <rPh sb="161" eb="163">
      <t>シタマワ</t>
    </rPh>
    <rPh sb="168" eb="170">
      <t>ジツジョウ</t>
    </rPh>
    <rPh sb="173" eb="177">
      <t>キュウスイシュウエキ</t>
    </rPh>
    <rPh sb="177" eb="179">
      <t>イジョウ</t>
    </rPh>
    <rPh sb="180" eb="185">
      <t>イジカンリヒ</t>
    </rPh>
    <rPh sb="185" eb="186">
      <t>トウ</t>
    </rPh>
    <rPh sb="196" eb="198">
      <t>リョウキン</t>
    </rPh>
    <rPh sb="198" eb="199">
      <t>トウ</t>
    </rPh>
    <rPh sb="199" eb="201">
      <t>カイゼン</t>
    </rPh>
    <rPh sb="202" eb="203">
      <t>ハカ</t>
    </rPh>
    <rPh sb="207" eb="209">
      <t>ヒツヨウ</t>
    </rPh>
    <rPh sb="220" eb="222">
      <t>ヘイキン</t>
    </rPh>
    <rPh sb="223" eb="225">
      <t>ウワマワ</t>
    </rPh>
    <rPh sb="226" eb="228">
      <t>ジョウキョウ</t>
    </rPh>
    <rPh sb="235" eb="237">
      <t>テキセツ</t>
    </rPh>
    <rPh sb="245" eb="247">
      <t>コンゴ</t>
    </rPh>
    <rPh sb="248" eb="250">
      <t>ケイカ</t>
    </rPh>
    <rPh sb="255" eb="257">
      <t>ミナオ</t>
    </rPh>
    <rPh sb="260" eb="262">
      <t>ハンダン</t>
    </rPh>
    <rPh sb="279" eb="281">
      <t>ヘイキン</t>
    </rPh>
    <rPh sb="282" eb="284">
      <t>ウワマワ</t>
    </rPh>
    <rPh sb="289" eb="291">
      <t>セキニン</t>
    </rPh>
    <rPh sb="291" eb="294">
      <t>スイリョウセイ</t>
    </rPh>
    <rPh sb="295" eb="297">
      <t>サイヨウ</t>
    </rPh>
    <rPh sb="304" eb="308">
      <t>キュウスイシュウエキ</t>
    </rPh>
    <rPh sb="309" eb="310">
      <t>タダ</t>
    </rPh>
    <rPh sb="312" eb="314">
      <t>エイキョウ</t>
    </rPh>
    <rPh sb="327" eb="329">
      <t>コンゴ</t>
    </rPh>
    <rPh sb="330" eb="332">
      <t>ケイカ</t>
    </rPh>
    <rPh sb="348" eb="349">
      <t>ヒク</t>
    </rPh>
    <rPh sb="350" eb="352">
      <t>スウチ</t>
    </rPh>
    <rPh sb="357" eb="359">
      <t>リョウキン</t>
    </rPh>
    <rPh sb="359" eb="362">
      <t>カイシュウリツ</t>
    </rPh>
    <rPh sb="368" eb="370">
      <t>シタマワ</t>
    </rPh>
    <rPh sb="379" eb="381">
      <t>ケイヤク</t>
    </rPh>
    <rPh sb="381" eb="383">
      <t>スイリョウ</t>
    </rPh>
    <rPh sb="384" eb="386">
      <t>ゾウカ</t>
    </rPh>
    <rPh sb="387" eb="388">
      <t>ト</t>
    </rPh>
    <rPh sb="389" eb="390">
      <t>ク</t>
    </rPh>
    <rPh sb="391" eb="393">
      <t>ヒツヨウ</t>
    </rPh>
    <phoneticPr fontId="5"/>
  </si>
  <si>
    <t>①有形固定資産減価償却率：まだまだ法定耐用年数には遠い設備が多い状況である。</t>
    <rPh sb="17" eb="19">
      <t>ホウテイ</t>
    </rPh>
    <rPh sb="19" eb="23">
      <t>タイヨウネンスウ</t>
    </rPh>
    <rPh sb="25" eb="26">
      <t>トオ</t>
    </rPh>
    <rPh sb="27" eb="29">
      <t>セツビ</t>
    </rPh>
    <rPh sb="30" eb="31">
      <t>オオ</t>
    </rPh>
    <rPh sb="32" eb="34">
      <t>ジョウキョウ</t>
    </rPh>
    <phoneticPr fontId="5"/>
  </si>
  <si>
    <t>令和4年度より給水事業を再開することとなったが、経営の健全性としては、良好に近いようにある。しかし、給水収益については効率的ではないため、今後の経過をみながら経営戦略を基に改善を図っていく必要がある。</t>
    <rPh sb="0" eb="2">
      <t>レイワ</t>
    </rPh>
    <rPh sb="3" eb="5">
      <t>ネンド</t>
    </rPh>
    <rPh sb="7" eb="9">
      <t>キュウスイ</t>
    </rPh>
    <rPh sb="9" eb="11">
      <t>ジギョウ</t>
    </rPh>
    <rPh sb="12" eb="14">
      <t>サイカイ</t>
    </rPh>
    <rPh sb="24" eb="26">
      <t>ケイエイ</t>
    </rPh>
    <rPh sb="27" eb="30">
      <t>ケンゼンセイ</t>
    </rPh>
    <rPh sb="35" eb="37">
      <t>リョウコウ</t>
    </rPh>
    <rPh sb="38" eb="39">
      <t>チカ</t>
    </rPh>
    <rPh sb="50" eb="52">
      <t>キュウスイ</t>
    </rPh>
    <rPh sb="52" eb="54">
      <t>シュウエキ</t>
    </rPh>
    <rPh sb="59" eb="61">
      <t>コウリツ</t>
    </rPh>
    <rPh sb="61" eb="62">
      <t>テキ</t>
    </rPh>
    <rPh sb="69" eb="71">
      <t>コンゴ</t>
    </rPh>
    <rPh sb="72" eb="74">
      <t>ケイカ</t>
    </rPh>
    <rPh sb="79" eb="81">
      <t>ケイエイ</t>
    </rPh>
    <rPh sb="81" eb="83">
      <t>センリャク</t>
    </rPh>
    <rPh sb="84" eb="85">
      <t>モト</t>
    </rPh>
    <rPh sb="86" eb="88">
      <t>カイゼン</t>
    </rPh>
    <rPh sb="89" eb="90">
      <t>ハカ</t>
    </rPh>
    <rPh sb="94" eb="96">
      <t>ヒツヨウミナオハンダンヘイキンウワマワセキニンスイリョウセイサイヨウキュウスイシュウエキタダエイキョウコンゴケイカヒクスウチリョウキンカイシュウリツシタマワケイヤクスイリョウゾウカトク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</si>
</sst>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18.84</c:v>
                </c:pt>
                <c:pt idx="1">
                  <c:v>21.99</c:v>
                </c:pt>
                <c:pt idx="2">
                  <c:v>25.13</c:v>
                </c:pt>
                <c:pt idx="3">
                  <c:v>28.27</c:v>
                </c:pt>
                <c:pt idx="4">
                  <c:v>29.93</c:v>
                </c:pt>
              </c:numCache>
            </c:numRef>
          </c:val>
          <c:extLst>
            <c:ext xmlns:c16="http://schemas.microsoft.com/office/drawing/2014/chart" uri="{C3380CC4-5D6E-409C-BE32-E72D297353CC}">
              <c16:uniqueId val="{00000000-FB67-4929-AC5B-A1A3242E56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FB67-4929-AC5B-A1A3242E56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D511-4F18-927D-213720AF81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D511-4F18-927D-213720AF81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181.94</c:v>
                </c:pt>
                <c:pt idx="1">
                  <c:v>166.8</c:v>
                </c:pt>
                <c:pt idx="2">
                  <c:v>174.64</c:v>
                </c:pt>
                <c:pt idx="3">
                  <c:v>135.53</c:v>
                </c:pt>
                <c:pt idx="4">
                  <c:v>170.86</c:v>
                </c:pt>
              </c:numCache>
            </c:numRef>
          </c:val>
          <c:extLst>
            <c:ext xmlns:c16="http://schemas.microsoft.com/office/drawing/2014/chart" uri="{C3380CC4-5D6E-409C-BE32-E72D297353CC}">
              <c16:uniqueId val="{00000000-6BC1-4AAB-BD3E-C8A95F7E19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6BC1-4AAB-BD3E-C8A95F7E19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77-42A9-8B82-6597335BCB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3877-42A9-8B82-6597335BCB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22-48DE-9EAF-981CB0D5AA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6222-48DE-9EAF-981CB0D5AA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50668.18</c:v>
                </c:pt>
                <c:pt idx="1">
                  <c:v>#N/A</c:v>
                </c:pt>
                <c:pt idx="2">
                  <c:v>#N/A</c:v>
                </c:pt>
                <c:pt idx="3">
                  <c:v>#N/A</c:v>
                </c:pt>
                <c:pt idx="4">
                  <c:v>26981.97</c:v>
                </c:pt>
              </c:numCache>
            </c:numRef>
          </c:val>
          <c:extLst>
            <c:ext xmlns:c16="http://schemas.microsoft.com/office/drawing/2014/chart" uri="{C3380CC4-5D6E-409C-BE32-E72D297353CC}">
              <c16:uniqueId val="{00000000-011A-4AB0-8BCB-FA4E851D3A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011A-4AB0-8BCB-FA4E851D3A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B828-439F-8615-D333C97836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B828-439F-8615-D333C97836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0</c:v>
                </c:pt>
                <c:pt idx="1">
                  <c:v>0</c:v>
                </c:pt>
                <c:pt idx="2">
                  <c:v>0</c:v>
                </c:pt>
                <c:pt idx="3">
                  <c:v>0</c:v>
                </c:pt>
                <c:pt idx="4">
                  <c:v>40.49</c:v>
                </c:pt>
              </c:numCache>
            </c:numRef>
          </c:val>
          <c:extLst>
            <c:ext xmlns:c16="http://schemas.microsoft.com/office/drawing/2014/chart" uri="{C3380CC4-5D6E-409C-BE32-E72D297353CC}">
              <c16:uniqueId val="{00000000-952F-4DF1-9BF4-3560C5A2B6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952F-4DF1-9BF4-3560C5A2B6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#N/A</c:v>
                </c:pt>
                <c:pt idx="1">
                  <c:v>#N/A</c:v>
                </c:pt>
                <c:pt idx="2">
                  <c:v>#N/A</c:v>
                </c:pt>
                <c:pt idx="3">
                  <c:v>#N/A</c:v>
                </c:pt>
                <c:pt idx="4">
                  <c:v>84.39</c:v>
                </c:pt>
              </c:numCache>
            </c:numRef>
          </c:val>
          <c:extLst>
            <c:ext xmlns:c16="http://schemas.microsoft.com/office/drawing/2014/chart" uri="{C3380CC4-5D6E-409C-BE32-E72D297353CC}">
              <c16:uniqueId val="{00000000-C4A4-4CF7-AE82-32618EA566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C4A4-4CF7-AE82-32618EA566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0</c:v>
                </c:pt>
                <c:pt idx="1">
                  <c:v>0</c:v>
                </c:pt>
                <c:pt idx="2">
                  <c:v>0</c:v>
                </c:pt>
                <c:pt idx="3">
                  <c:v>0</c:v>
                </c:pt>
                <c:pt idx="4">
                  <c:v>50</c:v>
                </c:pt>
              </c:numCache>
            </c:numRef>
          </c:val>
          <c:extLst>
            <c:ext xmlns:c16="http://schemas.microsoft.com/office/drawing/2014/chart" uri="{C3380CC4-5D6E-409C-BE32-E72D297353CC}">
              <c16:uniqueId val="{00000000-C6D7-47FD-B9D1-C154474D96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C6D7-47FD-B9D1-C154474D96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0</c:v>
                </c:pt>
                <c:pt idx="1">
                  <c:v>0</c:v>
                </c:pt>
                <c:pt idx="2">
                  <c:v>0</c:v>
                </c:pt>
                <c:pt idx="3">
                  <c:v>0</c:v>
                </c:pt>
                <c:pt idx="4">
                  <c:v>20</c:v>
                </c:pt>
              </c:numCache>
            </c:numRef>
          </c:val>
          <c:extLst>
            <c:ext xmlns:c16="http://schemas.microsoft.com/office/drawing/2014/chart" uri="{C3380CC4-5D6E-409C-BE32-E72D297353CC}">
              <c16:uniqueId val="{00000000-D8D9-4EF6-BB79-FD39CF0138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D8D9-4EF6-BB79-FD39CF0138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11" zoomScale="75" zoomScaleNormal="75"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沖縄県　大宜味村</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50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99.9</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t="str">
        <f>データ!Q7</f>
        <v>-</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181.94</v>
      </c>
      <c r="Y32" s="121"/>
      <c r="Z32" s="121"/>
      <c r="AA32" s="121"/>
      <c r="AB32" s="121"/>
      <c r="AC32" s="121"/>
      <c r="AD32" s="121"/>
      <c r="AE32" s="121"/>
      <c r="AF32" s="121"/>
      <c r="AG32" s="121"/>
      <c r="AH32" s="121"/>
      <c r="AI32" s="121"/>
      <c r="AJ32" s="121"/>
      <c r="AK32" s="121"/>
      <c r="AL32" s="121"/>
      <c r="AM32" s="121"/>
      <c r="AN32" s="121"/>
      <c r="AO32" s="121"/>
      <c r="AP32" s="121"/>
      <c r="AQ32" s="122"/>
      <c r="AR32" s="120">
        <f>データ!U6</f>
        <v>166.8</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174.64</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135.53</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170.86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t="str">
        <f>データ!AE6</f>
        <v>-</v>
      </c>
      <c r="ES32" s="121"/>
      <c r="ET32" s="121"/>
      <c r="EU32" s="121"/>
      <c r="EV32" s="121"/>
      <c r="EW32" s="121"/>
      <c r="EX32" s="121"/>
      <c r="EY32" s="121"/>
      <c r="EZ32" s="121"/>
      <c r="FA32" s="121"/>
      <c r="FB32" s="121"/>
      <c r="FC32" s="121"/>
      <c r="FD32" s="121"/>
      <c r="FE32" s="121"/>
      <c r="FF32" s="121"/>
      <c r="FG32" s="121"/>
      <c r="FH32" s="121"/>
      <c r="FI32" s="121"/>
      <c r="FJ32" s="121"/>
      <c r="FK32" s="122"/>
      <c r="FL32" s="120" t="str">
        <f>データ!AF6</f>
        <v>-</v>
      </c>
      <c r="FM32" s="121"/>
      <c r="FN32" s="121"/>
      <c r="FO32" s="121"/>
      <c r="FP32" s="121"/>
      <c r="FQ32" s="121"/>
      <c r="FR32" s="121"/>
      <c r="FS32" s="121"/>
      <c r="FT32" s="121"/>
      <c r="FU32" s="121"/>
      <c r="FV32" s="121"/>
      <c r="FW32" s="121"/>
      <c r="FX32" s="121"/>
      <c r="FY32" s="121"/>
      <c r="FZ32" s="121"/>
      <c r="GA32" s="121"/>
      <c r="GB32" s="121"/>
      <c r="GC32" s="121"/>
      <c r="GD32" s="121"/>
      <c r="GE32" s="122"/>
      <c r="GF32" s="120" t="str">
        <f>データ!AG6</f>
        <v>-</v>
      </c>
      <c r="GG32" s="121"/>
      <c r="GH32" s="121"/>
      <c r="GI32" s="121"/>
      <c r="GJ32" s="121"/>
      <c r="GK32" s="121"/>
      <c r="GL32" s="121"/>
      <c r="GM32" s="121"/>
      <c r="GN32" s="121"/>
      <c r="GO32" s="121"/>
      <c r="GP32" s="121"/>
      <c r="GQ32" s="121"/>
      <c r="GR32" s="121"/>
      <c r="GS32" s="121"/>
      <c r="GT32" s="121"/>
      <c r="GU32" s="121"/>
      <c r="GV32" s="121"/>
      <c r="GW32" s="121"/>
      <c r="GX32" s="121"/>
      <c r="GY32" s="122"/>
      <c r="GZ32" s="120" t="str">
        <f>データ!AH6</f>
        <v>-</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50668.18</v>
      </c>
      <c r="JM32" s="121"/>
      <c r="JN32" s="121"/>
      <c r="JO32" s="121"/>
      <c r="JP32" s="121"/>
      <c r="JQ32" s="121"/>
      <c r="JR32" s="121"/>
      <c r="JS32" s="121"/>
      <c r="JT32" s="121"/>
      <c r="JU32" s="121"/>
      <c r="JV32" s="121"/>
      <c r="JW32" s="121"/>
      <c r="JX32" s="121"/>
      <c r="JY32" s="121"/>
      <c r="JZ32" s="121"/>
      <c r="KA32" s="121"/>
      <c r="KB32" s="121"/>
      <c r="KC32" s="121"/>
      <c r="KD32" s="121"/>
      <c r="KE32" s="122"/>
      <c r="KF32" s="120" t="str">
        <f>データ!AQ6</f>
        <v>-</v>
      </c>
      <c r="KG32" s="121"/>
      <c r="KH32" s="121"/>
      <c r="KI32" s="121"/>
      <c r="KJ32" s="121"/>
      <c r="KK32" s="121"/>
      <c r="KL32" s="121"/>
      <c r="KM32" s="121"/>
      <c r="KN32" s="121"/>
      <c r="KO32" s="121"/>
      <c r="KP32" s="121"/>
      <c r="KQ32" s="121"/>
      <c r="KR32" s="121"/>
      <c r="KS32" s="121"/>
      <c r="KT32" s="121"/>
      <c r="KU32" s="121"/>
      <c r="KV32" s="121"/>
      <c r="KW32" s="121"/>
      <c r="KX32" s="121"/>
      <c r="KY32" s="122"/>
      <c r="KZ32" s="120" t="str">
        <f>データ!AR6</f>
        <v>-</v>
      </c>
      <c r="LA32" s="121"/>
      <c r="LB32" s="121"/>
      <c r="LC32" s="121"/>
      <c r="LD32" s="121"/>
      <c r="LE32" s="121"/>
      <c r="LF32" s="121"/>
      <c r="LG32" s="121"/>
      <c r="LH32" s="121"/>
      <c r="LI32" s="121"/>
      <c r="LJ32" s="121"/>
      <c r="LK32" s="121"/>
      <c r="LL32" s="121"/>
      <c r="LM32" s="121"/>
      <c r="LN32" s="121"/>
      <c r="LO32" s="121"/>
      <c r="LP32" s="121"/>
      <c r="LQ32" s="121"/>
      <c r="LR32" s="121"/>
      <c r="LS32" s="122"/>
      <c r="LT32" s="120" t="str">
        <f>データ!AS6</f>
        <v>-</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26981.97</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t="str">
        <f>データ!BA6</f>
        <v>-</v>
      </c>
      <c r="OG32" s="121"/>
      <c r="OH32" s="121"/>
      <c r="OI32" s="121"/>
      <c r="OJ32" s="121"/>
      <c r="OK32" s="121"/>
      <c r="OL32" s="121"/>
      <c r="OM32" s="121"/>
      <c r="ON32" s="121"/>
      <c r="OO32" s="121"/>
      <c r="OP32" s="121"/>
      <c r="OQ32" s="121"/>
      <c r="OR32" s="121"/>
      <c r="OS32" s="121"/>
      <c r="OT32" s="121"/>
      <c r="OU32" s="121"/>
      <c r="OV32" s="121"/>
      <c r="OW32" s="121"/>
      <c r="OX32" s="121"/>
      <c r="OY32" s="122"/>
      <c r="OZ32" s="120" t="str">
        <f>データ!BB6</f>
        <v>-</v>
      </c>
      <c r="PA32" s="121"/>
      <c r="PB32" s="121"/>
      <c r="PC32" s="121"/>
      <c r="PD32" s="121"/>
      <c r="PE32" s="121"/>
      <c r="PF32" s="121"/>
      <c r="PG32" s="121"/>
      <c r="PH32" s="121"/>
      <c r="PI32" s="121"/>
      <c r="PJ32" s="121"/>
      <c r="PK32" s="121"/>
      <c r="PL32" s="121"/>
      <c r="PM32" s="121"/>
      <c r="PN32" s="121"/>
      <c r="PO32" s="121"/>
      <c r="PP32" s="121"/>
      <c r="PQ32" s="121"/>
      <c r="PR32" s="121"/>
      <c r="PS32" s="122"/>
      <c r="PT32" s="120" t="str">
        <f>データ!BC6</f>
        <v>-</v>
      </c>
      <c r="PU32" s="121"/>
      <c r="PV32" s="121"/>
      <c r="PW32" s="121"/>
      <c r="PX32" s="121"/>
      <c r="PY32" s="121"/>
      <c r="PZ32" s="121"/>
      <c r="QA32" s="121"/>
      <c r="QB32" s="121"/>
      <c r="QC32" s="121"/>
      <c r="QD32" s="121"/>
      <c r="QE32" s="121"/>
      <c r="QF32" s="121"/>
      <c r="QG32" s="121"/>
      <c r="QH32" s="121"/>
      <c r="QI32" s="121"/>
      <c r="QJ32" s="121"/>
      <c r="QK32" s="121"/>
      <c r="QL32" s="121"/>
      <c r="QM32" s="122"/>
      <c r="QN32" s="120" t="str">
        <f>データ!BD6</f>
        <v>-</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0</v>
      </c>
      <c r="Y55" s="121"/>
      <c r="Z55" s="121"/>
      <c r="AA55" s="121"/>
      <c r="AB55" s="121"/>
      <c r="AC55" s="121"/>
      <c r="AD55" s="121"/>
      <c r="AE55" s="121"/>
      <c r="AF55" s="121"/>
      <c r="AG55" s="121"/>
      <c r="AH55" s="121"/>
      <c r="AI55" s="121"/>
      <c r="AJ55" s="121"/>
      <c r="AK55" s="121"/>
      <c r="AL55" s="121"/>
      <c r="AM55" s="121"/>
      <c r="AN55" s="121"/>
      <c r="AO55" s="121"/>
      <c r="AP55" s="121"/>
      <c r="AQ55" s="122"/>
      <c r="AR55" s="120">
        <f>データ!BM6</f>
        <v>0</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0</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0</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40.49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t="str">
        <f>データ!BW6</f>
        <v>-</v>
      </c>
      <c r="ES55" s="121"/>
      <c r="ET55" s="121"/>
      <c r="EU55" s="121"/>
      <c r="EV55" s="121"/>
      <c r="EW55" s="121"/>
      <c r="EX55" s="121"/>
      <c r="EY55" s="121"/>
      <c r="EZ55" s="121"/>
      <c r="FA55" s="121"/>
      <c r="FB55" s="121"/>
      <c r="FC55" s="121"/>
      <c r="FD55" s="121"/>
      <c r="FE55" s="121"/>
      <c r="FF55" s="121"/>
      <c r="FG55" s="121"/>
      <c r="FH55" s="121"/>
      <c r="FI55" s="121"/>
      <c r="FJ55" s="121"/>
      <c r="FK55" s="122"/>
      <c r="FL55" s="120" t="str">
        <f>データ!BX6</f>
        <v>-</v>
      </c>
      <c r="FM55" s="121"/>
      <c r="FN55" s="121"/>
      <c r="FO55" s="121"/>
      <c r="FP55" s="121"/>
      <c r="FQ55" s="121"/>
      <c r="FR55" s="121"/>
      <c r="FS55" s="121"/>
      <c r="FT55" s="121"/>
      <c r="FU55" s="121"/>
      <c r="FV55" s="121"/>
      <c r="FW55" s="121"/>
      <c r="FX55" s="121"/>
      <c r="FY55" s="121"/>
      <c r="FZ55" s="121"/>
      <c r="GA55" s="121"/>
      <c r="GB55" s="121"/>
      <c r="GC55" s="121"/>
      <c r="GD55" s="121"/>
      <c r="GE55" s="122"/>
      <c r="GF55" s="120" t="str">
        <f>データ!BY6</f>
        <v>-</v>
      </c>
      <c r="GG55" s="121"/>
      <c r="GH55" s="121"/>
      <c r="GI55" s="121"/>
      <c r="GJ55" s="121"/>
      <c r="GK55" s="121"/>
      <c r="GL55" s="121"/>
      <c r="GM55" s="121"/>
      <c r="GN55" s="121"/>
      <c r="GO55" s="121"/>
      <c r="GP55" s="121"/>
      <c r="GQ55" s="121"/>
      <c r="GR55" s="121"/>
      <c r="GS55" s="121"/>
      <c r="GT55" s="121"/>
      <c r="GU55" s="121"/>
      <c r="GV55" s="121"/>
      <c r="GW55" s="121"/>
      <c r="GX55" s="121"/>
      <c r="GY55" s="122"/>
      <c r="GZ55" s="120" t="str">
        <f>データ!BZ6</f>
        <v>-</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84.39</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0</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0</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0</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0</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50</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0</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0</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0</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0</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20</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18.84</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21.99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25.13</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28.27</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29.93</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muW0H4c0p5LtWN+x6jBCGpr5C5Nnp8aCYLDXsqz/lCurqPZ4bdnATvRJhKd3L4PA5iuHydxMdd8r8+WXpXHSg==" saltValue="GZw0vFnR8sEq5uLwKqA+BQ=="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181.94</v>
      </c>
      <c r="U6" s="35">
        <f>U7</f>
        <v>166.8</v>
      </c>
      <c r="V6" s="35">
        <f>V7</f>
        <v>174.64</v>
      </c>
      <c r="W6" s="35">
        <f>W7</f>
        <v>135.53</v>
      </c>
      <c r="X6" s="35">
        <f t="shared" si="3"/>
        <v>170.86</v>
      </c>
      <c r="Y6" s="35">
        <f t="shared" si="3"/>
        <v>110.79</v>
      </c>
      <c r="Z6" s="35">
        <f t="shared" si="3"/>
        <v>108.76</v>
      </c>
      <c r="AA6" s="35">
        <f t="shared" si="3"/>
        <v>110.19</v>
      </c>
      <c r="AB6" s="35">
        <f t="shared" si="3"/>
        <v>113.73</v>
      </c>
      <c r="AC6" s="35">
        <f t="shared" si="3"/>
        <v>115.42</v>
      </c>
      <c r="AD6" s="33" t="str">
        <f>IF(AD7="-","【-】","【"&amp;SUBSTITUTE(TEXT(AD7,"#,##0.00"),"-","△")&amp;"】")</f>
        <v>【112.60】</v>
      </c>
      <c r="AE6" s="35" t="str">
        <f t="shared" si="3"/>
        <v>-</v>
      </c>
      <c r="AF6" s="35" t="str">
        <f>AF7</f>
        <v>-</v>
      </c>
      <c r="AG6" s="35" t="str">
        <f>AG7</f>
        <v>-</v>
      </c>
      <c r="AH6" s="35" t="str">
        <f>AH7</f>
        <v>-</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50668.18</v>
      </c>
      <c r="AQ6" s="35" t="str">
        <f>AQ7</f>
        <v>-</v>
      </c>
      <c r="AR6" s="35" t="str">
        <f>AR7</f>
        <v>-</v>
      </c>
      <c r="AS6" s="35" t="str">
        <f>AS7</f>
        <v>-</v>
      </c>
      <c r="AT6" s="35">
        <f t="shared" si="3"/>
        <v>26981.97</v>
      </c>
      <c r="AU6" s="35">
        <f t="shared" si="3"/>
        <v>868.31</v>
      </c>
      <c r="AV6" s="35">
        <f t="shared" si="3"/>
        <v>732.52</v>
      </c>
      <c r="AW6" s="35">
        <f t="shared" si="3"/>
        <v>819.73</v>
      </c>
      <c r="AX6" s="35">
        <f t="shared" si="3"/>
        <v>834.05</v>
      </c>
      <c r="AY6" s="35">
        <f t="shared" si="3"/>
        <v>1011.55</v>
      </c>
      <c r="AZ6" s="33" t="str">
        <f>IF(AZ7="-","【-】","【"&amp;SUBSTITUTE(TEXT(AZ7,"#,##0.00"),"-","△")&amp;"】")</f>
        <v>【473.00】</v>
      </c>
      <c r="BA6" s="35" t="str">
        <f t="shared" si="3"/>
        <v>-</v>
      </c>
      <c r="BB6" s="35" t="str">
        <f>BB7</f>
        <v>-</v>
      </c>
      <c r="BC6" s="35" t="str">
        <f>BC7</f>
        <v>-</v>
      </c>
      <c r="BD6" s="35" t="str">
        <f>BD7</f>
        <v>-</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0</v>
      </c>
      <c r="BM6" s="35">
        <f>BM7</f>
        <v>0</v>
      </c>
      <c r="BN6" s="35">
        <f>BN7</f>
        <v>0</v>
      </c>
      <c r="BO6" s="35">
        <f>BO7</f>
        <v>0</v>
      </c>
      <c r="BP6" s="35">
        <f t="shared" si="3"/>
        <v>40.49</v>
      </c>
      <c r="BQ6" s="35">
        <f t="shared" si="3"/>
        <v>94.91</v>
      </c>
      <c r="BR6" s="35">
        <f t="shared" si="3"/>
        <v>90.22</v>
      </c>
      <c r="BS6" s="35">
        <f t="shared" si="3"/>
        <v>90.8</v>
      </c>
      <c r="BT6" s="35">
        <f t="shared" si="3"/>
        <v>93.49</v>
      </c>
      <c r="BU6" s="35">
        <f t="shared" si="3"/>
        <v>94.77</v>
      </c>
      <c r="BV6" s="33" t="str">
        <f>IF(BV7="-","【-】","【"&amp;SUBSTITUTE(TEXT(BV7,"#,##0.00"),"-","△")&amp;"】")</f>
        <v>【106.87】</v>
      </c>
      <c r="BW6" s="35" t="str">
        <f t="shared" si="3"/>
        <v>-</v>
      </c>
      <c r="BX6" s="35" t="str">
        <f>BX7</f>
        <v>-</v>
      </c>
      <c r="BY6" s="35" t="str">
        <f>BY7</f>
        <v>-</v>
      </c>
      <c r="BZ6" s="35" t="str">
        <f>BZ7</f>
        <v>-</v>
      </c>
      <c r="CA6" s="35">
        <f t="shared" si="3"/>
        <v>84.39</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0</v>
      </c>
      <c r="CI6" s="35">
        <f>CI7</f>
        <v>0</v>
      </c>
      <c r="CJ6" s="35">
        <f>CJ7</f>
        <v>0</v>
      </c>
      <c r="CK6" s="35">
        <f>CK7</f>
        <v>0</v>
      </c>
      <c r="CL6" s="35">
        <f t="shared" si="5"/>
        <v>50</v>
      </c>
      <c r="CM6" s="35">
        <f t="shared" si="5"/>
        <v>35.22</v>
      </c>
      <c r="CN6" s="35">
        <f t="shared" si="5"/>
        <v>34.92</v>
      </c>
      <c r="CO6" s="35">
        <f t="shared" si="5"/>
        <v>34.19</v>
      </c>
      <c r="CP6" s="35">
        <f t="shared" si="5"/>
        <v>36.65</v>
      </c>
      <c r="CQ6" s="35">
        <f t="shared" si="5"/>
        <v>33.29</v>
      </c>
      <c r="CR6" s="33" t="str">
        <f>IF(CR7="-","【-】","【"&amp;SUBSTITUTE(TEXT(CR7,"#,##0.00"),"-","△")&amp;"】")</f>
        <v>【53.19】</v>
      </c>
      <c r="CS6" s="35">
        <f t="shared" ref="CS6:DB6" si="6">CS7</f>
        <v>0</v>
      </c>
      <c r="CT6" s="35">
        <f>CT7</f>
        <v>0</v>
      </c>
      <c r="CU6" s="35">
        <f>CU7</f>
        <v>0</v>
      </c>
      <c r="CV6" s="35">
        <f>CV7</f>
        <v>0</v>
      </c>
      <c r="CW6" s="35">
        <f t="shared" si="6"/>
        <v>20</v>
      </c>
      <c r="CX6" s="35">
        <f t="shared" si="6"/>
        <v>51.42</v>
      </c>
      <c r="CY6" s="35">
        <f t="shared" si="6"/>
        <v>50.9</v>
      </c>
      <c r="CZ6" s="35">
        <f t="shared" si="6"/>
        <v>49.05</v>
      </c>
      <c r="DA6" s="35">
        <f t="shared" si="6"/>
        <v>50.94</v>
      </c>
      <c r="DB6" s="35">
        <f t="shared" si="6"/>
        <v>49.76</v>
      </c>
      <c r="DC6" s="33" t="str">
        <f>IF(DC7="-","【-】","【"&amp;SUBSTITUTE(TEXT(DC7,"#,##0.00"),"-","△")&amp;"】")</f>
        <v>【75.85】</v>
      </c>
      <c r="DD6" s="35">
        <f t="shared" ref="DD6:DM6" si="7">DD7</f>
        <v>18.84</v>
      </c>
      <c r="DE6" s="35">
        <f>DE7</f>
        <v>21.99</v>
      </c>
      <c r="DF6" s="35">
        <f>DF7</f>
        <v>25.13</v>
      </c>
      <c r="DG6" s="35">
        <f>DG7</f>
        <v>28.27</v>
      </c>
      <c r="DH6" s="35">
        <f t="shared" si="7"/>
        <v>29.93</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100</v>
      </c>
      <c r="L7" s="37" t="s">
        <v>96</v>
      </c>
      <c r="M7" s="38">
        <v>1</v>
      </c>
      <c r="N7" s="38">
        <v>50</v>
      </c>
      <c r="O7" s="39" t="s">
        <v>97</v>
      </c>
      <c r="P7" s="39">
        <v>99.9</v>
      </c>
      <c r="Q7" s="38" t="s">
        <v>97</v>
      </c>
      <c r="R7" s="38">
        <v>20</v>
      </c>
      <c r="S7" s="37" t="s">
        <v>98</v>
      </c>
      <c r="T7" s="40">
        <v>181.94</v>
      </c>
      <c r="U7" s="40">
        <v>166.8</v>
      </c>
      <c r="V7" s="40">
        <v>174.64</v>
      </c>
      <c r="W7" s="40">
        <v>135.53</v>
      </c>
      <c r="X7" s="40">
        <v>170.86</v>
      </c>
      <c r="Y7" s="40">
        <v>110.79</v>
      </c>
      <c r="Z7" s="40">
        <v>108.76</v>
      </c>
      <c r="AA7" s="40">
        <v>110.19</v>
      </c>
      <c r="AB7" s="40">
        <v>113.73</v>
      </c>
      <c r="AC7" s="41">
        <v>115.42</v>
      </c>
      <c r="AD7" s="40">
        <v>112.6</v>
      </c>
      <c r="AE7" s="40" t="s">
        <v>97</v>
      </c>
      <c r="AF7" s="40" t="s">
        <v>97</v>
      </c>
      <c r="AG7" s="40" t="s">
        <v>97</v>
      </c>
      <c r="AH7" s="40" t="s">
        <v>97</v>
      </c>
      <c r="AI7" s="40">
        <v>0</v>
      </c>
      <c r="AJ7" s="40">
        <v>121.15</v>
      </c>
      <c r="AK7" s="40">
        <v>125.8</v>
      </c>
      <c r="AL7" s="40">
        <v>132.55000000000001</v>
      </c>
      <c r="AM7" s="40">
        <v>134.69</v>
      </c>
      <c r="AN7" s="40">
        <v>133.63999999999999</v>
      </c>
      <c r="AO7" s="40">
        <v>29.72</v>
      </c>
      <c r="AP7" s="40">
        <v>50668.18</v>
      </c>
      <c r="AQ7" s="40" t="s">
        <v>97</v>
      </c>
      <c r="AR7" s="40" t="s">
        <v>97</v>
      </c>
      <c r="AS7" s="40" t="s">
        <v>97</v>
      </c>
      <c r="AT7" s="40">
        <v>26981.97</v>
      </c>
      <c r="AU7" s="40">
        <v>868.31</v>
      </c>
      <c r="AV7" s="40">
        <v>732.52</v>
      </c>
      <c r="AW7" s="40">
        <v>819.73</v>
      </c>
      <c r="AX7" s="40">
        <v>834.05</v>
      </c>
      <c r="AY7" s="40">
        <v>1011.55</v>
      </c>
      <c r="AZ7" s="40">
        <v>473</v>
      </c>
      <c r="BA7" s="40" t="s">
        <v>97</v>
      </c>
      <c r="BB7" s="40" t="s">
        <v>97</v>
      </c>
      <c r="BC7" s="40" t="s">
        <v>97</v>
      </c>
      <c r="BD7" s="40" t="s">
        <v>97</v>
      </c>
      <c r="BE7" s="40">
        <v>0</v>
      </c>
      <c r="BF7" s="40">
        <v>504.81</v>
      </c>
      <c r="BG7" s="40">
        <v>498.01</v>
      </c>
      <c r="BH7" s="40">
        <v>490.39</v>
      </c>
      <c r="BI7" s="40">
        <v>475.44</v>
      </c>
      <c r="BJ7" s="40">
        <v>413.6</v>
      </c>
      <c r="BK7" s="40">
        <v>233.74</v>
      </c>
      <c r="BL7" s="40">
        <v>0</v>
      </c>
      <c r="BM7" s="40">
        <v>0</v>
      </c>
      <c r="BN7" s="40">
        <v>0</v>
      </c>
      <c r="BO7" s="40">
        <v>0</v>
      </c>
      <c r="BP7" s="40">
        <v>40.49</v>
      </c>
      <c r="BQ7" s="40">
        <v>94.91</v>
      </c>
      <c r="BR7" s="40">
        <v>90.22</v>
      </c>
      <c r="BS7" s="40">
        <v>90.8</v>
      </c>
      <c r="BT7" s="40">
        <v>93.49</v>
      </c>
      <c r="BU7" s="40">
        <v>94.77</v>
      </c>
      <c r="BV7" s="40">
        <v>106.87</v>
      </c>
      <c r="BW7" s="40" t="s">
        <v>97</v>
      </c>
      <c r="BX7" s="40" t="s">
        <v>97</v>
      </c>
      <c r="BY7" s="40" t="s">
        <v>97</v>
      </c>
      <c r="BZ7" s="40" t="s">
        <v>97</v>
      </c>
      <c r="CA7" s="40">
        <v>84.39</v>
      </c>
      <c r="CB7" s="40">
        <v>47.36</v>
      </c>
      <c r="CC7" s="40">
        <v>49.94</v>
      </c>
      <c r="CD7" s="40">
        <v>50.56</v>
      </c>
      <c r="CE7" s="40">
        <v>49.4</v>
      </c>
      <c r="CF7" s="40">
        <v>49.51</v>
      </c>
      <c r="CG7" s="40">
        <v>20.260000000000002</v>
      </c>
      <c r="CH7" s="40">
        <v>0</v>
      </c>
      <c r="CI7" s="40">
        <v>0</v>
      </c>
      <c r="CJ7" s="40">
        <v>0</v>
      </c>
      <c r="CK7" s="40">
        <v>0</v>
      </c>
      <c r="CL7" s="40">
        <v>50</v>
      </c>
      <c r="CM7" s="40">
        <v>35.22</v>
      </c>
      <c r="CN7" s="40">
        <v>34.92</v>
      </c>
      <c r="CO7" s="40">
        <v>34.19</v>
      </c>
      <c r="CP7" s="40">
        <v>36.65</v>
      </c>
      <c r="CQ7" s="40">
        <v>33.29</v>
      </c>
      <c r="CR7" s="40">
        <v>53.19</v>
      </c>
      <c r="CS7" s="40">
        <v>0</v>
      </c>
      <c r="CT7" s="40">
        <v>0</v>
      </c>
      <c r="CU7" s="40">
        <v>0</v>
      </c>
      <c r="CV7" s="40">
        <v>0</v>
      </c>
      <c r="CW7" s="40">
        <v>20</v>
      </c>
      <c r="CX7" s="40">
        <v>51.42</v>
      </c>
      <c r="CY7" s="40">
        <v>50.9</v>
      </c>
      <c r="CZ7" s="40">
        <v>49.05</v>
      </c>
      <c r="DA7" s="40">
        <v>50.94</v>
      </c>
      <c r="DB7" s="40">
        <v>49.76</v>
      </c>
      <c r="DC7" s="40">
        <v>75.849999999999994</v>
      </c>
      <c r="DD7" s="40">
        <v>18.84</v>
      </c>
      <c r="DE7" s="40">
        <v>21.99</v>
      </c>
      <c r="DF7" s="40">
        <v>25.13</v>
      </c>
      <c r="DG7" s="40">
        <v>28.27</v>
      </c>
      <c r="DH7" s="40">
        <v>29.93</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181.94</v>
      </c>
      <c r="V11" s="48">
        <f>IF(U6="-",NA(),U6)</f>
        <v>166.8</v>
      </c>
      <c r="W11" s="48">
        <f>IF(V6="-",NA(),V6)</f>
        <v>174.64</v>
      </c>
      <c r="X11" s="48">
        <f>IF(W6="-",NA(),W6)</f>
        <v>135.53</v>
      </c>
      <c r="Y11" s="48">
        <f>IF(X6="-",NA(),X6)</f>
        <v>170.86</v>
      </c>
      <c r="AE11" s="47" t="s">
        <v>23</v>
      </c>
      <c r="AF11" s="48" t="e">
        <f>IF(AE6="-",NA(),AE6)</f>
        <v>#N/A</v>
      </c>
      <c r="AG11" s="48" t="e">
        <f>IF(AF6="-",NA(),AF6)</f>
        <v>#N/A</v>
      </c>
      <c r="AH11" s="48" t="e">
        <f>IF(AG6="-",NA(),AG6)</f>
        <v>#N/A</v>
      </c>
      <c r="AI11" s="48" t="e">
        <f>IF(AH6="-",NA(),AH6)</f>
        <v>#N/A</v>
      </c>
      <c r="AJ11" s="48">
        <f>IF(AI6="-",NA(),AI6)</f>
        <v>0</v>
      </c>
      <c r="AP11" s="47" t="s">
        <v>23</v>
      </c>
      <c r="AQ11" s="48">
        <f>IF(AP6="-",NA(),AP6)</f>
        <v>50668.18</v>
      </c>
      <c r="AR11" s="48" t="e">
        <f>IF(AQ6="-",NA(),AQ6)</f>
        <v>#N/A</v>
      </c>
      <c r="AS11" s="48" t="e">
        <f>IF(AR6="-",NA(),AR6)</f>
        <v>#N/A</v>
      </c>
      <c r="AT11" s="48" t="e">
        <f>IF(AS6="-",NA(),AS6)</f>
        <v>#N/A</v>
      </c>
      <c r="AU11" s="48">
        <f>IF(AT6="-",NA(),AT6)</f>
        <v>26981.97</v>
      </c>
      <c r="BA11" s="47" t="s">
        <v>23</v>
      </c>
      <c r="BB11" s="48" t="e">
        <f>IF(BA6="-",NA(),BA6)</f>
        <v>#N/A</v>
      </c>
      <c r="BC11" s="48" t="e">
        <f>IF(BB6="-",NA(),BB6)</f>
        <v>#N/A</v>
      </c>
      <c r="BD11" s="48" t="e">
        <f>IF(BC6="-",NA(),BC6)</f>
        <v>#N/A</v>
      </c>
      <c r="BE11" s="48" t="e">
        <f>IF(BD6="-",NA(),BD6)</f>
        <v>#N/A</v>
      </c>
      <c r="BF11" s="48">
        <f>IF(BE6="-",NA(),BE6)</f>
        <v>0</v>
      </c>
      <c r="BL11" s="47" t="s">
        <v>23</v>
      </c>
      <c r="BM11" s="48">
        <f>IF(BL6="-",NA(),BL6)</f>
        <v>0</v>
      </c>
      <c r="BN11" s="48">
        <f>IF(BM6="-",NA(),BM6)</f>
        <v>0</v>
      </c>
      <c r="BO11" s="48">
        <f>IF(BN6="-",NA(),BN6)</f>
        <v>0</v>
      </c>
      <c r="BP11" s="48">
        <f>IF(BO6="-",NA(),BO6)</f>
        <v>0</v>
      </c>
      <c r="BQ11" s="48">
        <f>IF(BP6="-",NA(),BP6)</f>
        <v>40.49</v>
      </c>
      <c r="BW11" s="47" t="s">
        <v>23</v>
      </c>
      <c r="BX11" s="48" t="e">
        <f>IF(BW6="-",NA(),BW6)</f>
        <v>#N/A</v>
      </c>
      <c r="BY11" s="48" t="e">
        <f>IF(BX6="-",NA(),BX6)</f>
        <v>#N/A</v>
      </c>
      <c r="BZ11" s="48" t="e">
        <f>IF(BY6="-",NA(),BY6)</f>
        <v>#N/A</v>
      </c>
      <c r="CA11" s="48" t="e">
        <f>IF(BZ6="-",NA(),BZ6)</f>
        <v>#N/A</v>
      </c>
      <c r="CB11" s="48">
        <f>IF(CA6="-",NA(),CA6)</f>
        <v>84.39</v>
      </c>
      <c r="CH11" s="47" t="s">
        <v>23</v>
      </c>
      <c r="CI11" s="48">
        <f>IF(CH6="-",NA(),CH6)</f>
        <v>0</v>
      </c>
      <c r="CJ11" s="48">
        <f>IF(CI6="-",NA(),CI6)</f>
        <v>0</v>
      </c>
      <c r="CK11" s="48">
        <f>IF(CJ6="-",NA(),CJ6)</f>
        <v>0</v>
      </c>
      <c r="CL11" s="48">
        <f>IF(CK6="-",NA(),CK6)</f>
        <v>0</v>
      </c>
      <c r="CM11" s="48">
        <f>IF(CL6="-",NA(),CL6)</f>
        <v>50</v>
      </c>
      <c r="CS11" s="47" t="s">
        <v>23</v>
      </c>
      <c r="CT11" s="48">
        <f>IF(CS6="-",NA(),CS6)</f>
        <v>0</v>
      </c>
      <c r="CU11" s="48">
        <f>IF(CT6="-",NA(),CT6)</f>
        <v>0</v>
      </c>
      <c r="CV11" s="48">
        <f>IF(CU6="-",NA(),CU6)</f>
        <v>0</v>
      </c>
      <c r="CW11" s="48">
        <f>IF(CV6="-",NA(),CV6)</f>
        <v>0</v>
      </c>
      <c r="CX11" s="48">
        <f>IF(CW6="-",NA(),CW6)</f>
        <v>20</v>
      </c>
      <c r="DD11" s="47" t="s">
        <v>23</v>
      </c>
      <c r="DE11" s="48">
        <f>IF(DD6="-",NA(),DD6)</f>
        <v>18.84</v>
      </c>
      <c r="DF11" s="48">
        <f>IF(DE6="-",NA(),DE6)</f>
        <v>21.99</v>
      </c>
      <c r="DG11" s="48">
        <f>IF(DF6="-",NA(),DF6)</f>
        <v>25.13</v>
      </c>
      <c r="DH11" s="48">
        <f>IF(DG6="-",NA(),DG6)</f>
        <v>28.27</v>
      </c>
      <c r="DI11" s="48">
        <f>IF(DH6="-",NA(),DH6)</f>
        <v>29.93</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2023-12-05T01:33:11Z</dcterms:created>
  <dcterms:modified xsi:type="dcterms:W3CDTF">2024-02-05T09:56:45Z</dcterms:modified>
  <cp:category/>
</cp:coreProperties>
</file>