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90" windowWidth="15225" windowHeight="8100" tabRatio="717"/>
  </bookViews>
  <sheets>
    <sheet name="別紙2_ICT（初回）" sheetId="17" r:id="rId1"/>
    <sheet name="別紙2_ICT（過去に補助金を受けたことがある事業所)" sheetId="23" r:id="rId2"/>
    <sheet name="Sheet1" sheetId="21" state="hidden" r:id="rId3"/>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1">'別紙2_ICT（過去に補助金を受けたことがある事業所)'!$A$1:$N$22</definedName>
    <definedName name="_xlnm.Print_Area" localSheetId="0">'別紙2_ICT（初回）'!$A$1:$N$21</definedName>
    <definedName name="記載例" localSheetId="1" hidden="1">#REF!</definedName>
    <definedName name="記載例" hidden="1">#REF!</definedName>
  </definedNames>
  <calcPr calcId="162913"/>
</workbook>
</file>

<file path=xl/calcChain.xml><?xml version="1.0" encoding="utf-8"?>
<calcChain xmlns="http://schemas.openxmlformats.org/spreadsheetml/2006/main">
  <c r="L17" i="23" l="1"/>
  <c r="J12" i="23"/>
  <c r="J11" i="17"/>
  <c r="F17" i="23" l="1"/>
  <c r="E17" i="23"/>
  <c r="D17" i="23"/>
  <c r="G16" i="23"/>
  <c r="G15" i="23"/>
  <c r="G14" i="23"/>
  <c r="G13" i="23"/>
  <c r="J17" i="23"/>
  <c r="G12" i="23"/>
  <c r="G17" i="23" l="1"/>
  <c r="I12" i="23" s="1"/>
  <c r="I17" i="23" s="1"/>
  <c r="K12" i="23" s="1"/>
  <c r="K17" i="23" s="1"/>
  <c r="M12" i="23" s="1"/>
  <c r="M17" i="23" l="1"/>
  <c r="F2" i="21"/>
  <c r="J16" i="17" l="1"/>
  <c r="F16" i="17" l="1"/>
  <c r="G12" i="17" l="1"/>
  <c r="G13" i="17"/>
  <c r="G14" i="17"/>
  <c r="G15" i="17"/>
  <c r="D16" i="17"/>
  <c r="G11" i="17"/>
  <c r="E16" i="17"/>
  <c r="G16" i="17" l="1"/>
  <c r="I11" i="17" s="1"/>
  <c r="I16" i="17" s="1"/>
  <c r="K11" i="17" s="1"/>
  <c r="K16" i="17" s="1"/>
  <c r="M11" i="17" s="1"/>
  <c r="M16" i="17" s="1"/>
</calcChain>
</file>

<file path=xl/comments1.xml><?xml version="1.0" encoding="utf-8"?>
<comments xmlns="http://schemas.openxmlformats.org/spreadsheetml/2006/main">
  <authors>
    <author>froma</author>
    <author>沖縄県</author>
  </authors>
  <commentList>
    <comment ref="B5" authorId="0" shapeId="0">
      <text>
        <r>
          <rPr>
            <b/>
            <sz val="14"/>
            <color indexed="81"/>
            <rFont val="MS P ゴシック"/>
            <family val="3"/>
            <charset val="128"/>
          </rPr>
          <t>※青セル部分は記入不要（計算式があります）</t>
        </r>
      </text>
    </comment>
    <comment ref="C10" authorId="1" shapeId="0">
      <text>
        <r>
          <rPr>
            <b/>
            <sz val="10"/>
            <color indexed="81"/>
            <rFont val="MS P ゴシック"/>
            <family val="3"/>
            <charset val="128"/>
          </rPr>
          <t>【種別について】
タブレット端末、スマートフォン、ソフトウェア、ネットワーク機器、クラウドサービス、保守・サポート費、導入設定費、導入研修費、セキュリティ対策費の別を記載</t>
        </r>
      </text>
    </comment>
    <comment ref="M16" authorId="1" shapeId="0">
      <text>
        <r>
          <rPr>
            <b/>
            <sz val="14"/>
            <color indexed="81"/>
            <rFont val="MS P ゴシック"/>
            <family val="3"/>
            <charset val="128"/>
          </rPr>
          <t xml:space="preserve">交付申請額
</t>
        </r>
        <r>
          <rPr>
            <sz val="11"/>
            <color indexed="81"/>
            <rFont val="MS P ゴシック"/>
            <family val="3"/>
            <charset val="128"/>
          </rPr>
          <t>様式第1号に記載する額</t>
        </r>
      </text>
    </comment>
  </commentList>
</comments>
</file>

<file path=xl/comments2.xml><?xml version="1.0" encoding="utf-8"?>
<comments xmlns="http://schemas.openxmlformats.org/spreadsheetml/2006/main">
  <authors>
    <author>froma</author>
    <author>沖縄県</author>
  </authors>
  <commentList>
    <comment ref="B5" authorId="0" shapeId="0">
      <text>
        <r>
          <rPr>
            <b/>
            <sz val="14"/>
            <color indexed="81"/>
            <rFont val="MS P ゴシック"/>
            <family val="3"/>
            <charset val="128"/>
          </rPr>
          <t>※青セル部分は記入不要（計算式があります）</t>
        </r>
      </text>
    </comment>
    <comment ref="C11" authorId="1" shapeId="0">
      <text>
        <r>
          <rPr>
            <b/>
            <sz val="10"/>
            <color indexed="81"/>
            <rFont val="MS P ゴシック"/>
            <family val="3"/>
            <charset val="128"/>
          </rPr>
          <t>【種別について】
タブレット端末、スマートフォン、ソフトウェア、ネットワーク機器、クラウドサービス、保守・サポート費、導入設定費、導入研修費、セキュリティ対策費の別を記載</t>
        </r>
      </text>
    </comment>
    <comment ref="L12" authorId="1" shapeId="0">
      <text>
        <r>
          <rPr>
            <b/>
            <sz val="10"/>
            <color indexed="81"/>
            <rFont val="MS P ゴシック"/>
            <family val="3"/>
            <charset val="128"/>
          </rPr>
          <t>過去の交付額の合計</t>
        </r>
      </text>
    </comment>
    <comment ref="M17" authorId="1" shapeId="0">
      <text>
        <r>
          <rPr>
            <b/>
            <sz val="14"/>
            <color indexed="81"/>
            <rFont val="MS P ゴシック"/>
            <family val="3"/>
            <charset val="128"/>
          </rPr>
          <t xml:space="preserve">交付申請額
</t>
        </r>
        <r>
          <rPr>
            <sz val="11"/>
            <color indexed="81"/>
            <rFont val="MS P ゴシック"/>
            <family val="3"/>
            <charset val="128"/>
          </rPr>
          <t>様式第1号に記載する額</t>
        </r>
      </text>
    </comment>
  </commentList>
</comments>
</file>

<file path=xl/sharedStrings.xml><?xml version="1.0" encoding="utf-8"?>
<sst xmlns="http://schemas.openxmlformats.org/spreadsheetml/2006/main" count="89" uniqueCount="49">
  <si>
    <t>選定額</t>
    <rPh sb="0" eb="2">
      <t>センテイ</t>
    </rPh>
    <rPh sb="2" eb="3">
      <t>ガク</t>
    </rPh>
    <phoneticPr fontId="2"/>
  </si>
  <si>
    <t>合計</t>
    <rPh sb="0" eb="2">
      <t>ゴウケイ</t>
    </rPh>
    <phoneticPr fontId="2"/>
  </si>
  <si>
    <t>補助金により導入するＩＣＴ</t>
    <rPh sb="0" eb="3">
      <t>ホジョキン</t>
    </rPh>
    <rPh sb="6" eb="8">
      <t>ドウニュウ</t>
    </rPh>
    <phoneticPr fontId="2"/>
  </si>
  <si>
    <t>製品名</t>
    <rPh sb="0" eb="3">
      <t>セイヒンメイ</t>
    </rPh>
    <phoneticPr fontId="2"/>
  </si>
  <si>
    <t>数量</t>
    <rPh sb="0" eb="2">
      <t>スウリョウ</t>
    </rPh>
    <phoneticPr fontId="2"/>
  </si>
  <si>
    <t>サービス種別</t>
    <rPh sb="4" eb="6">
      <t>シュベツ</t>
    </rPh>
    <phoneticPr fontId="2"/>
  </si>
  <si>
    <t>Ａ</t>
    <phoneticPr fontId="2"/>
  </si>
  <si>
    <t>B</t>
    <phoneticPr fontId="2"/>
  </si>
  <si>
    <t>寄附金
その他の
収入</t>
    <rPh sb="0" eb="3">
      <t>キフキン</t>
    </rPh>
    <rPh sb="6" eb="7">
      <t>タ</t>
    </rPh>
    <rPh sb="9" eb="11">
      <t>シュウニュウ</t>
    </rPh>
    <phoneticPr fontId="2"/>
  </si>
  <si>
    <t>E</t>
    <phoneticPr fontId="2"/>
  </si>
  <si>
    <t>F</t>
    <phoneticPr fontId="2"/>
  </si>
  <si>
    <t>（単位：円）</t>
    <rPh sb="1" eb="3">
      <t>タンイ</t>
    </rPh>
    <rPh sb="4" eb="5">
      <t>エン</t>
    </rPh>
    <phoneticPr fontId="2"/>
  </si>
  <si>
    <t>補助金
所要額</t>
    <rPh sb="0" eb="2">
      <t>ホジョ</t>
    </rPh>
    <rPh sb="2" eb="3">
      <t>キン</t>
    </rPh>
    <rPh sb="4" eb="7">
      <t>ショヨウガク</t>
    </rPh>
    <phoneticPr fontId="2"/>
  </si>
  <si>
    <t>差引額
（補助対象
経費）</t>
    <rPh sb="0" eb="3">
      <t>サシヒキガク</t>
    </rPh>
    <rPh sb="5" eb="7">
      <t>ホジョ</t>
    </rPh>
    <rPh sb="7" eb="9">
      <t>タイショウ</t>
    </rPh>
    <rPh sb="10" eb="12">
      <t>ケイヒ</t>
    </rPh>
    <phoneticPr fontId="2"/>
  </si>
  <si>
    <t>職員数（※１）</t>
    <rPh sb="0" eb="2">
      <t>ショクイン</t>
    </rPh>
    <rPh sb="2" eb="3">
      <t>スウ</t>
    </rPh>
    <phoneticPr fontId="2"/>
  </si>
  <si>
    <t>種別（※２）</t>
    <rPh sb="0" eb="2">
      <t>シュベツ</t>
    </rPh>
    <phoneticPr fontId="2"/>
  </si>
  <si>
    <t>※１　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Ph sb="3" eb="5">
      <t>ショクイン</t>
    </rPh>
    <rPh sb="5" eb="6">
      <t>スウ</t>
    </rPh>
    <rPh sb="6" eb="7">
      <t>ラン</t>
    </rPh>
    <rPh sb="9" eb="11">
      <t>シンセイ</t>
    </rPh>
    <rPh sb="11" eb="13">
      <t>ジテン</t>
    </rPh>
    <rPh sb="17" eb="19">
      <t>ジョウキン</t>
    </rPh>
    <rPh sb="19" eb="21">
      <t>カンサン</t>
    </rPh>
    <rPh sb="21" eb="23">
      <t>ホウホウ</t>
    </rPh>
    <rPh sb="26" eb="28">
      <t>サンシュツ</t>
    </rPh>
    <rPh sb="31" eb="33">
      <t>ニンズウ</t>
    </rPh>
    <rPh sb="34" eb="36">
      <t>キサイ</t>
    </rPh>
    <rPh sb="44" eb="46">
      <t>キョタク</t>
    </rPh>
    <rPh sb="47" eb="49">
      <t>ホウモン</t>
    </rPh>
    <rPh sb="56" eb="58">
      <t>テイキョウ</t>
    </rPh>
    <rPh sb="60" eb="62">
      <t>ショクイン</t>
    </rPh>
    <rPh sb="63" eb="65">
      <t>ホウモン</t>
    </rPh>
    <rPh sb="65" eb="67">
      <t>カイゴ</t>
    </rPh>
    <rPh sb="67" eb="68">
      <t>イン</t>
    </rPh>
    <rPh sb="69" eb="71">
      <t>キョタク</t>
    </rPh>
    <rPh sb="71" eb="73">
      <t>カイゴ</t>
    </rPh>
    <rPh sb="73" eb="75">
      <t>シエン</t>
    </rPh>
    <rPh sb="75" eb="78">
      <t>センモンイン</t>
    </rPh>
    <rPh sb="78" eb="79">
      <t>トウ</t>
    </rPh>
    <rPh sb="83" eb="86">
      <t>カンリシャ</t>
    </rPh>
    <rPh sb="87" eb="89">
      <t>セイカツ</t>
    </rPh>
    <rPh sb="89" eb="92">
      <t>ソウダンイン</t>
    </rPh>
    <rPh sb="93" eb="95">
      <t>ショクイン</t>
    </rPh>
    <rPh sb="101" eb="102">
      <t>ジツ</t>
    </rPh>
    <rPh sb="102" eb="104">
      <t>ニンズウ</t>
    </rPh>
    <rPh sb="108" eb="109">
      <t>カ</t>
    </rPh>
    <phoneticPr fontId="2"/>
  </si>
  <si>
    <t>法人名</t>
    <rPh sb="0" eb="2">
      <t>ホウジン</t>
    </rPh>
    <rPh sb="2" eb="3">
      <t>メイ</t>
    </rPh>
    <phoneticPr fontId="2"/>
  </si>
  <si>
    <t>事業所名</t>
    <rPh sb="0" eb="3">
      <t>ジギョウショ</t>
    </rPh>
    <rPh sb="3" eb="4">
      <t>メイ</t>
    </rPh>
    <phoneticPr fontId="2"/>
  </si>
  <si>
    <t>※２　種別欄は、タブレット端末、スマートフォン、ソフトウェア、ネットワーク機器、クラウドサービス、保守・サポート費、導入設定費、導入研修費、セキュリティ対策費の別を記載すること。</t>
    <rPh sb="3" eb="5">
      <t>シュベツ</t>
    </rPh>
    <rPh sb="5" eb="6">
      <t>ラン</t>
    </rPh>
    <rPh sb="13" eb="15">
      <t>タンマツ</t>
    </rPh>
    <rPh sb="37" eb="39">
      <t>キキ</t>
    </rPh>
    <rPh sb="49" eb="51">
      <t>ホシュ</t>
    </rPh>
    <rPh sb="56" eb="57">
      <t>ヒ</t>
    </rPh>
    <rPh sb="58" eb="60">
      <t>ドウニュウ</t>
    </rPh>
    <rPh sb="60" eb="62">
      <t>セッテイ</t>
    </rPh>
    <rPh sb="62" eb="63">
      <t>ヒ</t>
    </rPh>
    <rPh sb="64" eb="66">
      <t>ドウニュウ</t>
    </rPh>
    <rPh sb="66" eb="68">
      <t>ケンシュウ</t>
    </rPh>
    <rPh sb="68" eb="69">
      <t>ヒ</t>
    </rPh>
    <rPh sb="76" eb="78">
      <t>タイサク</t>
    </rPh>
    <rPh sb="78" eb="79">
      <t>ヒ</t>
    </rPh>
    <rPh sb="79" eb="80">
      <t>カイヒ</t>
    </rPh>
    <rPh sb="80" eb="81">
      <t>ベツ</t>
    </rPh>
    <rPh sb="82" eb="84">
      <t>キサイ</t>
    </rPh>
    <phoneticPr fontId="2"/>
  </si>
  <si>
    <t>総事業費</t>
    <rPh sb="0" eb="1">
      <t>ソウ</t>
    </rPh>
    <rPh sb="1" eb="4">
      <t>ジギョウヒ</t>
    </rPh>
    <phoneticPr fontId="2"/>
  </si>
  <si>
    <t>C=Ａ-Ｂ</t>
    <phoneticPr fontId="2"/>
  </si>
  <si>
    <t>補助基本額
D=C×1/2または3/4（千円未満切り捨て）（※2）</t>
    <rPh sb="0" eb="2">
      <t>ホジョ</t>
    </rPh>
    <rPh sb="2" eb="4">
      <t>キホン</t>
    </rPh>
    <rPh sb="4" eb="5">
      <t>ガク</t>
    </rPh>
    <phoneticPr fontId="2"/>
  </si>
  <si>
    <t>職員数</t>
    <rPh sb="0" eb="3">
      <t>ショクインスウ</t>
    </rPh>
    <phoneticPr fontId="4"/>
  </si>
  <si>
    <t>補助上限額</t>
    <rPh sb="0" eb="2">
      <t>ホジョ</t>
    </rPh>
    <rPh sb="2" eb="5">
      <t>ジョウゲンガク</t>
    </rPh>
    <phoneticPr fontId="4"/>
  </si>
  <si>
    <t>職員1人～10人</t>
    <rPh sb="0" eb="2">
      <t>ショクイン</t>
    </rPh>
    <rPh sb="3" eb="4">
      <t>ニン</t>
    </rPh>
    <rPh sb="7" eb="8">
      <t>ニン</t>
    </rPh>
    <phoneticPr fontId="4"/>
  </si>
  <si>
    <t>職員11人～20人</t>
    <rPh sb="0" eb="2">
      <t>ショクイン</t>
    </rPh>
    <rPh sb="4" eb="5">
      <t>ニン</t>
    </rPh>
    <rPh sb="8" eb="9">
      <t>ニン</t>
    </rPh>
    <phoneticPr fontId="4"/>
  </si>
  <si>
    <t>職員21人～30人</t>
    <rPh sb="0" eb="2">
      <t>ショクイン</t>
    </rPh>
    <rPh sb="4" eb="5">
      <t>ニン</t>
    </rPh>
    <rPh sb="8" eb="9">
      <t>ニン</t>
    </rPh>
    <phoneticPr fontId="4"/>
  </si>
  <si>
    <t>職員31人～</t>
    <rPh sb="0" eb="2">
      <t>ショクイン</t>
    </rPh>
    <rPh sb="4" eb="5">
      <t>ニン</t>
    </rPh>
    <phoneticPr fontId="4"/>
  </si>
  <si>
    <t>補助率</t>
    <rPh sb="0" eb="3">
      <t>ホジョリツ</t>
    </rPh>
    <phoneticPr fontId="2"/>
  </si>
  <si>
    <t>補助率</t>
    <rPh sb="0" eb="3">
      <t>ホジョリツ</t>
    </rPh>
    <phoneticPr fontId="2"/>
  </si>
  <si>
    <t>G</t>
    <phoneticPr fontId="2"/>
  </si>
  <si>
    <t>H</t>
    <phoneticPr fontId="2"/>
  </si>
  <si>
    <t>既交付決定額</t>
    <rPh sb="0" eb="1">
      <t>スデ</t>
    </rPh>
    <rPh sb="1" eb="3">
      <t>コウフ</t>
    </rPh>
    <rPh sb="3" eb="5">
      <t>ケッテイ</t>
    </rPh>
    <rPh sb="5" eb="6">
      <t>ガク</t>
    </rPh>
    <phoneticPr fontId="2"/>
  </si>
  <si>
    <t>※５　Ｆ欄は、D欄とE欄とを比較して低い額となっているか確認すること。</t>
    <rPh sb="4" eb="5">
      <t>ラン</t>
    </rPh>
    <rPh sb="8" eb="9">
      <t>ラン</t>
    </rPh>
    <rPh sb="11" eb="12">
      <t>ラン</t>
    </rPh>
    <rPh sb="14" eb="16">
      <t>ヒカク</t>
    </rPh>
    <rPh sb="18" eb="19">
      <t>ヒク</t>
    </rPh>
    <rPh sb="20" eb="21">
      <t>ガク</t>
    </rPh>
    <rPh sb="28" eb="30">
      <t>カクニン</t>
    </rPh>
    <phoneticPr fontId="2"/>
  </si>
  <si>
    <t>過去に交付決定を受けた年度</t>
    <rPh sb="0" eb="2">
      <t>カコ</t>
    </rPh>
    <rPh sb="3" eb="5">
      <t>コウフ</t>
    </rPh>
    <rPh sb="5" eb="7">
      <t>ケッテイ</t>
    </rPh>
    <rPh sb="8" eb="9">
      <t>ウ</t>
    </rPh>
    <rPh sb="11" eb="13">
      <t>ネンド</t>
    </rPh>
    <phoneticPr fontId="2"/>
  </si>
  <si>
    <t>年度</t>
    <rPh sb="0" eb="2">
      <t>ネンド</t>
    </rPh>
    <phoneticPr fontId="2"/>
  </si>
  <si>
    <t>職員数（区分）</t>
    <phoneticPr fontId="2"/>
  </si>
  <si>
    <t>1～10</t>
    <phoneticPr fontId="2"/>
  </si>
  <si>
    <t>11～20</t>
    <phoneticPr fontId="2"/>
  </si>
  <si>
    <t>21～30</t>
    <phoneticPr fontId="2"/>
  </si>
  <si>
    <t>31～</t>
    <phoneticPr fontId="2"/>
  </si>
  <si>
    <t>別紙２_ICT</t>
    <phoneticPr fontId="2"/>
  </si>
  <si>
    <t>補　助　金　所　要　額　調　書　（　Ｉ　Ｃ　Ｔ　等　）</t>
    <rPh sb="0" eb="1">
      <t>ホ</t>
    </rPh>
    <rPh sb="2" eb="3">
      <t>スケ</t>
    </rPh>
    <rPh sb="4" eb="5">
      <t>カネ</t>
    </rPh>
    <rPh sb="6" eb="7">
      <t>ショ</t>
    </rPh>
    <rPh sb="8" eb="9">
      <t>ヨウ</t>
    </rPh>
    <rPh sb="10" eb="11">
      <t>ガク</t>
    </rPh>
    <rPh sb="12" eb="13">
      <t>チョウ</t>
    </rPh>
    <rPh sb="14" eb="15">
      <t>ショ</t>
    </rPh>
    <rPh sb="24" eb="25">
      <t>トウ</t>
    </rPh>
    <phoneticPr fontId="2"/>
  </si>
  <si>
    <t>1～10</t>
  </si>
  <si>
    <t>※３　補助率は、一定の要件を満たす事業所に該当する場合は4分の3を、該当しない場合は2分の1を適用すること。</t>
    <phoneticPr fontId="2"/>
  </si>
  <si>
    <t>（3/4又は1/2を選択）</t>
  </si>
  <si>
    <t>上限額</t>
    <phoneticPr fontId="2"/>
  </si>
  <si>
    <t>※４　E欄は、職員数に応じた上限額であるか確認すること。</t>
    <rPh sb="4" eb="5">
      <t>ラン</t>
    </rPh>
    <rPh sb="7" eb="9">
      <t>ショクイン</t>
    </rPh>
    <rPh sb="9" eb="10">
      <t>スウ</t>
    </rPh>
    <rPh sb="11" eb="12">
      <t>オウ</t>
    </rPh>
    <rPh sb="16" eb="17">
      <t>ガク</t>
    </rPh>
    <rPh sb="21" eb="2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</si>
</sst>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3">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sz val="9"/>
      <name val="MS UI Gothic"/>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b/>
      <sz val="14"/>
      <color indexed="81"/>
      <name val="MS P ゴシック"/>
      <family val="3"/>
      <charset val="128"/>
    </font>
    <font>
      <sz val="11"/>
      <color indexed="81"/>
      <name val="MS P ゴシック"/>
      <family val="3"/>
      <charset val="128"/>
    </font>
    <font>
      <b/>
      <sz val="10"/>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5" fillId="0" borderId="0" xfId="0" applyFont="1">
      <alignment vertical="center"/>
    </xf>
    <xf numFmtId="0" fontId="1" fillId="0" borderId="0" xfId="0" applyFont="1">
      <alignment vertical="center"/>
    </xf>
    <xf numFmtId="0" fontId="6"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38" fontId="3" fillId="0" borderId="4" xfId="1" applyFont="1" applyBorder="1" applyAlignment="1">
      <alignment vertical="center"/>
    </xf>
    <xf numFmtId="38" fontId="3" fillId="0" borderId="13" xfId="1" applyFont="1" applyBorder="1" applyAlignment="1">
      <alignment vertical="center"/>
    </xf>
    <xf numFmtId="0" fontId="3" fillId="0" borderId="5" xfId="0" applyFont="1" applyBorder="1" applyAlignment="1">
      <alignment horizontal="right" vertical="center"/>
    </xf>
    <xf numFmtId="38" fontId="8" fillId="0" borderId="4" xfId="1" applyFont="1" applyBorder="1" applyAlignment="1">
      <alignment horizontal="right" vertical="center"/>
    </xf>
    <xf numFmtId="0" fontId="3" fillId="0" borderId="12" xfId="0" applyFont="1" applyBorder="1" applyAlignment="1">
      <alignment horizontal="center" vertical="center" wrapText="1"/>
    </xf>
    <xf numFmtId="0" fontId="0" fillId="0" borderId="0" xfId="0" applyFont="1" applyFill="1">
      <alignment vertical="center"/>
    </xf>
    <xf numFmtId="0" fontId="3" fillId="0" borderId="4" xfId="0" applyFont="1" applyBorder="1" applyAlignment="1">
      <alignment horizontal="center" vertical="center" wrapText="1"/>
    </xf>
    <xf numFmtId="0" fontId="9" fillId="0" borderId="0" xfId="2"/>
    <xf numFmtId="38" fontId="0" fillId="0" borderId="0" xfId="3" applyFont="1" applyAlignment="1"/>
    <xf numFmtId="0" fontId="5" fillId="0" borderId="2" xfId="0" applyFont="1" applyBorder="1" applyAlignment="1">
      <alignment horizontal="center" vertical="center" wrapText="1"/>
    </xf>
    <xf numFmtId="0" fontId="9" fillId="0" borderId="0" xfId="2" applyNumberFormat="1"/>
    <xf numFmtId="12" fontId="9" fillId="0" borderId="0" xfId="2" applyNumberFormat="1"/>
    <xf numFmtId="38" fontId="8" fillId="2" borderId="4" xfId="1" applyFont="1" applyFill="1" applyBorder="1" applyAlignment="1">
      <alignment horizontal="right" vertical="center"/>
    </xf>
    <xf numFmtId="38" fontId="8" fillId="0" borderId="19" xfId="1" applyFont="1" applyBorder="1">
      <alignment vertical="center"/>
    </xf>
    <xf numFmtId="0" fontId="3" fillId="0" borderId="1" xfId="0" applyFont="1" applyBorder="1" applyAlignment="1">
      <alignment horizontal="center" vertical="center"/>
    </xf>
    <xf numFmtId="38" fontId="3" fillId="2" borderId="10" xfId="1" applyFont="1" applyFill="1" applyBorder="1" applyAlignment="1">
      <alignment horizontal="right" vertical="center"/>
    </xf>
    <xf numFmtId="38" fontId="8" fillId="2" borderId="10" xfId="1" applyFont="1" applyFill="1" applyBorder="1">
      <alignment vertical="center"/>
    </xf>
    <xf numFmtId="38" fontId="8" fillId="2" borderId="20" xfId="1" applyFont="1" applyFill="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38" fontId="8" fillId="2" borderId="4" xfId="1" applyFont="1" applyFill="1" applyBorder="1" applyAlignment="1">
      <alignment horizontal="right" vertical="center"/>
    </xf>
    <xf numFmtId="38" fontId="8" fillId="0" borderId="21" xfId="1" applyFont="1" applyFill="1" applyBorder="1">
      <alignment vertical="center"/>
    </xf>
    <xf numFmtId="38" fontId="8" fillId="0" borderId="22" xfId="1" applyFont="1" applyFill="1" applyBorder="1">
      <alignment vertical="center"/>
    </xf>
    <xf numFmtId="38" fontId="3" fillId="0" borderId="0" xfId="1" applyFont="1">
      <alignment vertical="center"/>
    </xf>
    <xf numFmtId="0" fontId="3" fillId="0" borderId="7" xfId="0" applyFont="1" applyBorder="1" applyAlignment="1">
      <alignment vertical="center" shrinkToFit="1"/>
    </xf>
    <xf numFmtId="0" fontId="3" fillId="0" borderId="1" xfId="0" applyFont="1" applyBorder="1" applyAlignment="1">
      <alignment horizontal="center" vertical="center" shrinkToFit="1"/>
    </xf>
    <xf numFmtId="176" fontId="3" fillId="0" borderId="1" xfId="0" applyNumberFormat="1" applyFont="1" applyBorder="1">
      <alignment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0" fillId="0" borderId="0" xfId="0" applyFont="1" applyFill="1" applyAlignment="1">
      <alignment horizontal="left" vertical="center"/>
    </xf>
    <xf numFmtId="0" fontId="0"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8" fillId="2" borderId="4" xfId="1" applyFont="1" applyFill="1" applyBorder="1" applyAlignment="1">
      <alignment horizontal="right" vertical="center"/>
    </xf>
    <xf numFmtId="38" fontId="8" fillId="2" borderId="2" xfId="1" applyFont="1" applyFill="1" applyBorder="1" applyAlignment="1">
      <alignment horizontal="right" vertical="center"/>
    </xf>
    <xf numFmtId="38" fontId="8" fillId="2" borderId="15" xfId="1" applyFont="1" applyFill="1" applyBorder="1" applyAlignment="1">
      <alignment horizontal="right" vertical="center"/>
    </xf>
    <xf numFmtId="12" fontId="8" fillId="3" borderId="4" xfId="1" applyNumberFormat="1" applyFont="1" applyFill="1" applyBorder="1" applyAlignment="1">
      <alignment horizontal="center" vertical="center"/>
    </xf>
    <xf numFmtId="12" fontId="8" fillId="3" borderId="2" xfId="1" applyNumberFormat="1" applyFont="1" applyFill="1" applyBorder="1" applyAlignment="1">
      <alignment horizontal="center" vertical="center"/>
    </xf>
    <xf numFmtId="12" fontId="8" fillId="3" borderId="15" xfId="1" applyNumberFormat="1" applyFont="1" applyFill="1" applyBorder="1" applyAlignment="1">
      <alignment horizontal="center" vertical="center"/>
    </xf>
    <xf numFmtId="38" fontId="8" fillId="4" borderId="16" xfId="1" applyFont="1" applyFill="1" applyBorder="1" applyAlignment="1">
      <alignment horizontal="right" vertical="center"/>
    </xf>
    <xf numFmtId="38" fontId="8" fillId="4" borderId="17" xfId="1" applyFont="1" applyFill="1" applyBorder="1" applyAlignment="1">
      <alignment horizontal="right" vertical="center"/>
    </xf>
    <xf numFmtId="38" fontId="8" fillId="4" borderId="18" xfId="1" applyFont="1" applyFill="1" applyBorder="1" applyAlignment="1">
      <alignment horizontal="right" vertical="center"/>
    </xf>
    <xf numFmtId="0" fontId="3" fillId="0" borderId="7" xfId="0" applyFont="1" applyBorder="1" applyAlignment="1">
      <alignment horizontal="right" vertical="center"/>
    </xf>
    <xf numFmtId="0" fontId="3" fillId="0" borderId="3" xfId="0" applyFont="1" applyBorder="1" applyAlignment="1">
      <alignment horizontal="right" vertical="center"/>
    </xf>
    <xf numFmtId="38" fontId="8" fillId="0" borderId="4" xfId="1" applyFont="1" applyFill="1" applyBorder="1" applyAlignment="1">
      <alignment horizontal="right" vertical="center"/>
    </xf>
    <xf numFmtId="38" fontId="8" fillId="0" borderId="2" xfId="1" applyFont="1" applyFill="1" applyBorder="1" applyAlignment="1">
      <alignment horizontal="right" vertical="center"/>
    </xf>
    <xf numFmtId="38" fontId="8" fillId="0" borderId="15" xfId="1" applyFont="1" applyFill="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21"/>
  <sheetViews>
    <sheetView tabSelected="1" view="pageBreakPreview" zoomScale="70" zoomScaleNormal="100" zoomScaleSheetLayoutView="70" workbookViewId="0">
      <selection activeCell="C12" sqref="C12"/>
    </sheetView>
  </sheetViews>
  <sheetFormatPr defaultColWidth="13" defaultRowHeight="27" customHeight="1"/>
  <cols>
    <col min="1" max="1" width="3.5703125" style="1" customWidth="1"/>
    <col min="2" max="2" width="25.42578125" style="1" customWidth="1"/>
    <col min="3" max="3" width="17.140625" style="1" customWidth="1"/>
    <col min="4" max="4" width="7.7109375" style="1" customWidth="1"/>
    <col min="5" max="5" width="13.7109375" style="1" customWidth="1"/>
    <col min="6" max="6" width="14.28515625" style="1" customWidth="1"/>
    <col min="7" max="7" width="11.28515625" style="1" customWidth="1"/>
    <col min="8" max="8" width="14.5703125" style="1" customWidth="1"/>
    <col min="9" max="11" width="13.7109375" style="1" customWidth="1"/>
    <col min="12" max="12" width="11.140625" style="1" customWidth="1"/>
    <col min="13" max="13" width="13.7109375" style="1" customWidth="1"/>
    <col min="14" max="14" width="6.85546875" style="1" customWidth="1"/>
    <col min="15" max="15" width="9.140625" style="1" customWidth="1"/>
    <col min="16" max="16" width="11" style="1" customWidth="1"/>
    <col min="17" max="16384" width="13" style="1"/>
  </cols>
  <sheetData>
    <row r="1" spans="1:17" ht="17.25" customHeight="1">
      <c r="A1" s="1" t="s">
        <v>42</v>
      </c>
    </row>
    <row r="2" spans="1:17" s="4" customFormat="1" ht="18" customHeight="1">
      <c r="A2" s="44" t="s">
        <v>43</v>
      </c>
      <c r="B2" s="44"/>
      <c r="C2" s="44"/>
      <c r="D2" s="44"/>
      <c r="E2" s="44"/>
      <c r="F2" s="44"/>
      <c r="G2" s="44"/>
      <c r="H2" s="44"/>
      <c r="I2" s="44"/>
      <c r="J2" s="44"/>
      <c r="K2" s="44"/>
      <c r="L2" s="44"/>
      <c r="M2" s="44"/>
    </row>
    <row r="3" spans="1:17" s="3" customFormat="1" ht="16.5" customHeight="1">
      <c r="A3" s="5"/>
      <c r="B3" s="5"/>
      <c r="C3" s="5"/>
      <c r="D3" s="5"/>
      <c r="E3" s="5"/>
      <c r="F3" s="5"/>
      <c r="G3" s="5"/>
      <c r="H3" s="5"/>
      <c r="I3" s="5"/>
      <c r="J3" s="5"/>
      <c r="K3" s="5"/>
      <c r="L3" s="5"/>
    </row>
    <row r="4" spans="1:17" ht="22.5" customHeight="1">
      <c r="F4" s="32"/>
      <c r="G4" s="33"/>
      <c r="H4" s="28" t="s">
        <v>17</v>
      </c>
      <c r="I4" s="46"/>
      <c r="J4" s="47"/>
      <c r="K4" s="47"/>
      <c r="L4" s="47"/>
      <c r="M4" s="48"/>
      <c r="P4" s="1" t="s">
        <v>38</v>
      </c>
      <c r="Q4" s="40">
        <v>1000000</v>
      </c>
    </row>
    <row r="5" spans="1:17" ht="22.5" customHeight="1">
      <c r="F5" s="32"/>
      <c r="G5" s="33"/>
      <c r="H5" s="28" t="s">
        <v>18</v>
      </c>
      <c r="I5" s="46"/>
      <c r="J5" s="47"/>
      <c r="K5" s="47"/>
      <c r="L5" s="47"/>
      <c r="M5" s="48"/>
      <c r="P5" s="1" t="s">
        <v>39</v>
      </c>
      <c r="Q5" s="40">
        <v>1600000</v>
      </c>
    </row>
    <row r="6" spans="1:17" ht="22.5" customHeight="1">
      <c r="F6" s="32"/>
      <c r="G6" s="33"/>
      <c r="H6" s="28" t="s">
        <v>5</v>
      </c>
      <c r="I6" s="46"/>
      <c r="J6" s="47"/>
      <c r="K6" s="47"/>
      <c r="L6" s="47"/>
      <c r="M6" s="48"/>
      <c r="P6" s="1" t="s">
        <v>40</v>
      </c>
      <c r="Q6" s="40">
        <v>2000000</v>
      </c>
    </row>
    <row r="7" spans="1:17" ht="22.5" customHeight="1">
      <c r="F7" s="32"/>
      <c r="G7" s="33"/>
      <c r="H7" s="42" t="s">
        <v>14</v>
      </c>
      <c r="I7" s="43">
        <v>0</v>
      </c>
      <c r="J7" s="41" t="s">
        <v>37</v>
      </c>
      <c r="K7" s="46" t="s">
        <v>44</v>
      </c>
      <c r="L7" s="47"/>
      <c r="M7" s="48"/>
      <c r="P7" s="1" t="s">
        <v>41</v>
      </c>
      <c r="Q7" s="40">
        <v>2600000</v>
      </c>
    </row>
    <row r="8" spans="1:17" s="3" customFormat="1" ht="16.5" customHeight="1">
      <c r="A8" s="5"/>
      <c r="B8" s="5"/>
      <c r="C8" s="5"/>
      <c r="D8" s="5"/>
      <c r="E8" s="5"/>
      <c r="F8" s="5"/>
      <c r="G8" s="5"/>
      <c r="H8" s="5"/>
      <c r="I8" s="5"/>
      <c r="J8" s="5"/>
      <c r="K8" s="5"/>
      <c r="L8" s="5"/>
      <c r="M8" s="6" t="s">
        <v>11</v>
      </c>
    </row>
    <row r="9" spans="1:17" s="3" customFormat="1" ht="42.75" customHeight="1">
      <c r="A9" s="57"/>
      <c r="B9" s="45" t="s">
        <v>2</v>
      </c>
      <c r="C9" s="45"/>
      <c r="D9" s="45"/>
      <c r="E9" s="7" t="s">
        <v>20</v>
      </c>
      <c r="F9" s="7" t="s">
        <v>8</v>
      </c>
      <c r="G9" s="7" t="s">
        <v>13</v>
      </c>
      <c r="H9" s="20" t="s">
        <v>29</v>
      </c>
      <c r="I9" s="55" t="s">
        <v>22</v>
      </c>
      <c r="J9" s="8" t="s">
        <v>47</v>
      </c>
      <c r="K9" s="8" t="s">
        <v>0</v>
      </c>
      <c r="L9" s="20" t="s">
        <v>33</v>
      </c>
      <c r="M9" s="7" t="s">
        <v>12</v>
      </c>
    </row>
    <row r="10" spans="1:17" s="2" customFormat="1" ht="40.5" customHeight="1">
      <c r="A10" s="58"/>
      <c r="B10" s="12" t="s">
        <v>3</v>
      </c>
      <c r="C10" s="18" t="s">
        <v>15</v>
      </c>
      <c r="D10" s="11" t="s">
        <v>4</v>
      </c>
      <c r="E10" s="16" t="s">
        <v>6</v>
      </c>
      <c r="F10" s="9" t="s">
        <v>7</v>
      </c>
      <c r="G10" s="11" t="s">
        <v>21</v>
      </c>
      <c r="H10" s="23" t="s">
        <v>46</v>
      </c>
      <c r="I10" s="56"/>
      <c r="J10" s="10" t="s">
        <v>9</v>
      </c>
      <c r="K10" s="10" t="s">
        <v>10</v>
      </c>
      <c r="L10" s="10" t="s">
        <v>31</v>
      </c>
      <c r="M10" s="10" t="s">
        <v>32</v>
      </c>
    </row>
    <row r="11" spans="1:17" ht="42.75" customHeight="1">
      <c r="A11" s="7">
        <v>1</v>
      </c>
      <c r="B11" s="13"/>
      <c r="C11" s="15"/>
      <c r="D11" s="14"/>
      <c r="E11" s="17"/>
      <c r="F11" s="17"/>
      <c r="G11" s="26">
        <f t="shared" ref="G11:G15" si="0">E11-F11</f>
        <v>0</v>
      </c>
      <c r="H11" s="62">
        <v>0.5</v>
      </c>
      <c r="I11" s="59">
        <f>ROUNDDOWN(G16*H11,-3)</f>
        <v>0</v>
      </c>
      <c r="J11" s="59">
        <f>VLOOKUP(K7,P4:Q7,2)</f>
        <v>1000000</v>
      </c>
      <c r="K11" s="59">
        <f>MIN(I16,J16)</f>
        <v>0</v>
      </c>
      <c r="L11" s="65"/>
      <c r="M11" s="59">
        <f>K16</f>
        <v>0</v>
      </c>
    </row>
    <row r="12" spans="1:17" ht="37.5" customHeight="1">
      <c r="A12" s="7">
        <v>2</v>
      </c>
      <c r="B12" s="13"/>
      <c r="C12" s="15"/>
      <c r="D12" s="14"/>
      <c r="E12" s="17"/>
      <c r="F12" s="17"/>
      <c r="G12" s="26">
        <f t="shared" si="0"/>
        <v>0</v>
      </c>
      <c r="H12" s="63"/>
      <c r="I12" s="60"/>
      <c r="J12" s="60"/>
      <c r="K12" s="60"/>
      <c r="L12" s="66"/>
      <c r="M12" s="60"/>
    </row>
    <row r="13" spans="1:17" ht="37.5" customHeight="1">
      <c r="A13" s="7">
        <v>3</v>
      </c>
      <c r="B13" s="13"/>
      <c r="C13" s="15"/>
      <c r="D13" s="14"/>
      <c r="E13" s="17"/>
      <c r="F13" s="17"/>
      <c r="G13" s="26">
        <f t="shared" si="0"/>
        <v>0</v>
      </c>
      <c r="H13" s="63"/>
      <c r="I13" s="60"/>
      <c r="J13" s="60"/>
      <c r="K13" s="60"/>
      <c r="L13" s="66"/>
      <c r="M13" s="60"/>
    </row>
    <row r="14" spans="1:17" ht="37.5" customHeight="1">
      <c r="A14" s="7">
        <v>4</v>
      </c>
      <c r="B14" s="13"/>
      <c r="C14" s="15"/>
      <c r="D14" s="14"/>
      <c r="E14" s="17"/>
      <c r="F14" s="17"/>
      <c r="G14" s="26">
        <f t="shared" si="0"/>
        <v>0</v>
      </c>
      <c r="H14" s="63"/>
      <c r="I14" s="60"/>
      <c r="J14" s="60"/>
      <c r="K14" s="60"/>
      <c r="L14" s="66"/>
      <c r="M14" s="60"/>
    </row>
    <row r="15" spans="1:17" ht="37.5" customHeight="1" thickBot="1">
      <c r="A15" s="7">
        <v>5</v>
      </c>
      <c r="B15" s="13"/>
      <c r="C15" s="15"/>
      <c r="D15" s="14"/>
      <c r="E15" s="17"/>
      <c r="F15" s="17"/>
      <c r="G15" s="26">
        <f t="shared" si="0"/>
        <v>0</v>
      </c>
      <c r="H15" s="64"/>
      <c r="I15" s="61"/>
      <c r="J15" s="61"/>
      <c r="K15" s="61"/>
      <c r="L15" s="67"/>
      <c r="M15" s="60"/>
    </row>
    <row r="16" spans="1:17" ht="37.5" customHeight="1" thickTop="1" thickBot="1">
      <c r="A16" s="52" t="s">
        <v>1</v>
      </c>
      <c r="B16" s="53"/>
      <c r="C16" s="54"/>
      <c r="D16" s="29">
        <f>SUM(D11:D15)</f>
        <v>0</v>
      </c>
      <c r="E16" s="30">
        <f>SUM(E11:E15)</f>
        <v>0</v>
      </c>
      <c r="F16" s="30">
        <f>SUM(F11:F15)</f>
        <v>0</v>
      </c>
      <c r="G16" s="30">
        <f>SUM(G11:G15)</f>
        <v>0</v>
      </c>
      <c r="H16" s="27"/>
      <c r="I16" s="30">
        <f t="shared" ref="I16" si="1">SUM(I11:I15)</f>
        <v>0</v>
      </c>
      <c r="J16" s="30">
        <f>SUM(J11:J15)</f>
        <v>1000000</v>
      </c>
      <c r="K16" s="30">
        <f>SUM(K11:K15)</f>
        <v>0</v>
      </c>
      <c r="L16" s="38"/>
      <c r="M16" s="31">
        <f>SUM(M11:M15)</f>
        <v>0</v>
      </c>
    </row>
    <row r="17" spans="1:13" s="5" customFormat="1" ht="30" customHeight="1">
      <c r="A17" s="50" t="s">
        <v>16</v>
      </c>
      <c r="B17" s="50"/>
      <c r="C17" s="50"/>
      <c r="D17" s="50"/>
      <c r="E17" s="50"/>
      <c r="F17" s="50"/>
      <c r="G17" s="50"/>
      <c r="H17" s="50"/>
      <c r="I17" s="50"/>
      <c r="J17" s="50"/>
      <c r="K17" s="50"/>
      <c r="L17" s="50"/>
      <c r="M17" s="51"/>
    </row>
    <row r="18" spans="1:13" s="5" customFormat="1" ht="18" customHeight="1">
      <c r="A18" s="19" t="s">
        <v>19</v>
      </c>
    </row>
    <row r="19" spans="1:13" s="5" customFormat="1" ht="18" customHeight="1">
      <c r="A19" s="49" t="s">
        <v>45</v>
      </c>
      <c r="B19" s="49"/>
      <c r="C19" s="49"/>
      <c r="D19" s="49"/>
      <c r="E19" s="49"/>
      <c r="F19" s="49"/>
      <c r="G19" s="49"/>
      <c r="H19" s="49"/>
      <c r="I19" s="49"/>
      <c r="J19" s="49"/>
      <c r="K19" s="49"/>
      <c r="L19" s="49"/>
      <c r="M19" s="49"/>
    </row>
    <row r="20" spans="1:13" s="5" customFormat="1" ht="18" customHeight="1">
      <c r="A20" s="19" t="s">
        <v>48</v>
      </c>
    </row>
    <row r="21" spans="1:13" s="5" customFormat="1" ht="18" customHeight="1">
      <c r="A21" s="5" t="s">
        <v>34</v>
      </c>
    </row>
  </sheetData>
  <mergeCells count="17">
    <mergeCell ref="A19:M19"/>
    <mergeCell ref="A17:M17"/>
    <mergeCell ref="A16:C16"/>
    <mergeCell ref="I9:I10"/>
    <mergeCell ref="A9:A10"/>
    <mergeCell ref="J11:J15"/>
    <mergeCell ref="I11:I15"/>
    <mergeCell ref="K11:K15"/>
    <mergeCell ref="M11:M15"/>
    <mergeCell ref="H11:H15"/>
    <mergeCell ref="L11:L15"/>
    <mergeCell ref="A2:M2"/>
    <mergeCell ref="B9:D9"/>
    <mergeCell ref="I4:M4"/>
    <mergeCell ref="I5:M5"/>
    <mergeCell ref="I6:M6"/>
    <mergeCell ref="K7:M7"/>
  </mergeCells>
  <phoneticPr fontId="2"/>
  <dataValidations count="1">
    <dataValidation type="list" allowBlank="1" showInputMessage="1" showErrorMessage="1" sqref="K7">
      <formula1>$P$4:$P$7</formula1>
    </dataValidation>
  </dataValidations>
  <printOptions horizontalCentered="1"/>
  <pageMargins left="0.59055118110236227" right="0.59055118110236227" top="0.78740157480314965" bottom="0.19685039370078741" header="0.51181102362204722" footer="0.51181102362204722"/>
  <pageSetup paperSize="9" scale="82"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Sheet1!$A$2:$A$5</xm:f>
          </x14:formula1>
          <xm:sqref>G7</xm:sqref>
        </x14:dataValidation>
        <x14:dataValidation type="list" allowBlank="1" showInputMessage="1" showErrorMessage="1">
          <x14:formula1>
            <xm:f>Sheet1!$D$2:$D$3</xm:f>
          </x14:formula1>
          <xm:sqref>H11:H15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Q22"/>
  <sheetViews>
    <sheetView view="pageBreakPreview" topLeftCell="A6" zoomScale="70" zoomScaleNormal="100" zoomScaleSheetLayoutView="70" workbookViewId="0">
      <selection activeCell="C12" sqref="C12"/>
    </sheetView>
  </sheetViews>
  <sheetFormatPr defaultColWidth="13" defaultRowHeight="27" customHeight="1"/>
  <cols>
    <col min="1" max="1" width="3.5703125" style="1" customWidth="1"/>
    <col min="2" max="2" width="25.42578125" style="1" customWidth="1"/>
    <col min="3" max="3" width="17.140625" style="1" customWidth="1"/>
    <col min="4" max="4" width="7.7109375" style="1" customWidth="1"/>
    <col min="5" max="5" width="13.7109375" style="1" customWidth="1"/>
    <col min="6" max="6" width="14.28515625" style="1" customWidth="1"/>
    <col min="7" max="7" width="11.28515625" style="1" customWidth="1"/>
    <col min="8" max="8" width="14.5703125" style="1" customWidth="1"/>
    <col min="9" max="11" width="13.7109375" style="1" customWidth="1"/>
    <col min="12" max="12" width="11.140625" style="1" customWidth="1"/>
    <col min="13" max="13" width="13.7109375" style="1" customWidth="1"/>
    <col min="14" max="14" width="6.85546875" style="1" customWidth="1"/>
    <col min="15" max="16384" width="13" style="1"/>
  </cols>
  <sheetData>
    <row r="1" spans="1:17" ht="17.25" customHeight="1">
      <c r="A1" s="1" t="s">
        <v>42</v>
      </c>
    </row>
    <row r="2" spans="1:17" s="4" customFormat="1" ht="18" customHeight="1">
      <c r="A2" s="44" t="s">
        <v>43</v>
      </c>
      <c r="B2" s="44"/>
      <c r="C2" s="44"/>
      <c r="D2" s="44"/>
      <c r="E2" s="44"/>
      <c r="F2" s="44"/>
      <c r="G2" s="44"/>
      <c r="H2" s="44"/>
      <c r="I2" s="44"/>
      <c r="J2" s="44"/>
      <c r="K2" s="44"/>
      <c r="L2" s="44"/>
      <c r="M2" s="44"/>
    </row>
    <row r="3" spans="1:17" s="3" customFormat="1" ht="16.5" customHeight="1">
      <c r="A3" s="5"/>
      <c r="B3" s="5"/>
      <c r="C3" s="5"/>
      <c r="D3" s="5"/>
      <c r="E3" s="5"/>
      <c r="F3" s="5"/>
      <c r="G3" s="5"/>
      <c r="H3" s="5"/>
      <c r="I3" s="5"/>
      <c r="J3" s="5"/>
      <c r="K3" s="5"/>
      <c r="L3" s="5"/>
    </row>
    <row r="4" spans="1:17" ht="22.5" customHeight="1">
      <c r="F4" s="32"/>
      <c r="G4" s="33"/>
      <c r="H4" s="34" t="s">
        <v>17</v>
      </c>
      <c r="I4" s="46"/>
      <c r="J4" s="47"/>
      <c r="K4" s="47"/>
      <c r="L4" s="47"/>
      <c r="M4" s="48"/>
      <c r="P4" s="1" t="s">
        <v>38</v>
      </c>
      <c r="Q4" s="40">
        <v>1000000</v>
      </c>
    </row>
    <row r="5" spans="1:17" ht="22.5" customHeight="1">
      <c r="F5" s="32"/>
      <c r="G5" s="33"/>
      <c r="H5" s="34" t="s">
        <v>18</v>
      </c>
      <c r="I5" s="46"/>
      <c r="J5" s="47"/>
      <c r="K5" s="47"/>
      <c r="L5" s="47"/>
      <c r="M5" s="48"/>
      <c r="P5" s="1" t="s">
        <v>39</v>
      </c>
      <c r="Q5" s="40">
        <v>1600000</v>
      </c>
    </row>
    <row r="6" spans="1:17" ht="22.5" customHeight="1">
      <c r="F6" s="32"/>
      <c r="G6" s="33"/>
      <c r="H6" s="34" t="s">
        <v>5</v>
      </c>
      <c r="I6" s="46"/>
      <c r="J6" s="47"/>
      <c r="K6" s="47"/>
      <c r="L6" s="47"/>
      <c r="M6" s="48"/>
      <c r="P6" s="1" t="s">
        <v>40</v>
      </c>
      <c r="Q6" s="40">
        <v>2000000</v>
      </c>
    </row>
    <row r="7" spans="1:17" ht="22.5" customHeight="1">
      <c r="F7" s="32"/>
      <c r="G7" s="33"/>
      <c r="H7" s="42" t="s">
        <v>14</v>
      </c>
      <c r="I7" s="43">
        <v>0</v>
      </c>
      <c r="J7" s="41" t="s">
        <v>37</v>
      </c>
      <c r="K7" s="46" t="s">
        <v>44</v>
      </c>
      <c r="L7" s="47"/>
      <c r="M7" s="48"/>
      <c r="P7" s="1" t="s">
        <v>41</v>
      </c>
      <c r="Q7" s="40">
        <v>2600000</v>
      </c>
    </row>
    <row r="8" spans="1:17" ht="22.5" customHeight="1">
      <c r="F8" s="32"/>
      <c r="G8" s="33"/>
      <c r="H8" s="45" t="s">
        <v>35</v>
      </c>
      <c r="I8" s="45"/>
      <c r="J8" s="45"/>
      <c r="K8" s="45"/>
      <c r="L8" s="68" t="s">
        <v>36</v>
      </c>
      <c r="M8" s="69"/>
    </row>
    <row r="9" spans="1:17" s="3" customFormat="1" ht="16.5" customHeight="1">
      <c r="A9" s="5"/>
      <c r="B9" s="5"/>
      <c r="C9" s="5"/>
      <c r="D9" s="5"/>
      <c r="E9" s="5"/>
      <c r="F9" s="5"/>
      <c r="G9" s="5"/>
      <c r="H9" s="5"/>
      <c r="I9" s="5"/>
      <c r="J9" s="5"/>
      <c r="K9" s="5"/>
      <c r="L9" s="5"/>
      <c r="M9" s="6" t="s">
        <v>11</v>
      </c>
    </row>
    <row r="10" spans="1:17" s="3" customFormat="1" ht="42.75" customHeight="1">
      <c r="A10" s="57"/>
      <c r="B10" s="45" t="s">
        <v>2</v>
      </c>
      <c r="C10" s="45"/>
      <c r="D10" s="45"/>
      <c r="E10" s="35" t="s">
        <v>20</v>
      </c>
      <c r="F10" s="35" t="s">
        <v>8</v>
      </c>
      <c r="G10" s="35" t="s">
        <v>13</v>
      </c>
      <c r="H10" s="35" t="s">
        <v>29</v>
      </c>
      <c r="I10" s="55" t="s">
        <v>22</v>
      </c>
      <c r="J10" s="36" t="s">
        <v>47</v>
      </c>
      <c r="K10" s="36" t="s">
        <v>0</v>
      </c>
      <c r="L10" s="35" t="s">
        <v>33</v>
      </c>
      <c r="M10" s="35" t="s">
        <v>12</v>
      </c>
    </row>
    <row r="11" spans="1:17" s="2" customFormat="1" ht="40.5" customHeight="1">
      <c r="A11" s="58"/>
      <c r="B11" s="12" t="s">
        <v>3</v>
      </c>
      <c r="C11" s="18" t="s">
        <v>15</v>
      </c>
      <c r="D11" s="11" t="s">
        <v>4</v>
      </c>
      <c r="E11" s="16" t="s">
        <v>6</v>
      </c>
      <c r="F11" s="9" t="s">
        <v>7</v>
      </c>
      <c r="G11" s="11" t="s">
        <v>21</v>
      </c>
      <c r="H11" s="23" t="s">
        <v>46</v>
      </c>
      <c r="I11" s="56"/>
      <c r="J11" s="10" t="s">
        <v>9</v>
      </c>
      <c r="K11" s="10" t="s">
        <v>10</v>
      </c>
      <c r="L11" s="10" t="s">
        <v>31</v>
      </c>
      <c r="M11" s="10" t="s">
        <v>32</v>
      </c>
    </row>
    <row r="12" spans="1:17" ht="42.75" customHeight="1">
      <c r="A12" s="35">
        <v>1</v>
      </c>
      <c r="B12" s="13"/>
      <c r="C12" s="15"/>
      <c r="D12" s="14"/>
      <c r="E12" s="17"/>
      <c r="F12" s="17"/>
      <c r="G12" s="37">
        <f t="shared" ref="G12:G16" si="0">E12-F12</f>
        <v>0</v>
      </c>
      <c r="H12" s="62">
        <v>0.5</v>
      </c>
      <c r="I12" s="59">
        <f>ROUNDDOWN(G17*H12,-3)</f>
        <v>0</v>
      </c>
      <c r="J12" s="59">
        <f>VLOOKUP(K7,P4:Q7,2)</f>
        <v>1000000</v>
      </c>
      <c r="K12" s="59">
        <f>MIN(I17,J17)</f>
        <v>0</v>
      </c>
      <c r="L12" s="70"/>
      <c r="M12" s="59">
        <f>K17-L17</f>
        <v>0</v>
      </c>
    </row>
    <row r="13" spans="1:17" ht="37.5" customHeight="1">
      <c r="A13" s="35">
        <v>2</v>
      </c>
      <c r="B13" s="13"/>
      <c r="C13" s="15"/>
      <c r="D13" s="14"/>
      <c r="E13" s="17"/>
      <c r="F13" s="17"/>
      <c r="G13" s="37">
        <f t="shared" si="0"/>
        <v>0</v>
      </c>
      <c r="H13" s="63"/>
      <c r="I13" s="60"/>
      <c r="J13" s="60"/>
      <c r="K13" s="60"/>
      <c r="L13" s="71"/>
      <c r="M13" s="60"/>
    </row>
    <row r="14" spans="1:17" ht="37.5" customHeight="1">
      <c r="A14" s="35">
        <v>3</v>
      </c>
      <c r="B14" s="13"/>
      <c r="C14" s="15"/>
      <c r="D14" s="14"/>
      <c r="E14" s="17"/>
      <c r="F14" s="17"/>
      <c r="G14" s="37">
        <f t="shared" si="0"/>
        <v>0</v>
      </c>
      <c r="H14" s="63"/>
      <c r="I14" s="60"/>
      <c r="J14" s="60"/>
      <c r="K14" s="60"/>
      <c r="L14" s="71"/>
      <c r="M14" s="60"/>
    </row>
    <row r="15" spans="1:17" ht="37.5" customHeight="1">
      <c r="A15" s="35">
        <v>4</v>
      </c>
      <c r="B15" s="13"/>
      <c r="C15" s="15"/>
      <c r="D15" s="14"/>
      <c r="E15" s="17"/>
      <c r="F15" s="17"/>
      <c r="G15" s="37">
        <f t="shared" si="0"/>
        <v>0</v>
      </c>
      <c r="H15" s="63"/>
      <c r="I15" s="60"/>
      <c r="J15" s="60"/>
      <c r="K15" s="60"/>
      <c r="L15" s="71"/>
      <c r="M15" s="60"/>
    </row>
    <row r="16" spans="1:17" ht="37.5" customHeight="1" thickBot="1">
      <c r="A16" s="35">
        <v>5</v>
      </c>
      <c r="B16" s="13"/>
      <c r="C16" s="15"/>
      <c r="D16" s="14"/>
      <c r="E16" s="17"/>
      <c r="F16" s="17"/>
      <c r="G16" s="37">
        <f t="shared" si="0"/>
        <v>0</v>
      </c>
      <c r="H16" s="64"/>
      <c r="I16" s="61"/>
      <c r="J16" s="61"/>
      <c r="K16" s="61"/>
      <c r="L16" s="72"/>
      <c r="M16" s="60"/>
    </row>
    <row r="17" spans="1:13" ht="37.5" customHeight="1" thickTop="1" thickBot="1">
      <c r="A17" s="52" t="s">
        <v>1</v>
      </c>
      <c r="B17" s="53"/>
      <c r="C17" s="54"/>
      <c r="D17" s="29">
        <f>SUM(D12:D16)</f>
        <v>0</v>
      </c>
      <c r="E17" s="30">
        <f>SUM(E12:E16)</f>
        <v>0</v>
      </c>
      <c r="F17" s="30">
        <f>SUM(F12:F16)</f>
        <v>0</v>
      </c>
      <c r="G17" s="30">
        <f>SUM(G12:G16)</f>
        <v>0</v>
      </c>
      <c r="H17" s="27"/>
      <c r="I17" s="30">
        <f t="shared" ref="I17" si="1">SUM(I12:I16)</f>
        <v>0</v>
      </c>
      <c r="J17" s="30">
        <f>SUM(J12:J16)</f>
        <v>1000000</v>
      </c>
      <c r="K17" s="30">
        <f>SUM(K12:K16)</f>
        <v>0</v>
      </c>
      <c r="L17" s="39">
        <f>SUM(L12:L16)</f>
        <v>0</v>
      </c>
      <c r="M17" s="31">
        <f>SUM(M12:M16)</f>
        <v>0</v>
      </c>
    </row>
    <row r="18" spans="1:13" s="5" customFormat="1" ht="30" customHeight="1">
      <c r="A18" s="50" t="s">
        <v>16</v>
      </c>
      <c r="B18" s="50"/>
      <c r="C18" s="50"/>
      <c r="D18" s="50"/>
      <c r="E18" s="50"/>
      <c r="F18" s="50"/>
      <c r="G18" s="50"/>
      <c r="H18" s="50"/>
      <c r="I18" s="50"/>
      <c r="J18" s="50"/>
      <c r="K18" s="50"/>
      <c r="L18" s="50"/>
      <c r="M18" s="51"/>
    </row>
    <row r="19" spans="1:13" s="5" customFormat="1" ht="18" customHeight="1">
      <c r="A19" s="19" t="s">
        <v>19</v>
      </c>
    </row>
    <row r="20" spans="1:13" s="5" customFormat="1" ht="18" customHeight="1">
      <c r="A20" s="49" t="s">
        <v>45</v>
      </c>
      <c r="B20" s="49"/>
      <c r="C20" s="49"/>
      <c r="D20" s="49"/>
      <c r="E20" s="49"/>
      <c r="F20" s="49"/>
      <c r="G20" s="49"/>
      <c r="H20" s="49"/>
      <c r="I20" s="49"/>
      <c r="J20" s="49"/>
      <c r="K20" s="49"/>
      <c r="L20" s="49"/>
      <c r="M20" s="49"/>
    </row>
    <row r="21" spans="1:13" s="5" customFormat="1" ht="18" customHeight="1">
      <c r="A21" s="19" t="s">
        <v>48</v>
      </c>
    </row>
    <row r="22" spans="1:13" s="5" customFormat="1" ht="18" customHeight="1">
      <c r="A22" s="5" t="s">
        <v>34</v>
      </c>
    </row>
  </sheetData>
  <mergeCells count="19">
    <mergeCell ref="A2:M2"/>
    <mergeCell ref="I4:M4"/>
    <mergeCell ref="I5:M5"/>
    <mergeCell ref="I6:M6"/>
    <mergeCell ref="K7:M7"/>
    <mergeCell ref="A17:C17"/>
    <mergeCell ref="A18:M18"/>
    <mergeCell ref="A20:M20"/>
    <mergeCell ref="A10:A11"/>
    <mergeCell ref="B10:D10"/>
    <mergeCell ref="I10:I11"/>
    <mergeCell ref="H12:H16"/>
    <mergeCell ref="I12:I16"/>
    <mergeCell ref="J12:J16"/>
    <mergeCell ref="H8:K8"/>
    <mergeCell ref="L8:M8"/>
    <mergeCell ref="K12:K16"/>
    <mergeCell ref="L12:L16"/>
    <mergeCell ref="M12:M16"/>
  </mergeCells>
  <phoneticPr fontId="2"/>
  <dataValidations count="1">
    <dataValidation type="list" allowBlank="1" showInputMessage="1" showErrorMessage="1" sqref="K7:M7">
      <formula1>$P$4:$P$7</formula1>
    </dataValidation>
  </dataValidations>
  <printOptions horizontalCentered="1"/>
  <pageMargins left="0.59055118110236227" right="0.59055118110236227" top="0.78740157480314965" bottom="0.19685039370078741" header="0.51181102362204722" footer="0.51181102362204722"/>
  <pageSetup paperSize="9" scale="82"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Sheet1!$D$2:$D$3</xm:f>
          </x14:formula1>
          <xm:sqref>H12:H16</xm:sqref>
        </x14:dataValidation>
        <x14:dataValidation type="list" allowBlank="1" showInputMessage="1" showErrorMessage="1">
          <x14:formula1>
            <xm:f>Sheet1!$A$2:$A$5</xm:f>
          </x14:formula1>
          <xm:sqref>G7:G8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7"/>
  <sheetViews>
    <sheetView workbookViewId="0">
      <selection activeCell="E17" sqref="E17"/>
    </sheetView>
  </sheetViews>
  <sheetFormatPr defaultRowHeight="13.5"/>
  <cols>
    <col min="1" max="1" width="18.42578125" style="21" bestFit="1" customWidth="1"/>
    <col min="2" max="2" width="13.28515625" style="21" bestFit="1" customWidth="1"/>
    <col min="3" max="3" width="9.140625" style="21"/>
    <col min="4" max="4" width="11.7109375" style="21" bestFit="1" customWidth="1"/>
    <col min="5" max="16384" width="9.140625" style="21"/>
  </cols>
  <sheetData>
    <row r="1" spans="1:6">
      <c r="A1" s="21" t="s">
        <v>23</v>
      </c>
      <c r="B1" s="21" t="s">
        <v>24</v>
      </c>
      <c r="D1" s="21" t="s">
        <v>30</v>
      </c>
    </row>
    <row r="2" spans="1:6">
      <c r="A2" s="21" t="s">
        <v>25</v>
      </c>
      <c r="B2" s="22">
        <v>1000000</v>
      </c>
      <c r="D2" s="25">
        <v>0.75</v>
      </c>
      <c r="E2" s="21">
        <v>1</v>
      </c>
      <c r="F2" s="25">
        <f>D2*E2</f>
        <v>0.75</v>
      </c>
    </row>
    <row r="3" spans="1:6">
      <c r="A3" s="21" t="s">
        <v>26</v>
      </c>
      <c r="B3" s="22">
        <v>1600000</v>
      </c>
      <c r="D3" s="25">
        <v>0.5</v>
      </c>
      <c r="E3" s="21">
        <v>1</v>
      </c>
    </row>
    <row r="4" spans="1:6">
      <c r="A4" s="21" t="s">
        <v>27</v>
      </c>
      <c r="B4" s="22">
        <v>2000000</v>
      </c>
    </row>
    <row r="5" spans="1:6">
      <c r="A5" s="21" t="s">
        <v>28</v>
      </c>
      <c r="B5" s="22">
        <v>2600000</v>
      </c>
    </row>
    <row r="7" spans="1:6">
      <c r="A7" s="24"/>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別紙2_ICT（初回）</vt:lpstr>
      <vt:lpstr>別紙2_ICT（過去に補助金を受けたことがある事業所)</vt:lpstr>
      <vt:lpstr>Sheet1</vt:lpstr>
      <vt:lpstr>'別紙2_ICT（過去に補助金を受けたことがある事業所)'!Print_Area</vt:lpstr>
      <vt:lpstr>'別紙2_ICT（初回）'!Print_Area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2024-03-04T09:16:14Z</cp:lastPrinted>
  <dcterms:created xsi:type="dcterms:W3CDTF">2009-03-12T10:42:41Z</dcterms:created>
  <dcterms:modified xsi:type="dcterms:W3CDTF">2024-03-04T09:16:20Z</dcterms:modified>
</cp:coreProperties>
</file>