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120" windowWidth="20730" windowHeight="11160" tabRatio="787"/>
  </bookViews>
  <sheets>
    <sheet name="月報第１表" sheetId="19" r:id="rId1"/>
    <sheet name="月報第２表" sheetId="20" r:id="rId2"/>
    <sheet name="月報第３表" sheetId="27" r:id="rId3"/>
    <sheet name="年度・暦年" sheetId="10" r:id="rId4"/>
    <sheet name="グラフ（年度・暦年）" sheetId="11" r:id="rId5"/>
    <sheet name="グラフ（国内客年度・暦年）" sheetId="28" r:id="rId6"/>
    <sheet name="グラフ（外国客年度・暦年）"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20080805速報時点データ_列部門・外生部門" localSheetId="5">#REF!</definedName>
    <definedName name="_1_20080805速報時点データ_列部門・外生部門" localSheetId="2">#REF!</definedName>
    <definedName name="_1_20080805速報時点データ_列部門・外生部門">#REF!</definedName>
    <definedName name="_1G1_" localSheetId="5">#REF!</definedName>
    <definedName name="_1G1_" localSheetId="2">#REF!</definedName>
    <definedName name="_1G1_">#REF!</definedName>
    <definedName name="_2_20080805速報時点データ_列部門・内生部門" localSheetId="5">#REF!</definedName>
    <definedName name="_2_20080805速報時点データ_列部門・内生部門" localSheetId="2">#REF!</definedName>
    <definedName name="_2_20080805速報時点データ_列部門・内生部門">#REF!</definedName>
    <definedName name="_2G2_" localSheetId="5">#REF!</definedName>
    <definedName name="_2G2_" localSheetId="2">#REF!</definedName>
    <definedName name="_2G2_">#REF!</definedName>
    <definedName name="_3G1_" localSheetId="5">#REF!</definedName>
    <definedName name="_3G1_" localSheetId="2">#REF!</definedName>
    <definedName name="_3G1_">#REF!</definedName>
    <definedName name="_3G3_" localSheetId="5">#REF!</definedName>
    <definedName name="_3G3_" localSheetId="2">#REF!</definedName>
    <definedName name="_3G3_">#REF!</definedName>
    <definedName name="_4G2_" localSheetId="5">#REF!</definedName>
    <definedName name="_4G2_" localSheetId="2">#REF!</definedName>
    <definedName name="_4G2_">#REF!</definedName>
    <definedName name="_5G3_" localSheetId="5">#REF!</definedName>
    <definedName name="_5G3_" localSheetId="2">#REF!</definedName>
    <definedName name="_5G3_">#REF!</definedName>
    <definedName name="_Fill" localSheetId="5" hidden="1">[1]SV概念!#REF!</definedName>
    <definedName name="_Fill" localSheetId="2" hidden="1">[1]SV概念!#REF!</definedName>
    <definedName name="_Fill" hidden="1">[1]SV概念!#REF!</definedName>
    <definedName name="_G1" localSheetId="5">#REF!</definedName>
    <definedName name="_G1" localSheetId="2">#REF!</definedName>
    <definedName name="_G1">#REF!</definedName>
    <definedName name="_G2" localSheetId="5">#REF!</definedName>
    <definedName name="_G2" localSheetId="2">#REF!</definedName>
    <definedName name="_G2">#REF!</definedName>
    <definedName name="_G3" localSheetId="5">#REF!</definedName>
    <definedName name="_G3" localSheetId="2">#REF!</definedName>
    <definedName name="_G3">#REF!</definedName>
    <definedName name="_NEW1" localSheetId="5">#REF!</definedName>
    <definedName name="_NEW1" localSheetId="2">#REF!</definedName>
    <definedName name="_NEW1">#REF!</definedName>
    <definedName name="_Order1" hidden="1">255</definedName>
    <definedName name="_Order2" hidden="1">255</definedName>
    <definedName name="」" localSheetId="5">#REF!</definedName>
    <definedName name="」" localSheetId="2">#REF!</definedName>
    <definedName name="」">#REF!</definedName>
    <definedName name="①購入額計" localSheetId="5">#REF!</definedName>
    <definedName name="①購入額計" localSheetId="2">#REF!</definedName>
    <definedName name="①購入額計">#REF!</definedName>
    <definedName name="①購入金額" localSheetId="5">#REF!</definedName>
    <definedName name="①購入金額" localSheetId="2">#REF!</definedName>
    <definedName name="①購入金額">#REF!</definedName>
    <definedName name="②購入者数" localSheetId="5">#REF!</definedName>
    <definedName name="②購入者数" localSheetId="2">#REF!</definedName>
    <definedName name="②購入者数">#REF!</definedName>
    <definedName name="③購入者単価" localSheetId="5">#REF!</definedName>
    <definedName name="③購入者単価" localSheetId="2">#REF!</definedName>
    <definedName name="③購入者単価">#REF!</definedName>
    <definedName name="③購入者平均単価" localSheetId="5">#REF!</definedName>
    <definedName name="③購入者平均単価" localSheetId="2">#REF!</definedName>
    <definedName name="③購入者平均単価">#REF!</definedName>
    <definedName name="④金額NA" localSheetId="5">#REF!</definedName>
    <definedName name="④金額NA" localSheetId="2">#REF!</definedName>
    <definedName name="④金額NA">#REF!</definedName>
    <definedName name="④購入金額NA" localSheetId="5">#REF!</definedName>
    <definedName name="④購入金額NA" localSheetId="2">#REF!</definedName>
    <definedName name="④購入金額NA">#REF!</definedName>
    <definedName name="⑤不明" localSheetId="5">#REF!</definedName>
    <definedName name="⑤不明" localSheetId="2">#REF!</definedName>
    <definedName name="⑤不明">#REF!</definedName>
    <definedName name="⑥購入率" localSheetId="5">#REF!</definedName>
    <definedName name="⑥購入率" localSheetId="2">#REF!</definedName>
    <definedName name="⑥購入率">#REF!</definedName>
    <definedName name="⑦全体単価" localSheetId="5">#REF!</definedName>
    <definedName name="⑦全体単価" localSheetId="2">#REF!</definedName>
    <definedName name="⑦全体単価">#REF!</definedName>
    <definedName name="⑦平均単価" localSheetId="5">#REF!</definedName>
    <definedName name="⑦平均単価" localSheetId="2">#REF!</definedName>
    <definedName name="⑦平均単価">#REF!</definedName>
    <definedName name="atesaki" localSheetId="5">[2]その他!#REF!</definedName>
    <definedName name="atesaki" localSheetId="2">[2]その他!#REF!</definedName>
    <definedName name="atesaki">[2]その他!#REF!</definedName>
    <definedName name="ｄ" localSheetId="5">#REF!</definedName>
    <definedName name="ｄ" localSheetId="2">#REF!</definedName>
    <definedName name="ｄ">#REF!</definedName>
    <definedName name="Data" localSheetId="5">'[3]１．.経済活動別県内総生産'!#REF!</definedName>
    <definedName name="Data" localSheetId="2">'[3]１．.経済活動別県内総生産'!#REF!</definedName>
    <definedName name="Data">'[3]１．.経済活動別県内総生産'!#REF!</definedName>
    <definedName name="DataEnd" localSheetId="5">'[3]１．.経済活動別県内総生産'!#REF!</definedName>
    <definedName name="DataEnd" localSheetId="2">'[3]１．.経済活動別県内総生産'!#REF!</definedName>
    <definedName name="DataEnd">'[3]１．.経済活動別県内総生産'!#REF!</definedName>
    <definedName name="G" localSheetId="5">#REF!</definedName>
    <definedName name="G" localSheetId="2">#REF!</definedName>
    <definedName name="G">#REF!</definedName>
    <definedName name="h13形態別1_3期" localSheetId="5">#REF!</definedName>
    <definedName name="h13形態別1_3期" localSheetId="2">#REF!</definedName>
    <definedName name="h13形態別1_3期">#REF!</definedName>
    <definedName name="Hyousoku" localSheetId="5">'[3]１．.経済活動別県内総生産'!#REF!</definedName>
    <definedName name="Hyousoku" localSheetId="2">'[3]１．.経済活動別県内総生産'!#REF!</definedName>
    <definedName name="Hyousoku">'[3]１．.経済活動別県内総生産'!#REF!</definedName>
    <definedName name="HyousokuArea" localSheetId="5">'[3]１．.経済活動別県内総生産'!#REF!</definedName>
    <definedName name="HyousokuArea" localSheetId="2">'[3]１．.経済活動別県内総生産'!#REF!</definedName>
    <definedName name="HyousokuArea">'[3]１．.経済活動別県内総生産'!#REF!</definedName>
    <definedName name="HyousokuEnd" localSheetId="5">'[3]１．.経済活動別県内総生産'!#REF!</definedName>
    <definedName name="HyousokuEnd" localSheetId="2">'[3]１．.経済活動別県内総生産'!#REF!</definedName>
    <definedName name="HyousokuEnd">'[3]１．.経済活動別県内総生産'!#REF!</definedName>
    <definedName name="kkkk" localSheetId="5">#REF!</definedName>
    <definedName name="kkkk" localSheetId="2">#REF!</definedName>
    <definedName name="kkkk">#REF!</definedName>
    <definedName name="MACRO" localSheetId="5">#REF!</definedName>
    <definedName name="MACRO" localSheetId="2">#REF!</definedName>
    <definedName name="MACRO">#REF!</definedName>
    <definedName name="p">'[4]H13～H17'!$A$1:$U$18</definedName>
    <definedName name="P2上我が国市場">[5]○02旅行消費額!$A$4:$F$5</definedName>
    <definedName name="P3上右他産業">'[5]02☆産業別波及効果'!$K$101:$M$127</definedName>
    <definedName name="P3上左他産業">'[5]02☆産業別波及効果'!$E$101:$G$127</definedName>
    <definedName name="P5下外客数">'[6]○92-03外客数'!$F$38:$P$38,'[6]○92-03外客数'!$F$57:$P$57</definedName>
    <definedName name="PH" localSheetId="5">#REF!</definedName>
    <definedName name="PH" localSheetId="2">#REF!</definedName>
    <definedName name="PH">#REF!</definedName>
    <definedName name="PRINT" localSheetId="5">#REF!</definedName>
    <definedName name="PRINT" localSheetId="2">#REF!</definedName>
    <definedName name="PRINT">#REF!</definedName>
    <definedName name="_xlnm.Print_Area" localSheetId="6">'グラフ（外国客年度・暦年）'!$A$1:$AE$22</definedName>
    <definedName name="_xlnm.Print_Area" localSheetId="5">'グラフ（国内客年度・暦年）'!$A$1:$AE$22</definedName>
    <definedName name="_xlnm.Print_Area" localSheetId="1">月報第２表!$A$1:$AE$31</definedName>
    <definedName name="_xlnm.Print_Area" localSheetId="2">月報第３表!$A$1:$Q$26</definedName>
    <definedName name="_xlnm.Print_Area" localSheetId="3">年度・暦年!$A$1:$AQ$18</definedName>
    <definedName name="prntg3" localSheetId="5">#REF!</definedName>
    <definedName name="prntg3" localSheetId="2">#REF!</definedName>
    <definedName name="prntg3">#REF!</definedName>
    <definedName name="psDKDKDKDKDKDKDKDKDKDKDKDKDKDKR" localSheetId="5">#REF!</definedName>
    <definedName name="psDKDKDKDKDKDKDKDKDKDKDKDKDKDKR" localSheetId="2">#REF!</definedName>
    <definedName name="psDKDKDKDKDKDKDKDKDKDKDKDKDKDKR">#REF!</definedName>
    <definedName name="psDKDKRTopRTm3TB0TB4TB0TB0TB25." localSheetId="5">'[4]H13～H17'!#REF!</definedName>
    <definedName name="psDKDKRTopRTm3TB0TB4TB0TB0TB25." localSheetId="2">'[4]H13～H17'!#REF!</definedName>
    <definedName name="psDKDKRTopRTm3TB0TB4TB0TB0TB25.">'[4]H13～H17'!#REF!</definedName>
    <definedName name="q" localSheetId="5">#REF!</definedName>
    <definedName name="q" localSheetId="2">#REF!</definedName>
    <definedName name="q">#REF!</definedName>
    <definedName name="TitleEnglish" localSheetId="5">'[3]１．.経済活動別県内総生産'!#REF!</definedName>
    <definedName name="TitleEnglish" localSheetId="2">'[3]１．.経済活動別県内総生産'!#REF!</definedName>
    <definedName name="TitleEnglish">'[3]１．.経済活動別県内総生産'!#REF!</definedName>
    <definedName name="あ">'[7]H15～H19'!$AJ$4:$BD$26</definedName>
    <definedName name="ここから">[8]◎アンケート4_6月集計!$P$1510</definedName>
    <definedName name="パック価格帯" localSheetId="5">#REF!</definedName>
    <definedName name="パック価格帯" localSheetId="2">#REF!</definedName>
    <definedName name="パック価格帯">#REF!</definedName>
    <definedName name="リピータ土産代" localSheetId="5">#REF!</definedName>
    <definedName name="リピータ土産代" localSheetId="2">#REF!</definedName>
    <definedName name="リピータ土産代">#REF!</definedName>
    <definedName name="印刷_1" localSheetId="5">[9]民宿・国民宿舎等データ入力用シート!#REF!</definedName>
    <definedName name="印刷_1" localSheetId="2">[9]民宿・国民宿舎等データ入力用シート!#REF!</definedName>
    <definedName name="印刷_1">[9]民宿・国民宿舎等データ入力用シート!#REF!</definedName>
    <definedName name="印刷_2" localSheetId="5">[9]民宿・国民宿舎等データ入力用シート!#REF!</definedName>
    <definedName name="印刷_2" localSheetId="2">[9]民宿・国民宿舎等データ入力用シート!#REF!</definedName>
    <definedName name="印刷_2">[9]民宿・国民宿舎等データ入力用シート!#REF!</definedName>
    <definedName name="印刷_3" localSheetId="5">[9]民宿・国民宿舎等データ入力用シート!#REF!</definedName>
    <definedName name="印刷_3" localSheetId="2">[9]民宿・国民宿舎等データ入力用シート!#REF!</definedName>
    <definedName name="印刷_3">[9]民宿・国民宿舎等データ入力用シート!#REF!</definedName>
    <definedName name="印刷_4" localSheetId="5">[9]民宿・国民宿舎等データ入力用シート!#REF!</definedName>
    <definedName name="印刷_4" localSheetId="2">[9]民宿・国民宿舎等データ入力用シート!#REF!</definedName>
    <definedName name="印刷_4">[9]民宿・国民宿舎等データ入力用シート!#REF!</definedName>
    <definedName name="印刷範囲②⑥" localSheetId="5">#REF!</definedName>
    <definedName name="印刷範囲②⑥" localSheetId="2">#REF!</definedName>
    <definedName name="印刷範囲②⑥">#REF!</definedName>
    <definedName name="印刷用" localSheetId="5">#REF!</definedName>
    <definedName name="印刷用" localSheetId="2">#REF!</definedName>
    <definedName name="印刷用">#REF!</definedName>
    <definedName name="貨物配分率">[10]ﾏｰｼﾞﾝ計算!$AC$824:$AC$828</definedName>
    <definedName name="各月消費単価総括" localSheetId="5">#REF!</definedName>
    <definedName name="各月消費単価総括" localSheetId="2">#REF!</definedName>
    <definedName name="各月消費単価総括">#REF!</definedName>
    <definedName name="観光収入の推移">[11]○旧観光収入!$A$2:$N$45</definedName>
    <definedName name="観光収入推計">[11]×修正後観光収入!$A$2:$N$40</definedName>
    <definedName name="観光収入単価図">[11]×修正後観光収入!$E$121:$S$154</definedName>
    <definedName name="観光消費額入力場">[10]ﾏｰｼﾞﾝ計算!$M$799:$M$839</definedName>
    <definedName name="旧費目別単価">[11]○旧観光収入!$S$13:$Y$61</definedName>
    <definedName name="金額NA">[12]○搭乗者アンケート11月分!$BC$8392:$BR$8498</definedName>
    <definedName name="月別曜日別" localSheetId="5">#REF!</definedName>
    <definedName name="月別曜日別" localSheetId="2">#REF!</definedName>
    <definedName name="月別曜日別">#REF!</definedName>
    <definedName name="県外マーケット" localSheetId="5">#REF!</definedName>
    <definedName name="県外マーケット" localSheetId="2">#REF!</definedName>
    <definedName name="県外マーケット">#REF!</definedName>
    <definedName name="県外客属性" localSheetId="5">#REF!</definedName>
    <definedName name="県外客属性" localSheetId="2">#REF!</definedName>
    <definedName name="県外客属性">#REF!</definedName>
    <definedName name="参加費分布表">[13]参加費!$H$2:$V$76</definedName>
    <definedName name="産出額表" localSheetId="5">#REF!</definedName>
    <definedName name="産出額表" localSheetId="2">#REF!</definedName>
    <definedName name="産出額表">#REF!</definedName>
    <definedName name="市町村別規模別施設数" localSheetId="5">[9]民宿・国民宿舎等データ入力用シート!#REF!</definedName>
    <definedName name="市町村別規模別施設数" localSheetId="2">[9]民宿・国民宿舎等データ入力用シート!#REF!</definedName>
    <definedName name="市町村別規模別施設数">[9]民宿・国民宿舎等データ入力用シート!#REF!</definedName>
    <definedName name="市町村別種別施設数">[9]民宿・国民宿舎等データ入力用シート!$D$1:$AR$53</definedName>
    <definedName name="宿泊者平均泊数" localSheetId="5">#REF!</definedName>
    <definedName name="宿泊者平均泊数" localSheetId="2">#REF!</definedName>
    <definedName name="宿泊者平均泊数">#REF!</definedName>
    <definedName name="宿泊量推計表" localSheetId="5">#REF!</definedName>
    <definedName name="宿泊量推計表" localSheetId="2">#REF!</definedName>
    <definedName name="宿泊量推計表">#REF!</definedName>
    <definedName name="消費額">[14]×消費額表!$A$151</definedName>
    <definedName name="消費額構成">[14]×消費額表!$A$221</definedName>
    <definedName name="推移一括図">[11]○旧観光収入!$R$13:$AJ$63</definedName>
    <definedName name="全体単価">[14]×消費額表!$A$80</definedName>
    <definedName name="属性構成表">[14]○年度属性!$B$74:$M$145</definedName>
    <definedName name="滞在日数グラフ">[11]滞在日数!$D$46:$R$97</definedName>
    <definedName name="単価下落参考" localSheetId="5">#REF!</definedName>
    <definedName name="単価下落参考" localSheetId="2">#REF!</definedName>
    <definedName name="単価下落参考">#REF!</definedName>
    <definedName name="地域別規模別施設数" localSheetId="5">[9]民宿・国民宿舎等データ入力用シート!#REF!</definedName>
    <definedName name="地域別規模別施設数" localSheetId="2">[9]民宿・国民宿舎等データ入力用シート!#REF!</definedName>
    <definedName name="地域別規模別施設数">[9]民宿・国民宿舎等データ入力用シート!#REF!</definedName>
    <definedName name="地域別種別施設数">[9]民宿・国民宿舎等データ入力用シート!$D$1:$AR$53</definedName>
    <definedName name="通関統計組替集計結果" localSheetId="5">#REF!</definedName>
    <definedName name="通関統計組替集計結果" localSheetId="2">#REF!</definedName>
    <definedName name="通関統計組替集計結果">#REF!</definedName>
    <definedName name="投入額表" localSheetId="5">#REF!</definedName>
    <definedName name="投入額表" localSheetId="2">#REF!</definedName>
    <definedName name="投入額表">#REF!</definedName>
    <definedName name="入域観光客数推移">[11]○入域観光客数!$A$1:$Q$38</definedName>
    <definedName name="年次集計表用" localSheetId="5">#REF!</definedName>
    <definedName name="年次集計表用" localSheetId="2">#REF!</definedName>
    <definedName name="年次集計表用">#REF!</definedName>
    <definedName name="年次別観光消費単価">'[13]費目別単価図 推移表'!$C$93:$Q$132</definedName>
    <definedName name="年代３時点推移">[11]年代実数!$M$69:$U$101</definedName>
    <definedName name="年代別客層">[11]年代実数!$D$55:$L$103</definedName>
    <definedName name="年度消費細目03" localSheetId="5">#REF!</definedName>
    <definedName name="年度消費細目03" localSheetId="2">#REF!</definedName>
    <definedName name="年度消費細目03">#REF!</definedName>
    <definedName name="泊数図">[14]○属性泊数宿泊量!$B$73:$AC$142</definedName>
    <definedName name="標準偏差等">'[14]アンケート01_03月出費分布(泊数）'!$F$844:$O$846</definedName>
    <definedName name="標本属性" localSheetId="5">#REF!</definedName>
    <definedName name="標本属性" localSheetId="2">#REF!</definedName>
    <definedName name="標本属性">#REF!</definedName>
    <definedName name="標本属性曜日" localSheetId="5">#REF!</definedName>
    <definedName name="標本属性曜日" localSheetId="2">#REF!</definedName>
    <definedName name="標本属性曜日">#REF!</definedName>
    <definedName name="表">'[14]×1-3月期集計n809'!$H$1505</definedName>
    <definedName name="部門参照上左端" localSheetId="5">#REF!</definedName>
    <definedName name="部門参照上左端" localSheetId="2">#REF!</definedName>
    <definedName name="部門参照上左端">#REF!</definedName>
    <definedName name="部門参照上端" localSheetId="5">#REF!</definedName>
    <definedName name="部門参照上端" localSheetId="2">#REF!</definedName>
    <definedName name="部門参照上端">#REF!</definedName>
    <definedName name="平均泊数">'[13]費目別単価図 推移表'!$S$156:$Y$159</definedName>
    <definedName name="平成１９年５月" localSheetId="5">#REF!</definedName>
    <definedName name="平成１９年５月" localSheetId="2">#REF!</definedName>
    <definedName name="平成１９年５月">#REF!</definedName>
    <definedName name="補足⑤２貼付元">[14]県外客月別消費構成!$D$3:$O$7</definedName>
    <definedName name="訪問回数">[11]訪問回数!$C$40:$K$75</definedName>
    <definedName name="訪問先">[11]訪問先!$D$38:$M$61</definedName>
    <definedName name="無効票4_6" localSheetId="5">#REF!</definedName>
    <definedName name="無効票4_6" localSheetId="2">#REF!</definedName>
    <definedName name="無効票4_6">#REF!</definedName>
    <definedName name="旅行携帯の推移">[11]旅行形態!$C$38:$K$63</definedName>
    <definedName name="旅行目的">[11]旅行目的!$C$39:$K$68</definedName>
    <definedName name="暦年単価貼付先">'[13]費目別単価図 推移表'!$C$80:$M$83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10" l="1"/>
  <c r="K12" i="10"/>
  <c r="K13" i="10"/>
  <c r="R6" i="10" l="1"/>
  <c r="AD21" i="28" l="1"/>
  <c r="N21" i="28"/>
  <c r="AD20" i="28"/>
  <c r="N20" i="28"/>
  <c r="AD19" i="28"/>
  <c r="N19" i="28"/>
  <c r="AD18" i="28"/>
  <c r="N18" i="28"/>
  <c r="G15" i="28"/>
  <c r="G14" i="28"/>
  <c r="I5" i="10" l="1"/>
  <c r="I6" i="10" s="1"/>
  <c r="I7" i="10" s="1"/>
  <c r="I8" i="10" s="1"/>
  <c r="I9" i="10" s="1"/>
  <c r="I10" i="10" s="1"/>
  <c r="I11" i="10" s="1"/>
  <c r="I12" i="10" s="1"/>
  <c r="I13" i="10" s="1"/>
  <c r="I14" i="10" s="1"/>
  <c r="I15" i="10" s="1"/>
  <c r="I16" i="10" s="1"/>
  <c r="G5" i="10"/>
  <c r="G6" i="10" s="1"/>
  <c r="G7" i="10" s="1"/>
  <c r="G8" i="10" s="1"/>
  <c r="G9" i="10" s="1"/>
  <c r="G10" i="10" s="1"/>
  <c r="G11" i="10" s="1"/>
  <c r="G12" i="10" s="1"/>
  <c r="G13" i="10" s="1"/>
  <c r="G14" i="10" s="1"/>
  <c r="G15" i="10" s="1"/>
  <c r="G16" i="10" s="1"/>
  <c r="E5" i="10"/>
  <c r="E6" i="10" s="1"/>
  <c r="E7" i="10" s="1"/>
  <c r="E8" i="10" s="1"/>
  <c r="E9" i="10" s="1"/>
  <c r="E10" i="10" s="1"/>
  <c r="E11" i="10" s="1"/>
  <c r="E12" i="10" s="1"/>
  <c r="E13" i="10" s="1"/>
  <c r="E14" i="10" s="1"/>
  <c r="E15" i="10" s="1"/>
  <c r="E16" i="10" s="1"/>
  <c r="C5" i="10"/>
  <c r="C6" i="10" s="1"/>
  <c r="C7" i="10" s="1"/>
  <c r="C8" i="10" s="1"/>
  <c r="C9" i="10" s="1"/>
  <c r="C10" i="10" s="1"/>
  <c r="C11" i="10" s="1"/>
  <c r="C12" i="10" s="1"/>
  <c r="C13" i="10" s="1"/>
  <c r="C14" i="10" s="1"/>
  <c r="C15" i="10" s="1"/>
  <c r="C16" i="10" s="1"/>
  <c r="U16" i="10" l="1"/>
  <c r="T16" i="10"/>
  <c r="U15" i="10"/>
  <c r="T15" i="10"/>
  <c r="U14" i="10"/>
  <c r="T14" i="10"/>
  <c r="U13" i="10"/>
  <c r="T13" i="10"/>
  <c r="U12" i="10"/>
  <c r="T12" i="10"/>
  <c r="T6" i="10"/>
  <c r="T5" i="10"/>
  <c r="L5" i="10" l="1"/>
  <c r="AA5" i="10" l="1"/>
  <c r="AA6" i="10" s="1"/>
  <c r="AA7" i="10" s="1"/>
  <c r="AA8" i="10" s="1"/>
  <c r="AA9" i="10" s="1"/>
  <c r="AA10" i="10" s="1"/>
  <c r="AA11" i="10" s="1"/>
  <c r="AA12" i="10" s="1"/>
  <c r="AA13" i="10" s="1"/>
  <c r="AA14" i="10" s="1"/>
  <c r="AA15" i="10" s="1"/>
  <c r="AA16" i="10" s="1"/>
  <c r="Y6" i="10"/>
  <c r="Y7" i="10" s="1"/>
  <c r="Y8" i="10" s="1"/>
  <c r="Y9" i="10" s="1"/>
  <c r="Y10" i="10" s="1"/>
  <c r="Y11" i="10" s="1"/>
  <c r="Y12" i="10" s="1"/>
  <c r="Y13" i="10" s="1"/>
  <c r="Y14" i="10" s="1"/>
  <c r="Y15" i="10" s="1"/>
  <c r="Y16" i="10" s="1"/>
  <c r="X17" i="10"/>
  <c r="Y17" i="10"/>
  <c r="Y5" i="10"/>
  <c r="AN5" i="10" l="1"/>
  <c r="AQ16" i="10"/>
  <c r="AP16" i="10"/>
  <c r="AQ15" i="10"/>
  <c r="AP15" i="10"/>
  <c r="AP9" i="10"/>
  <c r="AP8" i="10"/>
  <c r="AP7" i="10"/>
  <c r="AP6" i="10"/>
  <c r="AP5" i="10"/>
  <c r="AH5" i="10"/>
  <c r="AD17" i="10" l="1"/>
  <c r="AB17" i="10"/>
  <c r="Z17" i="10"/>
  <c r="N8" i="10" l="1"/>
  <c r="N12" i="10" l="1"/>
  <c r="R5" i="10" l="1"/>
  <c r="P5" i="10"/>
  <c r="N5" i="10"/>
  <c r="AL16" i="10" l="1"/>
  <c r="AH6" i="10"/>
  <c r="AE5" i="10"/>
  <c r="AE6" i="10" s="1"/>
  <c r="AE7" i="10" s="1"/>
  <c r="AE8" i="10" s="1"/>
  <c r="AE9" i="10" s="1"/>
  <c r="AE10" i="10" s="1"/>
  <c r="AE11" i="10" s="1"/>
  <c r="AE12" i="10" s="1"/>
  <c r="AE13" i="10" s="1"/>
  <c r="AE14" i="10" s="1"/>
  <c r="AE15" i="10" s="1"/>
  <c r="AE16" i="10" s="1"/>
  <c r="AC5" i="10"/>
  <c r="AC6" i="10" s="1"/>
  <c r="AC7" i="10" s="1"/>
  <c r="AC8" i="10" s="1"/>
  <c r="AC9" i="10" s="1"/>
  <c r="AC10" i="10" s="1"/>
  <c r="AC11" i="10" s="1"/>
  <c r="AC12" i="10" s="1"/>
  <c r="AC13" i="10" s="1"/>
  <c r="AC14" i="10" s="1"/>
  <c r="AC15" i="10" s="1"/>
  <c r="AC16" i="10" s="1"/>
  <c r="S13" i="10" l="1"/>
  <c r="K5" i="10"/>
  <c r="U5" i="10" s="1"/>
  <c r="AG5" i="10"/>
  <c r="S5" i="10"/>
  <c r="Q5" i="10"/>
  <c r="AD21" i="11"/>
  <c r="AN16" i="10"/>
  <c r="AN15" i="10"/>
  <c r="AN9" i="10"/>
  <c r="AN8" i="10"/>
  <c r="AN7" i="10"/>
  <c r="AN6" i="10"/>
  <c r="AG6" i="10"/>
  <c r="AQ6" i="10" s="1"/>
  <c r="AO6" i="10"/>
  <c r="AG15" i="10"/>
  <c r="AG16" i="10"/>
  <c r="L6" i="10"/>
  <c r="B17" i="10"/>
  <c r="P16" i="10"/>
  <c r="N16" i="10"/>
  <c r="L16" i="10"/>
  <c r="P15" i="10"/>
  <c r="N15" i="10"/>
  <c r="L15" i="10"/>
  <c r="P14" i="10"/>
  <c r="N14" i="10"/>
  <c r="L14" i="10"/>
  <c r="P13" i="10"/>
  <c r="N13" i="10"/>
  <c r="L13" i="10"/>
  <c r="P12" i="10"/>
  <c r="L12" i="10"/>
  <c r="P11" i="10"/>
  <c r="N11" i="10"/>
  <c r="L11" i="10"/>
  <c r="P10" i="10"/>
  <c r="N10" i="10"/>
  <c r="L10" i="10"/>
  <c r="P9" i="10"/>
  <c r="N9" i="10"/>
  <c r="L9" i="10"/>
  <c r="P8" i="10"/>
  <c r="L8" i="10"/>
  <c r="P7" i="10"/>
  <c r="N7" i="10"/>
  <c r="L7" i="10"/>
  <c r="P6" i="10"/>
  <c r="N6" i="10"/>
  <c r="M16" i="10"/>
  <c r="Q16" i="10"/>
  <c r="O5" i="10"/>
  <c r="M6" i="10"/>
  <c r="O6" i="10"/>
  <c r="Q6" i="10"/>
  <c r="M7" i="10"/>
  <c r="O7" i="10"/>
  <c r="Q7" i="10"/>
  <c r="M8" i="10"/>
  <c r="O8" i="10"/>
  <c r="Q8" i="10"/>
  <c r="M9" i="10"/>
  <c r="O9" i="10"/>
  <c r="Q9" i="10"/>
  <c r="M10" i="10"/>
  <c r="O10" i="10"/>
  <c r="Q10" i="10"/>
  <c r="M11" i="10"/>
  <c r="O11" i="10"/>
  <c r="Q11" i="10"/>
  <c r="M12" i="10"/>
  <c r="O12" i="10"/>
  <c r="Q12" i="10"/>
  <c r="M13" i="10"/>
  <c r="O13" i="10"/>
  <c r="Q13" i="10"/>
  <c r="M14" i="10"/>
  <c r="O14" i="10"/>
  <c r="Q14" i="10"/>
  <c r="M15" i="10"/>
  <c r="O15" i="10"/>
  <c r="Q15" i="10"/>
  <c r="O16" i="10"/>
  <c r="M5" i="10"/>
  <c r="R14" i="10"/>
  <c r="R15" i="10"/>
  <c r="AL15" i="10"/>
  <c r="AL14" i="10"/>
  <c r="R12" i="10"/>
  <c r="AL13" i="10"/>
  <c r="AL12" i="10"/>
  <c r="AI5" i="10"/>
  <c r="AJ14" i="10"/>
  <c r="R13" i="10"/>
  <c r="AL11" i="10"/>
  <c r="R16" i="10"/>
  <c r="AL10" i="10"/>
  <c r="AL9" i="10"/>
  <c r="AL8" i="10"/>
  <c r="AL7" i="10"/>
  <c r="AL6" i="10"/>
  <c r="AL5" i="10"/>
  <c r="AE17" i="10"/>
  <c r="AM8" i="10"/>
  <c r="AM7" i="10"/>
  <c r="AM12" i="10"/>
  <c r="AM13" i="10"/>
  <c r="AM14" i="10"/>
  <c r="AM15" i="10"/>
  <c r="AD21" i="12"/>
  <c r="AD20" i="12"/>
  <c r="AD19" i="12"/>
  <c r="AD18" i="12"/>
  <c r="AJ9" i="10"/>
  <c r="H17" i="10"/>
  <c r="I17" i="10" s="1"/>
  <c r="F17" i="10"/>
  <c r="G17" i="10" s="1"/>
  <c r="D17" i="10"/>
  <c r="E17" i="10" s="1"/>
  <c r="C17" i="10"/>
  <c r="AD22" i="11"/>
  <c r="AD20" i="11"/>
  <c r="AD19" i="11"/>
  <c r="AJ16" i="10"/>
  <c r="AJ15" i="10"/>
  <c r="AJ12" i="10"/>
  <c r="AJ11" i="10"/>
  <c r="AJ10" i="10"/>
  <c r="AJ8" i="10"/>
  <c r="AJ7" i="10"/>
  <c r="AJ6" i="10"/>
  <c r="AJ5" i="10"/>
  <c r="AH16" i="10"/>
  <c r="AH15" i="10"/>
  <c r="AH14" i="10"/>
  <c r="AH13" i="10"/>
  <c r="AH12" i="10"/>
  <c r="AH11" i="10"/>
  <c r="AH10" i="10"/>
  <c r="AH9" i="10"/>
  <c r="AH8" i="10"/>
  <c r="AH7" i="10"/>
  <c r="AA17" i="10"/>
  <c r="G15" i="11"/>
  <c r="G15" i="12"/>
  <c r="G14" i="11"/>
  <c r="G14" i="12"/>
  <c r="N21" i="12"/>
  <c r="N20" i="12"/>
  <c r="N19" i="12"/>
  <c r="N18" i="12"/>
  <c r="N22" i="11"/>
  <c r="N21" i="11"/>
  <c r="N20" i="11"/>
  <c r="N19" i="11"/>
  <c r="AM5" i="10"/>
  <c r="AK5" i="10"/>
  <c r="AK6" i="10"/>
  <c r="AI6" i="10"/>
  <c r="AM6" i="10"/>
  <c r="AI7" i="10"/>
  <c r="AK7" i="10"/>
  <c r="AI8" i="10"/>
  <c r="AK8" i="10"/>
  <c r="AI9" i="10"/>
  <c r="AK9" i="10"/>
  <c r="AM9" i="10"/>
  <c r="AI10" i="10"/>
  <c r="S12" i="10"/>
  <c r="AM10" i="10"/>
  <c r="AK10" i="10"/>
  <c r="AI11" i="10"/>
  <c r="AK11" i="10"/>
  <c r="AM11" i="10"/>
  <c r="AI12" i="10"/>
  <c r="AK12" i="10"/>
  <c r="AI13" i="10"/>
  <c r="AI14" i="10"/>
  <c r="AI15" i="10"/>
  <c r="AI16" i="10"/>
  <c r="AJ13" i="10"/>
  <c r="AC17" i="10"/>
  <c r="AK13" i="10"/>
  <c r="AK14" i="10"/>
  <c r="AK15" i="10"/>
  <c r="AM16" i="10"/>
  <c r="AK16" i="10"/>
  <c r="AG7" i="10" l="1"/>
  <c r="AQ7" i="10" s="1"/>
  <c r="AO5" i="10"/>
  <c r="AQ5" i="10"/>
  <c r="K6" i="10"/>
  <c r="Q17" i="10"/>
  <c r="M17" i="10"/>
  <c r="AO16" i="10"/>
  <c r="AG8" i="10"/>
  <c r="AQ8" i="10" s="1"/>
  <c r="S6" i="10"/>
  <c r="O17" i="10"/>
  <c r="K15" i="10"/>
  <c r="AO7" i="10"/>
  <c r="AI17" i="10"/>
  <c r="AK17" i="10"/>
  <c r="AM17" i="10"/>
  <c r="AO15" i="10"/>
  <c r="U6" i="10" l="1"/>
  <c r="S14" i="10"/>
  <c r="AG9" i="10"/>
  <c r="AQ9" i="10" s="1"/>
  <c r="AO8" i="10"/>
  <c r="S15" i="10"/>
  <c r="K16" i="10"/>
  <c r="AO9" i="10" l="1"/>
  <c r="S16" i="10"/>
  <c r="AD22" i="12" l="1"/>
  <c r="N22" i="12"/>
  <c r="N22" i="28" l="1"/>
  <c r="AD22" i="28"/>
  <c r="AP14" i="10" l="1"/>
  <c r="AN14" i="10"/>
  <c r="AG14" i="10"/>
  <c r="AO14" i="10" s="1"/>
  <c r="K11" i="10"/>
  <c r="U11" i="10" s="1"/>
  <c r="T11" i="10"/>
  <c r="R11" i="10"/>
  <c r="T10" i="10"/>
  <c r="R10" i="10"/>
  <c r="AP13" i="10"/>
  <c r="AN13" i="10"/>
  <c r="T9" i="10"/>
  <c r="R9" i="10"/>
  <c r="AP12" i="10"/>
  <c r="AN12" i="10"/>
  <c r="AP11" i="10"/>
  <c r="AN11" i="10"/>
  <c r="AG11" i="10"/>
  <c r="AO11" i="10" s="1"/>
  <c r="K8" i="10"/>
  <c r="S8" i="10" s="1"/>
  <c r="T8" i="10"/>
  <c r="R8" i="10"/>
  <c r="N23" i="11"/>
  <c r="AP10" i="10"/>
  <c r="AN10" i="10"/>
  <c r="AF17" i="10"/>
  <c r="AG17" i="10" s="1"/>
  <c r="AG10" i="10"/>
  <c r="AQ10" i="10" s="1"/>
  <c r="AD23" i="11"/>
  <c r="T7" i="10"/>
  <c r="R7" i="10"/>
  <c r="J17" i="10"/>
  <c r="K7" i="10"/>
  <c r="S7" i="10" s="1"/>
  <c r="U7" i="10"/>
  <c r="S11" i="10" l="1"/>
  <c r="AQ14" i="10"/>
  <c r="AG12" i="10"/>
  <c r="K9" i="10"/>
  <c r="S9" i="10"/>
  <c r="AO12" i="10"/>
  <c r="U8" i="10"/>
  <c r="AQ11" i="10"/>
  <c r="K17" i="10"/>
  <c r="U17" i="10" s="1"/>
  <c r="AO10" i="10"/>
  <c r="AQ12" i="10" l="1"/>
  <c r="AG13" i="10"/>
  <c r="U9" i="10"/>
  <c r="K10" i="10"/>
  <c r="S17" i="10"/>
  <c r="AO13" i="10" l="1"/>
  <c r="AQ13" i="10"/>
  <c r="U10" i="10"/>
  <c r="S10" i="10"/>
</calcChain>
</file>

<file path=xl/sharedStrings.xml><?xml version="1.0" encoding="utf-8"?>
<sst xmlns="http://schemas.openxmlformats.org/spreadsheetml/2006/main" count="358" uniqueCount="146">
  <si>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</si>
  <si>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</si>
  <si>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</si>
  <si>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</si>
  <si>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</si>
  <si>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</si>
  <si>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</si>
  <si>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</si>
  <si>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</si>
  <si>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</si>
  <si>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</si>
  <si>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</si>
  <si>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</si>
  <si>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</si>
  <si>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</si>
  <si>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</si>
  <si>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</si>
  <si>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</si>
  <si>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</si>
  <si>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</si>
  <si>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</si>
  <si>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</si>
  <si>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</si>
  <si>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</si>
  <si>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</si>
  <si>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</si>
  <si>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</si>
  <si>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</si>
  <si>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前年
同月比</t>
    <rPh sb="3" eb="5">
      <t>ドウゲツ</t>
    </rPh>
    <phoneticPr fontId="2"/>
  </si>
  <si>
    <t>今年度</t>
    <rPh sb="0" eb="3">
      <t>コンネンド</t>
    </rPh>
    <phoneticPr fontId="2"/>
  </si>
  <si>
    <t>前年度</t>
    <rPh sb="0" eb="3">
      <t>ゼンネンド</t>
    </rPh>
    <phoneticPr fontId="2"/>
  </si>
  <si>
    <t>その他</t>
    <rPh sb="2" eb="3">
      <t>タ</t>
    </rPh>
    <phoneticPr fontId="2"/>
  </si>
  <si>
    <t>北九州</t>
    <rPh sb="0" eb="3">
      <t>キタキュウシュウ</t>
    </rPh>
    <phoneticPr fontId="2"/>
  </si>
  <si>
    <t>前年
同期比</t>
    <rPh sb="3" eb="5">
      <t>ドウキ</t>
    </rPh>
    <rPh sb="5" eb="6">
      <t>ヒ</t>
    </rPh>
    <phoneticPr fontId="2"/>
  </si>
  <si>
    <t>月間</t>
    <rPh sb="0" eb="2">
      <t>ゲッカン</t>
    </rPh>
    <phoneticPr fontId="2"/>
  </si>
  <si>
    <t>今年</t>
    <rPh sb="0" eb="2">
      <t>コトシ</t>
    </rPh>
    <phoneticPr fontId="2"/>
  </si>
  <si>
    <t>前年</t>
    <rPh sb="0" eb="2">
      <t>ゼンネン</t>
    </rPh>
    <phoneticPr fontId="2"/>
  </si>
  <si>
    <t>前年度
同期比</t>
    <rPh sb="2" eb="3">
      <t>ド</t>
    </rPh>
    <rPh sb="4" eb="6">
      <t>ドウキ</t>
    </rPh>
    <rPh sb="6" eb="7">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</si>
  <si>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</si>
  <si>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</si>
  <si>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</si>
  <si>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</si>
  <si>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今年度
構成比</t>
    <rPh sb="0" eb="3">
      <t>コンネンド</t>
    </rPh>
    <rPh sb="4" eb="7">
      <t>コウセイヒ</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</si>
  <si>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</si>
  <si>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</si>
  <si>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</si>
  <si>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</si>
  <si>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</si>
  <si>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</si>
  <si>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羽田</t>
    <rPh sb="0" eb="2">
      <t>ハネダ</t>
    </rPh>
    <phoneticPr fontId="2"/>
  </si>
  <si>
    <t>成田</t>
    <rPh sb="0" eb="2">
      <t>ナリタ</t>
    </rPh>
    <phoneticPr fontId="2"/>
  </si>
  <si>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2"/>
  </si>
  <si>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2"/>
  </si>
  <si>
    <t>年度</t>
    <rPh sb="0" eb="2">
      <t>ネンド</t>
    </rPh>
    <phoneticPr fontId="2"/>
  </si>
  <si>
    <t>暦年</t>
    <rPh sb="0" eb="2">
      <t>レキネン</t>
    </rPh>
    <phoneticPr fontId="2"/>
  </si>
  <si>
    <t>FSC・LCC
比率</t>
    <rPh sb="8" eb="10">
      <t>ヒリツ</t>
    </rPh>
    <phoneticPr fontId="2"/>
  </si>
  <si>
    <t>前年
同月比</t>
  </si>
  <si>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2"/>
  </si>
  <si>
    <r>
      <t>参考値　</t>
    </r>
    <r>
      <rPr>
        <u/>
        <sz val="10"/>
        <rFont val="ＭＳ Ｐゴシック"/>
        <family val="3"/>
        <charset val="128"/>
      </rPr>
      <t>FSC・LCC内訳</t>
    </r>
    <rPh sb="0" eb="2">
      <t>サンコウ</t>
    </rPh>
    <rPh sb="2" eb="3">
      <t>チ</t>
    </rPh>
    <rPh sb="11" eb="13">
      <t>ウチワケ</t>
    </rPh>
    <phoneticPr fontId="2"/>
  </si>
  <si>
    <t>当月
構成比</t>
    <rPh sb="0" eb="1">
      <t>トウ</t>
    </rPh>
    <rPh sb="1" eb="2">
      <t>ツキ</t>
    </rPh>
    <rPh sb="3" eb="6">
      <t>コウセイヒ</t>
    </rPh>
    <phoneticPr fontId="2"/>
  </si>
  <si>
    <t>外国人総数</t>
    <rPh sb="0" eb="2">
      <t>ガイコク</t>
    </rPh>
    <rPh sb="2" eb="3">
      <t>ジン</t>
    </rPh>
    <rPh sb="3" eb="5">
      <t>ソウスウ</t>
    </rPh>
    <phoneticPr fontId="2"/>
  </si>
  <si>
    <t>台湾</t>
    <rPh sb="0" eb="2">
      <t>タイワン</t>
    </rPh>
    <phoneticPr fontId="42"/>
  </si>
  <si>
    <t>韓国</t>
    <rPh sb="0" eb="2">
      <t>カンコク</t>
    </rPh>
    <phoneticPr fontId="42"/>
  </si>
  <si>
    <t>中国本土</t>
    <rPh sb="0" eb="4">
      <t>チュウゴクホンド</t>
    </rPh>
    <phoneticPr fontId="42"/>
  </si>
  <si>
    <t>香港</t>
    <rPh sb="0" eb="2">
      <t>ホンコン</t>
    </rPh>
    <phoneticPr fontId="42"/>
  </si>
  <si>
    <t>イギリス（本国）</t>
    <rPh sb="5" eb="7">
      <t>ホンゴク</t>
    </rPh>
    <phoneticPr fontId="42"/>
  </si>
  <si>
    <t>その他</t>
    <rPh sb="2" eb="3">
      <t>タ</t>
    </rPh>
    <phoneticPr fontId="42"/>
  </si>
  <si>
    <t>-</t>
    <phoneticPr fontId="2"/>
  </si>
  <si>
    <t>(単位:人、％）</t>
  </si>
  <si>
    <t>月 間</t>
  </si>
  <si>
    <t>累 計</t>
  </si>
  <si>
    <t>計</t>
  </si>
  <si>
    <t>-</t>
    <phoneticPr fontId="43"/>
  </si>
  <si>
    <t>-</t>
    <phoneticPr fontId="42"/>
  </si>
  <si>
    <t>（単位：千人）</t>
    <rPh sb="4" eb="5">
      <t>セン</t>
    </rPh>
    <phoneticPr fontId="43"/>
  </si>
  <si>
    <t>１　国内客には、沖縄県居住者は含まない。本土経由で来県する外国客は含む。</t>
    <phoneticPr fontId="2"/>
  </si>
  <si>
    <t>FSC</t>
    <phoneticPr fontId="2"/>
  </si>
  <si>
    <t>LCC</t>
    <phoneticPr fontId="2"/>
  </si>
  <si>
    <t>アメリカ</t>
    <phoneticPr fontId="42"/>
  </si>
  <si>
    <t>フランス</t>
    <phoneticPr fontId="42"/>
  </si>
  <si>
    <t>タイ</t>
    <phoneticPr fontId="42"/>
  </si>
  <si>
    <t>シンガポール</t>
    <phoneticPr fontId="42"/>
  </si>
  <si>
    <t>マレーシア</t>
    <phoneticPr fontId="42"/>
  </si>
  <si>
    <t>インドネシア</t>
    <phoneticPr fontId="42"/>
  </si>
  <si>
    <t>増減数</t>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</si>
  <si>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</si>
  <si>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</si>
  <si>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</si>
  <si>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</si>
  <si>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</si>
  <si>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t>岩国</t>
    <rPh sb="0" eb="2">
      <t>イワクニ</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</si>
  <si>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</si>
  <si>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2"/>
  </si>
  <si>
    <t>ｵｰｽﾄﾗﾘｱ</t>
    <phoneticPr fontId="42"/>
  </si>
  <si>
    <t>-</t>
  </si>
  <si>
    <t>令和元年度</t>
    <rPh sb="0" eb="1">
      <t>レイ</t>
    </rPh>
    <rPh sb="1" eb="2">
      <t>ワ</t>
    </rPh>
    <rPh sb="2" eb="4">
      <t>ガンネン</t>
    </rPh>
    <rPh sb="4" eb="5">
      <t>ド</t>
    </rPh>
    <phoneticPr fontId="2"/>
  </si>
  <si>
    <t>令和元年</t>
    <rPh sb="0" eb="1">
      <t>レイ</t>
    </rPh>
    <rPh sb="1" eb="2">
      <t>ワ</t>
    </rPh>
    <rPh sb="2" eb="4">
      <t>ガンネン</t>
    </rPh>
    <phoneticPr fontId="2"/>
  </si>
  <si>
    <t>令和２年度</t>
    <rPh sb="0" eb="1">
      <t>レイ</t>
    </rPh>
    <rPh sb="1" eb="2">
      <t>ワ</t>
    </rPh>
    <rPh sb="3" eb="5">
      <t>ネンド</t>
    </rPh>
    <rPh sb="4" eb="5">
      <t>ド</t>
    </rPh>
    <phoneticPr fontId="2"/>
  </si>
  <si>
    <t>令和２年</t>
    <rPh sb="0" eb="1">
      <t>レイ</t>
    </rPh>
    <rPh sb="1" eb="2">
      <t>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</si>
  <si>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</si>
  <si>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</si>
  <si>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令和２年</t>
    <rPh sb="0" eb="1">
      <t>レイ</t>
    </rPh>
    <rPh sb="1" eb="2">
      <t>ワネンド</t>
    </rPh>
    <phoneticPr fontId="2"/>
  </si>
  <si>
    <t>令和３年</t>
    <rPh sb="0" eb="1">
      <t>レイ</t>
    </rPh>
    <rPh sb="1" eb="2">
      <t>ワネンド</t>
    </rPh>
    <phoneticPr fontId="2"/>
  </si>
  <si>
    <t>　　②イギリス・フランスは、平成22年４月から表章を始めた。</t>
    <rPh sb="14" eb="16">
      <t>ヘイセイ</t>
    </rPh>
    <rPh sb="18" eb="19">
      <t>ネン</t>
    </rPh>
    <rPh sb="20" eb="21">
      <t>ガツ</t>
    </rPh>
    <rPh sb="23" eb="25">
      <t>ヒョウショウ</t>
    </rPh>
    <rPh sb="26" eb="27">
      <t>ハジ</t>
    </rPh>
    <phoneticPr fontId="2"/>
  </si>
  <si>
    <t>　　③タイ、シンガポール、マレーシアは、平成23年４月から表章を始めた。</t>
    <rPh sb="20" eb="22">
      <t>ヘイセイ</t>
    </rPh>
    <rPh sb="24" eb="25">
      <t>ネン</t>
    </rPh>
    <rPh sb="26" eb="27">
      <t>ガツ</t>
    </rPh>
    <rPh sb="32" eb="33">
      <t>ハジ</t>
    </rPh>
    <phoneticPr fontId="2"/>
  </si>
  <si>
    <t>　　④インドネシアは、平成24年11月から表章を始めた。</t>
    <rPh sb="11" eb="13">
      <t>ヘイセイ</t>
    </rPh>
    <rPh sb="15" eb="16">
      <t>ネン</t>
    </rPh>
    <rPh sb="18" eb="19">
      <t>ガツ</t>
    </rPh>
    <rPh sb="24" eb="25">
      <t>ハジ</t>
    </rPh>
    <phoneticPr fontId="2"/>
  </si>
  <si>
    <t>　　⑤カナダ、オーストラリアは、平成28年４月から表章を始めた。</t>
    <rPh sb="16" eb="18">
      <t>ヘイセイ</t>
    </rPh>
    <rPh sb="20" eb="21">
      <t>ネン</t>
    </rPh>
    <rPh sb="22" eb="23">
      <t>ガツ</t>
    </rPh>
    <rPh sb="28" eb="29">
      <t>ハジ</t>
    </rPh>
    <phoneticPr fontId="2"/>
  </si>
  <si>
    <t>令和３年度</t>
    <rPh sb="0" eb="1">
      <t>レイ</t>
    </rPh>
    <rPh sb="1" eb="2">
      <t>ワ</t>
    </rPh>
    <rPh sb="3" eb="5">
      <t>ネンド</t>
    </rPh>
    <rPh sb="4" eb="5">
      <t>ド</t>
    </rPh>
    <phoneticPr fontId="2"/>
  </si>
  <si>
    <t>3/2年度</t>
    <rPh sb="4" eb="5">
      <t>ド</t>
    </rPh>
    <phoneticPr fontId="43"/>
  </si>
  <si>
    <t>(単位:人、％）</t>
    <phoneticPr fontId="2"/>
  </si>
  <si>
    <t>令和4年</t>
    <rPh sb="0" eb="1">
      <t>レイ</t>
    </rPh>
    <rPh sb="1" eb="2">
      <t>ワ</t>
    </rPh>
    <rPh sb="3" eb="4">
      <t>ネン</t>
    </rPh>
    <phoneticPr fontId="2"/>
  </si>
  <si>
    <t>－</t>
    <phoneticPr fontId="2"/>
  </si>
  <si>
    <t>令和４年</t>
    <rPh sb="0" eb="1">
      <t>レイ</t>
    </rPh>
    <rPh sb="1" eb="2">
      <t>ワネンド</t>
    </rPh>
    <phoneticPr fontId="2"/>
  </si>
  <si>
    <t>令和４年</t>
    <rPh sb="0" eb="1">
      <t>レイ</t>
    </rPh>
    <rPh sb="1" eb="2">
      <t>ワ</t>
    </rPh>
    <rPh sb="3" eb="4">
      <t>ネン</t>
    </rPh>
    <phoneticPr fontId="2"/>
  </si>
  <si>
    <t>令和４年度</t>
    <rPh sb="0" eb="1">
      <t>レイ</t>
    </rPh>
    <rPh sb="1" eb="2">
      <t>ワ</t>
    </rPh>
    <rPh sb="3" eb="5">
      <t>ネンド</t>
    </rPh>
    <rPh sb="4" eb="5">
      <t>ド</t>
    </rPh>
    <phoneticPr fontId="2"/>
  </si>
  <si>
    <t>4/3年度</t>
    <rPh sb="4" eb="5">
      <t>ド</t>
    </rPh>
    <phoneticPr fontId="43"/>
  </si>
  <si>
    <t>令和5年</t>
    <rPh sb="0" eb="1">
      <t>レイ</t>
    </rPh>
    <rPh sb="1" eb="2">
      <t>ワ</t>
    </rPh>
    <rPh sb="3" eb="4">
      <t>ネン</t>
    </rPh>
    <phoneticPr fontId="2"/>
  </si>
  <si>
    <t>月別入域観光客数の推移（令和元年～令和５年）</t>
    <rPh sb="12" eb="14">
      <t>レイワ</t>
    </rPh>
    <rPh sb="14" eb="15">
      <t>モト</t>
    </rPh>
    <phoneticPr fontId="2"/>
  </si>
  <si>
    <t>3年／2年</t>
    <phoneticPr fontId="2"/>
  </si>
  <si>
    <t>4年／3年</t>
    <phoneticPr fontId="2"/>
  </si>
  <si>
    <t>5年／4年</t>
    <phoneticPr fontId="2"/>
  </si>
  <si>
    <t>令和４年度</t>
  </si>
  <si>
    <t>【参考】外国客のうち、乗務員等の人数：</t>
    <rPh sb="1" eb="3">
      <t>サンコウ</t>
    </rPh>
    <rPh sb="4" eb="6">
      <t>ガイコク</t>
    </rPh>
    <rPh sb="6" eb="7">
      <t>キャク</t>
    </rPh>
    <rPh sb="11" eb="14">
      <t>ジョウムイン</t>
    </rPh>
    <rPh sb="14" eb="15">
      <t>トウ</t>
    </rPh>
    <rPh sb="16" eb="18">
      <t>ニンズウ</t>
    </rPh>
    <phoneticPr fontId="2"/>
  </si>
  <si>
    <t>（海路）</t>
    <rPh sb="1" eb="3">
      <t>カイロ</t>
    </rPh>
    <phoneticPr fontId="2"/>
  </si>
  <si>
    <t>令和５年度</t>
    <rPh sb="0" eb="1">
      <t>レイ</t>
    </rPh>
    <rPh sb="1" eb="2">
      <t>ワ</t>
    </rPh>
    <rPh sb="3" eb="5">
      <t>ネンド</t>
    </rPh>
    <rPh sb="4" eb="5">
      <t>ド</t>
    </rPh>
    <phoneticPr fontId="2"/>
  </si>
  <si>
    <t>5/4年度</t>
    <rPh sb="4" eb="5">
      <t>ド</t>
    </rPh>
    <phoneticPr fontId="43"/>
  </si>
  <si>
    <t>2/元年度</t>
    <rPh sb="2" eb="3">
      <t>ガン</t>
    </rPh>
    <rPh sb="4" eb="5">
      <t>ド</t>
    </rPh>
    <phoneticPr fontId="43"/>
  </si>
  <si>
    <t>5/元年度</t>
    <rPh sb="4" eb="5">
      <t>ド</t>
    </rPh>
    <phoneticPr fontId="43"/>
  </si>
  <si>
    <t>2年／元年</t>
    <phoneticPr fontId="2"/>
  </si>
  <si>
    <t>5年／元年</t>
    <phoneticPr fontId="2"/>
  </si>
  <si>
    <t>月別入域観光客数の推移（令和元年度～令和５年度）</t>
    <rPh sb="12" eb="14">
      <t>レイワ</t>
    </rPh>
    <rPh sb="14" eb="16">
      <t>ガンネン</t>
    </rPh>
    <rPh sb="16" eb="17">
      <t>ド</t>
    </rPh>
    <rPh sb="18" eb="20">
      <t>レイワ</t>
    </rPh>
    <rPh sb="21" eb="23">
      <t>ネンド</t>
    </rPh>
    <rPh sb="22" eb="23">
      <t>ド</t>
    </rPh>
    <phoneticPr fontId="43"/>
  </si>
  <si>
    <t>令和元年度</t>
  </si>
  <si>
    <t>令和２年度</t>
  </si>
  <si>
    <t>令和３年度</t>
  </si>
  <si>
    <t>令和５年</t>
    <rPh sb="0" eb="1">
      <t>レイ</t>
    </rPh>
    <rPh sb="1" eb="2">
      <t>ワネンド</t>
    </rPh>
    <phoneticPr fontId="2"/>
  </si>
  <si>
    <t>令和５年</t>
    <rPh sb="0" eb="1">
      <t>レイ</t>
    </rPh>
    <rPh sb="1" eb="2">
      <t>ワ</t>
    </rPh>
    <rPh sb="3" eb="4">
      <t>ネン</t>
    </rPh>
    <phoneticPr fontId="2"/>
  </si>
  <si>
    <r>
      <t>　　①外国人については法務省出入国在留管理庁及び船社代理店の資料に基づいており、</t>
    </r>
    <r>
      <rPr>
        <sz val="10"/>
        <color rgb="FFFF0000"/>
        <rFont val="ＭＳ Ｐ明朝"/>
        <family val="1"/>
        <charset val="128"/>
      </rPr>
      <t>乗務員等を含む。</t>
    </r>
    <rPh sb="14" eb="15">
      <t>シュツ</t>
    </rPh>
    <rPh sb="22" eb="23">
      <t>オヨ</t>
    </rPh>
    <rPh sb="24" eb="26">
      <t>センシャ</t>
    </rPh>
    <rPh sb="26" eb="29">
      <t>ダイリテン</t>
    </rPh>
    <rPh sb="30" eb="32">
      <t>シリョウ</t>
    </rPh>
    <rPh sb="40" eb="43">
      <t>ジョウムイン</t>
    </rPh>
    <rPh sb="43" eb="44">
      <t>トウ</t>
    </rPh>
    <rPh sb="45" eb="46">
      <t>フク</t>
    </rPh>
    <phoneticPr fontId="2"/>
  </si>
  <si>
    <r>
      <t>　　また、外国人については法務省出入国在留管理庁の公表資料及び船社代理店の資料に基づき沖縄県が推計。</t>
    </r>
    <r>
      <rPr>
        <sz val="9"/>
        <color rgb="FFFF0000"/>
        <rFont val="ＭＳ Ｐ明朝"/>
        <family val="1"/>
        <charset val="128"/>
      </rPr>
      <t>乗務員等を含む。</t>
    </r>
    <rPh sb="7" eb="8">
      <t>ジン</t>
    </rPh>
    <rPh sb="13" eb="16">
      <t>ホウムショウ</t>
    </rPh>
    <rPh sb="17" eb="19">
      <t>ニュウコク</t>
    </rPh>
    <rPh sb="19" eb="21">
      <t>ザイリュウ</t>
    </rPh>
    <rPh sb="21" eb="24">
      <t>カンリチョウ</t>
    </rPh>
    <rPh sb="25" eb="27">
      <t>コウヒョウ</t>
    </rPh>
    <rPh sb="27" eb="29">
      <t>シリョウ</t>
    </rPh>
    <rPh sb="40" eb="41">
      <t>モト</t>
    </rPh>
    <rPh sb="43" eb="46">
      <t>オキナワケン</t>
    </rPh>
    <rPh sb="47" eb="49">
      <t>スイケイ</t>
    </rPh>
    <rPh sb="50" eb="53">
      <t>ジョウムイン</t>
    </rPh>
    <rPh sb="53" eb="54">
      <t>トウ</t>
    </rPh>
    <rPh sb="55" eb="56">
      <t>フク</t>
    </rPh>
    <phoneticPr fontId="2"/>
  </si>
  <si>
    <t/>
  </si>
  <si>
    <t>令和5年10月</t>
  </si>
  <si>
    <t>令和4年10月</t>
  </si>
  <si>
    <t>皆増</t>
  </si>
  <si>
    <t>4月～10月
累計</t>
  </si>
  <si>
    <t>1月～10月
累計</t>
  </si>
  <si>
    <t>皆減</t>
  </si>
  <si>
    <t>令和5年度入域観光客統計月報（令和5年10月）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</si>
</sst>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0.0%"/>
    <numFmt numFmtId="186" formatCode="\(#,##0\)"/>
    <numFmt numFmtId="187" formatCode="#,##0;[Red]&quot;△&quot;#,##0"/>
    <numFmt numFmtId="188" formatCode="0.0"/>
    <numFmt numFmtId="189" formatCode="#,##0.0;[Red]&quot;△&quot;#,##0.0"/>
    <numFmt numFmtId="190" formatCode="0&quot;月&quot;"/>
    <numFmt numFmtId="191" formatCode="&quot;平成&quot;0&quot;年度&quot;"/>
    <numFmt numFmtId="192" formatCode="&quot;平成&quot;0&quot;年&quot;"/>
    <numFmt numFmtId="193" formatCode="#,##0.0_ "/>
    <numFmt numFmtId="194" formatCode="#,##0&quot;人&quot;"/>
    <numFmt numFmtId="195" formatCode="&quot;&quot;#,##0;[Red]&quot;△&quot;#,##0"/>
  </numFmts>
  <fonts count="5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u/>
      <sz val="10"/>
      <name val="ＭＳ Ｐゴシック"/>
      <family val="3"/>
      <charset val="128"/>
    </font>
    <font>
      <sz val="11"/>
      <name val="明朝"/>
      <family val="3"/>
      <charset val="128"/>
    </font>
    <font>
      <sz val="6"/>
      <name val="System"/>
      <family val="2"/>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
      <sz val="11"/>
      <color theme="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38">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447">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1"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409">
    <xf numFmtId="0" fontId="0" fillId="0" borderId="0" xfId="0">
      <alignment vertical="center"/>
    </xf>
    <xf numFmtId="0" fontId="3" fillId="0" borderId="0" xfId="0" applyFont="1">
      <alignment vertical="center"/>
    </xf>
    <xf numFmtId="0" fontId="30" fillId="0" borderId="0" xfId="440" applyFont="1" applyFill="1" applyAlignment="1">
      <alignment vertical="center"/>
    </xf>
    <xf numFmtId="38" fontId="30" fillId="0" borderId="0" xfId="21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2" fillId="0" borderId="0" xfId="440" applyNumberFormat="1" applyFont="1" applyFill="1" applyAlignment="1">
      <alignment horizontal="right" vertical="center"/>
    </xf>
    <xf numFmtId="0" fontId="30" fillId="0" borderId="11" xfId="440" applyNumberFormat="1" applyFont="1" applyFill="1" applyBorder="1" applyAlignment="1" applyProtection="1">
      <alignment horizontal="center" vertical="center" shrinkToFit="1"/>
      <protection locked="0"/>
    </xf>
    <xf numFmtId="0" fontId="30" fillId="0" borderId="12" xfId="440" applyNumberFormat="1" applyFont="1" applyFill="1" applyBorder="1" applyAlignment="1">
      <alignment horizontal="center" vertical="center" shrinkToFit="1"/>
    </xf>
    <xf numFmtId="0" fontId="33" fillId="0" borderId="13" xfId="440" applyNumberFormat="1" applyFont="1" applyFill="1" applyBorder="1" applyAlignment="1">
      <alignment horizontal="left" vertical="center" shrinkToFit="1"/>
    </xf>
    <xf numFmtId="0" fontId="33" fillId="0" borderId="12" xfId="440" applyNumberFormat="1" applyFont="1" applyFill="1" applyBorder="1" applyAlignment="1">
      <alignment horizontal="left" vertical="center" shrinkToFit="1"/>
    </xf>
    <xf numFmtId="0" fontId="30" fillId="0" borderId="14" xfId="440" applyNumberFormat="1" applyFont="1" applyFill="1" applyBorder="1" applyAlignment="1" applyProtection="1">
      <alignment horizontal="center" vertical="center" shrinkToFit="1"/>
      <protection locked="0"/>
    </xf>
    <xf numFmtId="0" fontId="30" fillId="0" borderId="15" xfId="440" applyNumberFormat="1" applyFont="1" applyFill="1" applyBorder="1" applyAlignment="1">
      <alignment horizontal="distributed" vertical="center" shrinkToFit="1"/>
    </xf>
    <xf numFmtId="0" fontId="30" fillId="0" borderId="14" xfId="440" applyNumberFormat="1" applyFont="1" applyFill="1" applyBorder="1" applyAlignment="1">
      <alignment horizontal="center" vertical="center"/>
    </xf>
    <xf numFmtId="0" fontId="30" fillId="0" borderId="15" xfId="440" applyNumberFormat="1" applyFont="1" applyFill="1" applyBorder="1" applyAlignment="1" applyProtection="1">
      <alignment horizontal="distributed" vertical="center" shrinkToFit="1"/>
      <protection locked="0"/>
    </xf>
    <xf numFmtId="0" fontId="30" fillId="0" borderId="16" xfId="440" applyNumberFormat="1" applyFont="1" applyFill="1" applyBorder="1" applyAlignment="1">
      <alignment horizontal="center" vertical="center" shrinkToFit="1"/>
    </xf>
    <xf numFmtId="0" fontId="30" fillId="0" borderId="17" xfId="440" applyNumberFormat="1" applyFont="1" applyFill="1" applyBorder="1" applyAlignment="1">
      <alignment horizontal="center" vertical="center" shrinkToFit="1"/>
    </xf>
    <xf numFmtId="0" fontId="30" fillId="24" borderId="11" xfId="440" applyNumberFormat="1" applyFont="1" applyFill="1" applyBorder="1" applyAlignment="1" applyProtection="1">
      <alignment horizontal="center" vertical="center" shrinkToFit="1"/>
      <protection locked="0"/>
    </xf>
    <xf numFmtId="184" fontId="1" fillId="0" borderId="18" xfId="440" applyNumberFormat="1" applyFont="1" applyFill="1" applyBorder="1" applyAlignment="1">
      <alignment horizontal="right" vertical="center" shrinkToFit="1"/>
    </xf>
    <xf numFmtId="0" fontId="30" fillId="0" borderId="12" xfId="440" applyNumberFormat="1" applyFont="1" applyFill="1" applyBorder="1" applyAlignment="1" applyProtection="1">
      <alignment horizontal="center" vertical="center" textRotation="255" shrinkToFit="1"/>
      <protection locked="0"/>
    </xf>
    <xf numFmtId="184" fontId="1" fillId="0" borderId="21" xfId="440" applyNumberFormat="1" applyFont="1" applyFill="1" applyBorder="1" applyAlignment="1">
      <alignment horizontal="right" vertical="center" shrinkToFit="1"/>
    </xf>
    <xf numFmtId="0" fontId="30" fillId="0" borderId="15"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lignment horizontal="center" vertical="center" wrapText="1" shrinkToFit="1"/>
    </xf>
    <xf numFmtId="0" fontId="30" fillId="0" borderId="26" xfId="440" applyNumberFormat="1" applyFont="1" applyFill="1" applyBorder="1" applyAlignment="1">
      <alignment horizontal="center" vertical="center" shrinkToFit="1"/>
    </xf>
    <xf numFmtId="0" fontId="32" fillId="0" borderId="0" xfId="441" applyNumberFormat="1" applyFont="1" applyFill="1" applyAlignment="1">
      <alignment vertical="center"/>
    </xf>
    <xf numFmtId="0" fontId="30" fillId="0" borderId="0" xfId="441" applyNumberFormat="1" applyFont="1" applyFill="1" applyAlignment="1" applyProtection="1">
      <alignment vertical="center"/>
      <protection locked="0"/>
    </xf>
    <xf numFmtId="0" fontId="30" fillId="0" borderId="0" xfId="441" applyNumberFormat="1" applyFont="1" applyFill="1" applyAlignment="1">
      <alignment vertical="center"/>
    </xf>
    <xf numFmtId="0" fontId="30" fillId="0" borderId="11" xfId="441" applyNumberFormat="1" applyFont="1" applyFill="1" applyBorder="1" applyAlignment="1" applyProtection="1">
      <alignment horizontal="distributed" vertical="center" shrinkToFit="1"/>
      <protection locked="0"/>
    </xf>
    <xf numFmtId="0" fontId="30" fillId="0" borderId="27" xfId="441" applyNumberFormat="1" applyFont="1" applyFill="1" applyBorder="1" applyAlignment="1">
      <alignment horizontal="center" vertical="center" shrinkToFit="1"/>
    </xf>
    <xf numFmtId="0" fontId="30" fillId="0" borderId="28" xfId="441" applyNumberFormat="1" applyFont="1" applyFill="1" applyBorder="1" applyAlignment="1" applyProtection="1">
      <alignment vertical="center" shrinkToFit="1"/>
      <protection locked="0"/>
    </xf>
    <xf numFmtId="0" fontId="30" fillId="0" borderId="29" xfId="441" applyNumberFormat="1" applyFont="1" applyFill="1" applyBorder="1" applyAlignment="1">
      <alignment horizontal="center" vertical="center"/>
    </xf>
    <xf numFmtId="0" fontId="30" fillId="0" borderId="30" xfId="441" applyNumberFormat="1" applyFont="1" applyFill="1" applyBorder="1" applyAlignment="1" applyProtection="1">
      <alignment horizontal="distributed" vertical="center" shrinkToFit="1"/>
      <protection locked="0"/>
    </xf>
    <xf numFmtId="0" fontId="30" fillId="0" borderId="31" xfId="441" applyNumberFormat="1" applyFont="1" applyFill="1" applyBorder="1" applyAlignment="1">
      <alignment horizontal="center" vertical="center" shrinkToFit="1"/>
    </xf>
    <xf numFmtId="0" fontId="19" fillId="24" borderId="11" xfId="441" applyNumberFormat="1" applyFont="1" applyFill="1" applyBorder="1" applyAlignment="1" applyProtection="1">
      <alignment horizontal="center" vertical="center" shrinkToFit="1"/>
      <protection locked="0"/>
    </xf>
    <xf numFmtId="184" fontId="37" fillId="0" borderId="36" xfId="441" applyNumberFormat="1" applyFont="1" applyFill="1" applyBorder="1" applyAlignment="1">
      <alignment horizontal="right" vertical="center" shrinkToFit="1"/>
    </xf>
    <xf numFmtId="185" fontId="37" fillId="0" borderId="40" xfId="441" applyNumberFormat="1" applyFont="1" applyFill="1" applyBorder="1" applyAlignment="1">
      <alignment horizontal="right" vertical="center" shrinkToFit="1"/>
    </xf>
    <xf numFmtId="185" fontId="37" fillId="0" borderId="31" xfId="441" applyNumberFormat="1" applyFont="1" applyFill="1" applyBorder="1" applyAlignment="1">
      <alignment horizontal="right" vertical="center" shrinkToFit="1"/>
    </xf>
    <xf numFmtId="185" fontId="37" fillId="0" borderId="43" xfId="441" applyNumberFormat="1" applyFont="1" applyFill="1" applyBorder="1" applyAlignment="1">
      <alignment horizontal="right" vertical="center" shrinkToFit="1"/>
    </xf>
    <xf numFmtId="0" fontId="39" fillId="0" borderId="0" xfId="441" applyNumberFormat="1" applyFont="1" applyFill="1" applyAlignment="1" applyProtection="1">
      <alignment horizontal="right" vertical="center"/>
      <protection locked="0"/>
    </xf>
    <xf numFmtId="0" fontId="39" fillId="0" borderId="0" xfId="441" applyNumberFormat="1" applyFont="1" applyFill="1" applyAlignment="1">
      <alignment vertical="center"/>
    </xf>
    <xf numFmtId="0" fontId="39" fillId="0" borderId="0" xfId="441" applyFont="1" applyFill="1"/>
    <xf numFmtId="0" fontId="30" fillId="0" borderId="0" xfId="441" applyFont="1" applyFill="1" applyAlignment="1">
      <alignment vertical="center"/>
    </xf>
    <xf numFmtId="0" fontId="39" fillId="0" borderId="0" xfId="441" applyFont="1" applyFill="1" applyAlignment="1">
      <alignment vertical="center"/>
    </xf>
    <xf numFmtId="0" fontId="30" fillId="0" borderId="0" xfId="441" applyFont="1" applyFill="1"/>
    <xf numFmtId="0" fontId="35" fillId="0" borderId="0" xfId="441" applyFont="1" applyFill="1" applyAlignment="1">
      <alignment vertical="center"/>
    </xf>
    <xf numFmtId="0" fontId="19" fillId="0" borderId="0" xfId="441" applyFont="1" applyFill="1" applyAlignment="1">
      <alignment vertical="center"/>
    </xf>
    <xf numFmtId="0" fontId="19" fillId="0" borderId="44" xfId="441" applyFont="1" applyFill="1" applyBorder="1" applyAlignment="1">
      <alignment horizontal="center" vertical="center"/>
    </xf>
    <xf numFmtId="0" fontId="19" fillId="0" borderId="45" xfId="441" applyFont="1" applyFill="1" applyBorder="1" applyAlignment="1">
      <alignment horizontal="center" vertical="center"/>
    </xf>
    <xf numFmtId="0" fontId="19" fillId="0" borderId="48" xfId="441" applyNumberFormat="1" applyFont="1" applyFill="1" applyBorder="1" applyAlignment="1">
      <alignment horizontal="center" vertical="center" shrinkToFit="1"/>
    </xf>
    <xf numFmtId="55" fontId="19" fillId="0" borderId="48" xfId="441" applyNumberFormat="1" applyFont="1" applyFill="1" applyBorder="1" applyAlignment="1">
      <alignment horizontal="center" vertical="center"/>
    </xf>
    <xf numFmtId="0" fontId="19" fillId="0" borderId="50" xfId="441" applyFont="1" applyFill="1" applyBorder="1" applyAlignment="1">
      <alignment horizontal="center" vertical="center" wrapText="1"/>
    </xf>
    <xf numFmtId="185" fontId="38" fillId="0" borderId="51" xfId="441" applyNumberFormat="1" applyFont="1" applyFill="1" applyBorder="1" applyAlignment="1">
      <alignment vertical="center"/>
    </xf>
    <xf numFmtId="185" fontId="38" fillId="0" borderId="52" xfId="441" applyNumberFormat="1" applyFont="1" applyFill="1" applyBorder="1" applyAlignment="1">
      <alignment vertical="center"/>
    </xf>
    <xf numFmtId="0" fontId="38" fillId="0" borderId="0" xfId="441" applyFont="1" applyFill="1" applyAlignment="1">
      <alignment vertical="center"/>
    </xf>
    <xf numFmtId="0" fontId="19" fillId="0" borderId="53" xfId="441" applyFont="1" applyFill="1" applyBorder="1" applyAlignment="1">
      <alignment horizontal="center" vertical="center" wrapText="1"/>
    </xf>
    <xf numFmtId="185" fontId="38" fillId="0" borderId="54" xfId="441" applyNumberFormat="1" applyFont="1" applyFill="1" applyBorder="1" applyAlignment="1">
      <alignment vertical="center"/>
    </xf>
    <xf numFmtId="185" fontId="38" fillId="0" borderId="54" xfId="441" applyNumberFormat="1" applyFont="1" applyFill="1" applyBorder="1" applyAlignment="1">
      <alignment vertical="center" shrinkToFit="1"/>
    </xf>
    <xf numFmtId="0" fontId="35" fillId="0" borderId="0" xfId="441" applyFont="1" applyFill="1" applyAlignment="1">
      <alignment horizontal="left" vertical="center" wrapText="1"/>
    </xf>
    <xf numFmtId="185" fontId="36" fillId="0" borderId="29" xfId="440" applyNumberFormat="1" applyFont="1" applyFill="1" applyBorder="1" applyAlignment="1">
      <alignment horizontal="right" vertical="center" shrinkToFit="1"/>
    </xf>
    <xf numFmtId="185" fontId="19" fillId="0" borderId="80" xfId="441" applyNumberFormat="1" applyFont="1" applyFill="1" applyBorder="1" applyAlignment="1">
      <alignment horizontal="right" vertical="center" shrinkToFit="1"/>
    </xf>
    <xf numFmtId="185" fontId="19" fillId="0" borderId="81" xfId="441" applyNumberFormat="1" applyFont="1" applyFill="1" applyBorder="1" applyAlignment="1">
      <alignment horizontal="right" vertical="center" shrinkToFit="1"/>
    </xf>
    <xf numFmtId="185" fontId="19" fillId="0" borderId="82" xfId="441" applyNumberFormat="1" applyFont="1" applyFill="1" applyBorder="1" applyAlignment="1">
      <alignment horizontal="right" vertical="center" shrinkToFit="1"/>
    </xf>
    <xf numFmtId="55" fontId="19" fillId="0" borderId="18" xfId="441" applyNumberFormat="1" applyFont="1" applyFill="1" applyBorder="1" applyAlignment="1">
      <alignment horizontal="center" vertical="center" shrinkToFit="1"/>
    </xf>
    <xf numFmtId="185" fontId="38" fillId="0" borderId="83" xfId="441" applyNumberFormat="1" applyFont="1" applyFill="1" applyBorder="1" applyAlignment="1">
      <alignment vertical="center"/>
    </xf>
    <xf numFmtId="185" fontId="38" fillId="0" borderId="83" xfId="441" applyNumberFormat="1" applyFont="1" applyFill="1" applyBorder="1" applyAlignment="1">
      <alignment vertical="center" shrinkToFit="1"/>
    </xf>
    <xf numFmtId="0" fontId="32" fillId="0" borderId="0" xfId="0" applyNumberFormat="1" applyFont="1" applyFill="1" applyAlignment="1" applyProtection="1">
      <alignment vertical="center"/>
      <protection locked="0"/>
    </xf>
    <xf numFmtId="0" fontId="32" fillId="0" borderId="0" xfId="0" applyNumberFormat="1" applyFont="1" applyFill="1" applyAlignment="1">
      <alignment vertical="center"/>
    </xf>
    <xf numFmtId="0" fontId="35" fillId="0" borderId="11" xfId="0" applyNumberFormat="1" applyFont="1" applyFill="1" applyBorder="1" applyAlignment="1" applyProtection="1">
      <alignment horizontal="distributed" vertical="center" shrinkToFit="1"/>
      <protection locked="0"/>
    </xf>
    <xf numFmtId="0" fontId="35" fillId="0" borderId="27" xfId="0" applyNumberFormat="1" applyFont="1" applyFill="1" applyBorder="1" applyAlignment="1">
      <alignment horizontal="center" vertical="center" shrinkToFit="1"/>
    </xf>
    <xf numFmtId="0" fontId="30" fillId="0" borderId="28" xfId="0" applyNumberFormat="1" applyFont="1" applyFill="1" applyBorder="1" applyAlignment="1" applyProtection="1">
      <alignment vertical="center" shrinkToFit="1"/>
      <protection locked="0"/>
    </xf>
    <xf numFmtId="0" fontId="35" fillId="0" borderId="29" xfId="0" applyNumberFormat="1" applyFont="1" applyFill="1" applyBorder="1" applyAlignment="1">
      <alignment horizontal="center" vertical="center"/>
    </xf>
    <xf numFmtId="0" fontId="35" fillId="0" borderId="30" xfId="0" applyNumberFormat="1" applyFont="1" applyFill="1" applyBorder="1" applyAlignment="1" applyProtection="1">
      <alignment horizontal="distributed" vertical="center" shrinkToFit="1"/>
      <protection locked="0"/>
    </xf>
    <xf numFmtId="0" fontId="30" fillId="0" borderId="31"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37" xfId="0" applyNumberFormat="1" applyFont="1" applyFill="1" applyBorder="1" applyAlignment="1">
      <alignment horizontal="center" vertical="center" shrinkToFit="1"/>
    </xf>
    <xf numFmtId="0" fontId="1" fillId="0" borderId="39" xfId="0" applyNumberFormat="1" applyFont="1" applyFill="1" applyBorder="1" applyAlignment="1">
      <alignment horizontal="center" vertical="center" wrapText="1" shrinkToFit="1"/>
    </xf>
    <xf numFmtId="0" fontId="1" fillId="0" borderId="24" xfId="0" applyNumberFormat="1" applyFont="1" applyFill="1" applyBorder="1" applyAlignment="1" applyProtection="1">
      <alignment horizontal="center" vertical="center" shrinkToFit="1"/>
      <protection locked="0"/>
    </xf>
    <xf numFmtId="0" fontId="1" fillId="0" borderId="30" xfId="0" applyNumberFormat="1" applyFont="1" applyFill="1" applyBorder="1" applyAlignment="1">
      <alignment horizontal="center" vertical="center" wrapText="1" shrinkToFit="1"/>
    </xf>
    <xf numFmtId="0" fontId="1" fillId="0" borderId="20"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41" xfId="0" applyNumberFormat="1" applyFont="1" applyFill="1" applyBorder="1" applyAlignment="1">
      <alignment horizontal="center" vertical="center" wrapText="1" shrinkToFit="1"/>
    </xf>
    <xf numFmtId="0" fontId="1" fillId="0" borderId="42" xfId="0" applyNumberFormat="1" applyFont="1" applyFill="1" applyBorder="1" applyAlignment="1">
      <alignment horizontal="center" vertical="center" wrapText="1" shrinkToFit="1"/>
    </xf>
    <xf numFmtId="0" fontId="38" fillId="0" borderId="0" xfId="0" applyNumberFormat="1" applyFont="1" applyFill="1" applyAlignment="1" applyProtection="1">
      <alignment horizontal="right" vertical="center"/>
      <protection locked="0"/>
    </xf>
    <xf numFmtId="0" fontId="38" fillId="0" borderId="0" xfId="0" applyNumberFormat="1" applyFont="1" applyFill="1" applyAlignment="1">
      <alignment vertical="center"/>
    </xf>
    <xf numFmtId="0" fontId="38" fillId="0" borderId="0" xfId="0" applyFont="1" applyAlignment="1"/>
    <xf numFmtId="0" fontId="38" fillId="0" borderId="0" xfId="0" applyNumberFormat="1" applyFont="1" applyFill="1" applyAlignment="1" applyProtection="1">
      <alignment vertical="center"/>
      <protection locked="0"/>
    </xf>
    <xf numFmtId="0" fontId="38" fillId="0" borderId="0" xfId="0" applyFont="1" applyFill="1" applyAlignment="1">
      <alignment vertical="center"/>
    </xf>
    <xf numFmtId="0" fontId="38" fillId="0" borderId="0" xfId="0" applyNumberFormat="1" applyFont="1" applyFill="1" applyAlignment="1">
      <alignment horizontal="left" vertical="center"/>
    </xf>
    <xf numFmtId="0" fontId="30" fillId="0" borderId="22" xfId="440" applyNumberFormat="1" applyFont="1" applyFill="1" applyBorder="1" applyAlignment="1">
      <alignment horizontal="center" vertical="center" shrinkToFit="1"/>
    </xf>
    <xf numFmtId="0" fontId="44" fillId="0" borderId="0" xfId="439" applyFont="1" applyFill="1" applyAlignment="1">
      <alignment vertical="center"/>
    </xf>
    <xf numFmtId="0" fontId="19" fillId="0" borderId="0" xfId="439" applyFont="1" applyFill="1" applyAlignment="1">
      <alignment vertical="center"/>
    </xf>
    <xf numFmtId="0" fontId="19" fillId="0" borderId="0" xfId="439" applyNumberFormat="1" applyFont="1" applyFill="1" applyAlignment="1" applyProtection="1">
      <alignment vertical="center"/>
      <protection locked="0"/>
    </xf>
    <xf numFmtId="0" fontId="19" fillId="0" borderId="0" xfId="439" applyNumberFormat="1" applyFont="1" applyFill="1" applyAlignment="1" applyProtection="1">
      <alignment horizontal="center" vertical="center"/>
      <protection locked="0"/>
    </xf>
    <xf numFmtId="189" fontId="38" fillId="0" borderId="1" xfId="291" applyNumberFormat="1" applyFont="1" applyFill="1" applyBorder="1" applyAlignment="1">
      <alignment vertical="center" shrinkToFit="1"/>
    </xf>
    <xf numFmtId="189" fontId="38" fillId="0" borderId="16" xfId="291" applyNumberFormat="1" applyFont="1" applyFill="1" applyBorder="1" applyAlignment="1">
      <alignment vertical="center" shrinkToFit="1"/>
    </xf>
    <xf numFmtId="189" fontId="38" fillId="0" borderId="98" xfId="291" applyNumberFormat="1" applyFont="1" applyFill="1" applyBorder="1" applyAlignment="1">
      <alignment vertical="center" shrinkToFit="1"/>
    </xf>
    <xf numFmtId="188" fontId="19" fillId="0" borderId="0" xfId="439" applyNumberFormat="1" applyFont="1" applyFill="1" applyAlignment="1" applyProtection="1">
      <alignment vertical="center"/>
      <protection locked="0"/>
    </xf>
    <xf numFmtId="189" fontId="38" fillId="0" borderId="49" xfId="291" applyNumberFormat="1" applyFont="1" applyFill="1" applyBorder="1" applyAlignment="1">
      <alignment vertical="center" shrinkToFit="1"/>
    </xf>
    <xf numFmtId="189" fontId="38" fillId="0" borderId="68" xfId="291" applyNumberFormat="1" applyFont="1" applyFill="1" applyBorder="1" applyAlignment="1">
      <alignment vertical="center" shrinkToFit="1"/>
    </xf>
    <xf numFmtId="189" fontId="38" fillId="0" borderId="94" xfId="291" applyNumberFormat="1" applyFont="1" applyFill="1" applyBorder="1" applyAlignment="1">
      <alignment vertical="center" shrinkToFit="1"/>
    </xf>
    <xf numFmtId="189" fontId="38" fillId="0" borderId="69" xfId="291" applyNumberFormat="1" applyFont="1" applyFill="1" applyBorder="1" applyAlignment="1">
      <alignment vertical="center" shrinkToFit="1"/>
    </xf>
    <xf numFmtId="189" fontId="38" fillId="0" borderId="77" xfId="291" applyNumberFormat="1" applyFont="1" applyFill="1" applyBorder="1" applyAlignment="1">
      <alignment vertical="center" shrinkToFit="1"/>
    </xf>
    <xf numFmtId="189" fontId="38" fillId="0" borderId="51" xfId="291" applyNumberFormat="1" applyFont="1" applyFill="1" applyBorder="1" applyAlignment="1">
      <alignment vertical="center" shrinkToFit="1"/>
    </xf>
    <xf numFmtId="189" fontId="38" fillId="0" borderId="92" xfId="291" applyNumberFormat="1" applyFont="1" applyFill="1" applyBorder="1" applyAlignment="1">
      <alignment horizontal="center" vertical="center" shrinkToFit="1"/>
    </xf>
    <xf numFmtId="189" fontId="38" fillId="0" borderId="91" xfId="291" applyNumberFormat="1" applyFont="1" applyFill="1" applyBorder="1" applyAlignment="1">
      <alignment vertical="center" shrinkToFit="1"/>
    </xf>
    <xf numFmtId="189" fontId="38" fillId="0" borderId="99" xfId="291" applyNumberFormat="1" applyFont="1" applyFill="1" applyBorder="1" applyAlignment="1">
      <alignment horizontal="center" vertical="center" shrinkToFit="1"/>
    </xf>
    <xf numFmtId="189" fontId="38" fillId="0" borderId="100" xfId="291" applyNumberFormat="1" applyFont="1" applyFill="1" applyBorder="1" applyAlignment="1">
      <alignment vertical="center" shrinkToFit="1"/>
    </xf>
    <xf numFmtId="189" fontId="38" fillId="0" borderId="80" xfId="291" applyNumberFormat="1" applyFont="1" applyFill="1" applyBorder="1" applyAlignment="1">
      <alignment horizontal="center" vertical="center" shrinkToFit="1"/>
    </xf>
    <xf numFmtId="0" fontId="19" fillId="0" borderId="0" xfId="439" applyNumberFormat="1" applyFont="1" applyFill="1" applyAlignment="1" applyProtection="1">
      <alignment horizontal="right" vertical="center"/>
      <protection locked="0"/>
    </xf>
    <xf numFmtId="3" fontId="19" fillId="0" borderId="0" xfId="439" applyNumberFormat="1" applyFont="1" applyFill="1" applyAlignment="1" applyProtection="1">
      <alignment vertical="center"/>
      <protection locked="0"/>
    </xf>
    <xf numFmtId="0" fontId="19" fillId="0" borderId="0" xfId="439" applyFont="1" applyFill="1" applyBorder="1" applyAlignment="1">
      <alignment vertical="center"/>
    </xf>
    <xf numFmtId="0" fontId="19" fillId="25" borderId="0" xfId="439" applyFont="1" applyFill="1" applyAlignment="1">
      <alignment vertical="center"/>
    </xf>
    <xf numFmtId="0" fontId="14" fillId="0" borderId="0" xfId="291" applyFill="1" applyBorder="1" applyAlignment="1">
      <alignment horizontal="center" vertical="center"/>
    </xf>
    <xf numFmtId="3" fontId="14" fillId="0" borderId="0" xfId="291" applyNumberFormat="1" applyFill="1" applyBorder="1" applyAlignment="1">
      <alignment vertical="center"/>
    </xf>
    <xf numFmtId="0" fontId="14" fillId="0" borderId="0" xfId="291" applyFill="1" applyAlignment="1">
      <alignment vertical="center"/>
    </xf>
    <xf numFmtId="0" fontId="14" fillId="0" borderId="0" xfId="291" applyAlignment="1">
      <alignment vertical="center"/>
    </xf>
    <xf numFmtId="0" fontId="35" fillId="0" borderId="0" xfId="291" applyFont="1" applyAlignment="1">
      <alignment vertical="center"/>
    </xf>
    <xf numFmtId="0" fontId="35" fillId="0" borderId="0" xfId="291" applyFont="1" applyAlignment="1">
      <alignment horizontal="right" vertical="center"/>
    </xf>
    <xf numFmtId="3" fontId="14" fillId="0" borderId="0" xfId="291" applyNumberFormat="1" applyFill="1" applyAlignment="1">
      <alignment vertical="center"/>
    </xf>
    <xf numFmtId="3" fontId="14" fillId="0" borderId="0" xfId="291" applyNumberFormat="1" applyAlignment="1">
      <alignment vertical="center"/>
    </xf>
    <xf numFmtId="0" fontId="45" fillId="0" borderId="0" xfId="291" applyFont="1" applyAlignment="1">
      <alignment horizontal="left" vertical="center"/>
    </xf>
    <xf numFmtId="0" fontId="14" fillId="0" borderId="0" xfId="291" applyFill="1" applyBorder="1" applyAlignment="1">
      <alignment vertical="center"/>
    </xf>
    <xf numFmtId="38" fontId="35" fillId="0" borderId="0" xfId="263" applyFont="1" applyFill="1" applyBorder="1" applyAlignment="1">
      <alignment vertical="center"/>
    </xf>
    <xf numFmtId="188" fontId="14" fillId="0" borderId="0" xfId="291" applyNumberFormat="1" applyFill="1" applyBorder="1" applyAlignment="1">
      <alignment vertical="center"/>
    </xf>
    <xf numFmtId="38" fontId="35" fillId="0" borderId="0" xfId="442" applyNumberFormat="1" applyFont="1" applyFill="1" applyBorder="1">
      <alignment vertical="center"/>
    </xf>
    <xf numFmtId="189" fontId="38" fillId="0" borderId="85" xfId="291" applyNumberFormat="1" applyFont="1" applyFill="1" applyBorder="1" applyAlignment="1">
      <alignment vertical="center" shrinkToFit="1"/>
    </xf>
    <xf numFmtId="0" fontId="30" fillId="0" borderId="102" xfId="440" applyNumberFormat="1" applyFont="1" applyFill="1" applyBorder="1" applyAlignment="1">
      <alignment vertical="center" shrinkToFit="1"/>
    </xf>
    <xf numFmtId="184" fontId="1" fillId="0" borderId="46" xfId="440" applyNumberFormat="1" applyFont="1" applyFill="1" applyBorder="1" applyAlignment="1">
      <alignment horizontal="right" vertical="center" shrinkToFit="1"/>
    </xf>
    <xf numFmtId="184" fontId="1" fillId="0" borderId="103" xfId="440" applyNumberFormat="1" applyFont="1" applyFill="1" applyBorder="1" applyAlignment="1">
      <alignment horizontal="right" vertical="center" shrinkToFit="1"/>
    </xf>
    <xf numFmtId="184" fontId="1" fillId="0" borderId="47" xfId="440" applyNumberFormat="1" applyFont="1" applyFill="1" applyBorder="1" applyAlignment="1">
      <alignment horizontal="right" vertical="center" shrinkToFit="1"/>
    </xf>
    <xf numFmtId="184" fontId="1" fillId="0" borderId="65" xfId="440" applyNumberFormat="1" applyFont="1" applyFill="1" applyBorder="1" applyAlignment="1">
      <alignment horizontal="right" vertical="center" shrinkToFit="1"/>
    </xf>
    <xf numFmtId="184" fontId="1" fillId="0" borderId="104" xfId="440" applyNumberFormat="1" applyFont="1" applyFill="1" applyBorder="1" applyAlignment="1">
      <alignment horizontal="right" vertical="center" shrinkToFit="1"/>
    </xf>
    <xf numFmtId="184" fontId="1" fillId="0" borderId="95" xfId="440" applyNumberFormat="1" applyFont="1" applyFill="1" applyBorder="1" applyAlignment="1">
      <alignment horizontal="right" vertical="center" shrinkToFit="1"/>
    </xf>
    <xf numFmtId="184" fontId="1" fillId="0" borderId="87" xfId="440" applyNumberFormat="1" applyFont="1" applyFill="1" applyBorder="1" applyAlignment="1">
      <alignment horizontal="right" vertical="center" shrinkToFit="1"/>
    </xf>
    <xf numFmtId="184" fontId="1" fillId="0" borderId="57" xfId="440" applyNumberFormat="1" applyFont="1" applyFill="1" applyBorder="1" applyAlignment="1">
      <alignment horizontal="right" vertical="center" shrinkToFit="1"/>
    </xf>
    <xf numFmtId="184" fontId="1" fillId="0" borderId="88" xfId="440" applyNumberFormat="1" applyFont="1" applyFill="1" applyBorder="1" applyAlignment="1">
      <alignment horizontal="right" vertical="center" shrinkToFit="1"/>
    </xf>
    <xf numFmtId="184" fontId="1" fillId="0" borderId="94" xfId="440" applyNumberFormat="1" applyFont="1" applyFill="1" applyBorder="1" applyAlignment="1">
      <alignment horizontal="right" vertical="center" shrinkToFit="1"/>
    </xf>
    <xf numFmtId="185" fontId="19" fillId="0" borderId="105" xfId="441" applyNumberFormat="1" applyFont="1" applyFill="1" applyBorder="1" applyAlignment="1">
      <alignment horizontal="right" vertical="center" shrinkToFit="1"/>
    </xf>
    <xf numFmtId="185" fontId="19" fillId="0" borderId="96" xfId="441" applyNumberFormat="1" applyFont="1" applyFill="1" applyBorder="1" applyAlignment="1">
      <alignment horizontal="right" vertical="center" shrinkToFit="1"/>
    </xf>
    <xf numFmtId="185" fontId="19" fillId="0" borderId="106" xfId="441" applyNumberFormat="1" applyFont="1" applyFill="1" applyBorder="1" applyAlignment="1">
      <alignment horizontal="right" vertical="center" shrinkToFit="1"/>
    </xf>
    <xf numFmtId="185" fontId="19" fillId="0" borderId="107" xfId="441" applyNumberFormat="1" applyFont="1" applyFill="1" applyBorder="1" applyAlignment="1">
      <alignment horizontal="right" vertical="center" shrinkToFit="1"/>
    </xf>
    <xf numFmtId="184" fontId="19" fillId="0" borderId="59" xfId="441" applyNumberFormat="1" applyFont="1" applyFill="1" applyBorder="1" applyAlignment="1" applyProtection="1">
      <alignment horizontal="right" vertical="center" shrinkToFit="1"/>
    </xf>
    <xf numFmtId="184" fontId="19" fillId="0" borderId="26" xfId="441" applyNumberFormat="1" applyFont="1" applyFill="1" applyBorder="1" applyAlignment="1" applyProtection="1">
      <alignment horizontal="right" vertical="center" shrinkToFit="1"/>
    </xf>
    <xf numFmtId="184" fontId="19" fillId="0" borderId="52" xfId="441"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0" fontId="30" fillId="0" borderId="108" xfId="440" applyNumberFormat="1" applyFont="1" applyFill="1" applyBorder="1" applyAlignment="1">
      <alignment vertical="center" shrinkToFit="1"/>
    </xf>
    <xf numFmtId="0" fontId="34" fillId="0" borderId="14" xfId="440" applyNumberFormat="1" applyFont="1" applyFill="1" applyBorder="1" applyAlignment="1">
      <alignment horizontal="center" vertical="center" shrinkToFit="1"/>
    </xf>
    <xf numFmtId="184" fontId="36" fillId="0" borderId="21" xfId="440" applyNumberFormat="1" applyFont="1" applyFill="1" applyBorder="1" applyAlignment="1">
      <alignment horizontal="right" vertical="center" shrinkToFit="1"/>
    </xf>
    <xf numFmtId="184" fontId="1" fillId="0" borderId="109" xfId="440" applyNumberFormat="1" applyFont="1" applyFill="1" applyBorder="1" applyAlignment="1">
      <alignment horizontal="right" vertical="center" shrinkToFit="1"/>
    </xf>
    <xf numFmtId="184" fontId="1" fillId="0" borderId="110" xfId="440" applyNumberFormat="1" applyFont="1" applyFill="1" applyBorder="1" applyAlignment="1">
      <alignment horizontal="right" vertical="center" shrinkToFit="1"/>
    </xf>
    <xf numFmtId="0" fontId="1" fillId="24" borderId="75" xfId="0" applyNumberFormat="1" applyFont="1" applyFill="1" applyBorder="1" applyAlignment="1" applyProtection="1">
      <alignment horizontal="center" vertical="center" shrinkToFit="1"/>
      <protection locked="0"/>
    </xf>
    <xf numFmtId="185" fontId="37" fillId="0" borderId="40" xfId="0" applyNumberFormat="1" applyFont="1" applyFill="1" applyBorder="1" applyAlignment="1">
      <alignment horizontal="right" vertical="center" shrinkToFit="1"/>
    </xf>
    <xf numFmtId="185" fontId="37" fillId="0" borderId="31" xfId="0" applyNumberFormat="1" applyFont="1" applyFill="1" applyBorder="1" applyAlignment="1">
      <alignment horizontal="right" vertical="center" shrinkToFit="1"/>
    </xf>
    <xf numFmtId="184" fontId="37" fillId="0" borderId="110" xfId="0" applyNumberFormat="1" applyFont="1" applyFill="1" applyBorder="1" applyAlignment="1">
      <alignment horizontal="right" vertical="center" shrinkToFit="1"/>
    </xf>
    <xf numFmtId="185" fontId="37" fillId="0" borderId="43" xfId="0" applyNumberFormat="1" applyFont="1" applyFill="1" applyBorder="1" applyAlignment="1">
      <alignment horizontal="right" vertical="center" shrinkToFit="1"/>
    </xf>
    <xf numFmtId="0" fontId="38" fillId="24" borderId="11" xfId="441" applyNumberFormat="1" applyFont="1" applyFill="1" applyBorder="1" applyAlignment="1" applyProtection="1">
      <alignment horizontal="center" vertical="center" shrinkToFit="1"/>
      <protection locked="0"/>
    </xf>
    <xf numFmtId="0" fontId="38" fillId="0" borderId="12" xfId="441" applyNumberFormat="1" applyFont="1" applyFill="1" applyBorder="1" applyAlignment="1" applyProtection="1">
      <alignment horizontal="center" vertical="center" shrinkToFit="1"/>
      <protection locked="0"/>
    </xf>
    <xf numFmtId="0" fontId="38" fillId="0" borderId="15" xfId="441" applyNumberFormat="1" applyFont="1" applyFill="1" applyBorder="1" applyAlignment="1" applyProtection="1">
      <alignment horizontal="center" vertical="center" shrinkToFit="1"/>
      <protection locked="0"/>
    </xf>
    <xf numFmtId="0" fontId="38" fillId="0" borderId="37" xfId="441" applyNumberFormat="1" applyFont="1" applyFill="1" applyBorder="1" applyAlignment="1">
      <alignment horizontal="center" vertical="center" shrinkToFit="1"/>
    </xf>
    <xf numFmtId="0" fontId="38" fillId="0" borderId="39" xfId="441" applyNumberFormat="1" applyFont="1" applyFill="1" applyBorder="1" applyAlignment="1">
      <alignment horizontal="center" vertical="center" wrapText="1" shrinkToFit="1"/>
    </xf>
    <xf numFmtId="0" fontId="38" fillId="0" borderId="24" xfId="441" applyNumberFormat="1" applyFont="1" applyFill="1" applyBorder="1" applyAlignment="1" applyProtection="1">
      <alignment horizontal="center" vertical="center" shrinkToFit="1"/>
      <protection locked="0"/>
    </xf>
    <xf numFmtId="0" fontId="38" fillId="0" borderId="30" xfId="441" applyNumberFormat="1" applyFont="1" applyFill="1" applyBorder="1" applyAlignment="1">
      <alignment horizontal="center" vertical="center" wrapText="1" shrinkToFit="1"/>
    </xf>
    <xf numFmtId="0" fontId="38" fillId="0" borderId="20" xfId="441" applyNumberFormat="1" applyFont="1" applyFill="1" applyBorder="1" applyAlignment="1">
      <alignment horizontal="center" vertical="center" shrinkToFit="1"/>
    </xf>
    <xf numFmtId="0" fontId="38" fillId="0" borderId="23" xfId="441" applyNumberFormat="1" applyFont="1" applyFill="1" applyBorder="1" applyAlignment="1">
      <alignment horizontal="center" vertical="center" shrinkToFit="1"/>
    </xf>
    <xf numFmtId="0" fontId="38" fillId="0" borderId="41" xfId="441" applyNumberFormat="1" applyFont="1" applyFill="1" applyBorder="1" applyAlignment="1">
      <alignment horizontal="center" vertical="center" wrapText="1" shrinkToFit="1"/>
    </xf>
    <xf numFmtId="0" fontId="38" fillId="0" borderId="42" xfId="441" applyNumberFormat="1" applyFont="1" applyFill="1" applyBorder="1" applyAlignment="1">
      <alignment horizontal="center" vertical="center" wrapText="1" shrinkToFit="1"/>
    </xf>
    <xf numFmtId="191" fontId="35" fillId="0" borderId="74" xfId="291" applyNumberFormat="1" applyFont="1" applyFill="1" applyBorder="1" applyAlignment="1">
      <alignment horizontal="center" vertical="center" shrinkToFit="1"/>
    </xf>
    <xf numFmtId="191" fontId="35" fillId="0" borderId="73" xfId="291" applyNumberFormat="1" applyFont="1" applyFill="1" applyBorder="1" applyAlignment="1">
      <alignment horizontal="center" vertical="center" shrinkToFit="1"/>
    </xf>
    <xf numFmtId="0" fontId="19" fillId="0" borderId="0" xfId="439" applyNumberFormat="1" applyFont="1" applyFill="1" applyAlignment="1">
      <alignment vertical="center" shrinkToFit="1"/>
    </xf>
    <xf numFmtId="0" fontId="19" fillId="0" borderId="0" xfId="439" applyFont="1" applyFill="1" applyAlignment="1">
      <alignment vertical="center" shrinkToFit="1"/>
    </xf>
    <xf numFmtId="0" fontId="19" fillId="0" borderId="0" xfId="439" applyNumberFormat="1" applyFont="1" applyFill="1" applyAlignment="1">
      <alignment horizontal="right" vertical="center" shrinkToFit="1"/>
    </xf>
    <xf numFmtId="192" fontId="19" fillId="0" borderId="67" xfId="439" applyNumberFormat="1" applyFont="1" applyFill="1" applyBorder="1" applyAlignment="1">
      <alignment horizontal="centerContinuous" vertical="center" shrinkToFit="1"/>
    </xf>
    <xf numFmtId="192" fontId="19" fillId="0" borderId="70" xfId="439" applyNumberFormat="1" applyFont="1" applyFill="1" applyBorder="1" applyAlignment="1">
      <alignment horizontal="centerContinuous" vertical="center" shrinkToFit="1"/>
    </xf>
    <xf numFmtId="0" fontId="19" fillId="0" borderId="40" xfId="439" applyNumberFormat="1" applyFont="1" applyFill="1" applyBorder="1" applyAlignment="1">
      <alignment horizontal="center" vertical="center" shrinkToFit="1"/>
    </xf>
    <xf numFmtId="0" fontId="19" fillId="0" borderId="114" xfId="439" applyNumberFormat="1" applyFont="1" applyFill="1" applyBorder="1" applyAlignment="1">
      <alignment horizontal="center" vertical="center" shrinkToFit="1"/>
    </xf>
    <xf numFmtId="0" fontId="19" fillId="0" borderId="51" xfId="439" applyNumberFormat="1" applyFont="1" applyFill="1" applyBorder="1" applyAlignment="1">
      <alignment horizontal="center" vertical="center" shrinkToFit="1"/>
    </xf>
    <xf numFmtId="0" fontId="19" fillId="0" borderId="77" xfId="439" applyNumberFormat="1" applyFont="1" applyFill="1" applyBorder="1" applyAlignment="1">
      <alignment horizontal="center" vertical="center" shrinkToFit="1"/>
    </xf>
    <xf numFmtId="0" fontId="19" fillId="0" borderId="64" xfId="439" applyNumberFormat="1" applyFont="1" applyFill="1" applyBorder="1" applyAlignment="1">
      <alignment horizontal="center" vertical="center" shrinkToFit="1"/>
    </xf>
    <xf numFmtId="0" fontId="19" fillId="0" borderId="0" xfId="439" applyNumberFormat="1" applyFont="1" applyFill="1" applyAlignment="1" applyProtection="1">
      <alignment horizontal="center" vertical="center" shrinkToFit="1"/>
      <protection locked="0"/>
    </xf>
    <xf numFmtId="190" fontId="1" fillId="0" borderId="74" xfId="439" applyNumberFormat="1" applyFont="1" applyFill="1" applyBorder="1" applyAlignment="1">
      <alignment horizontal="center" vertical="center" shrinkToFit="1"/>
    </xf>
    <xf numFmtId="3" fontId="38" fillId="0" borderId="101" xfId="439" applyNumberFormat="1" applyFont="1" applyFill="1" applyBorder="1" applyAlignment="1">
      <alignment vertical="center" shrinkToFit="1"/>
    </xf>
    <xf numFmtId="3" fontId="38" fillId="0" borderId="115" xfId="439" applyNumberFormat="1" applyFont="1" applyFill="1" applyBorder="1" applyAlignment="1">
      <alignment vertical="center" shrinkToFit="1"/>
    </xf>
    <xf numFmtId="3" fontId="38" fillId="0" borderId="116" xfId="439" applyNumberFormat="1" applyFont="1" applyFill="1" applyBorder="1" applyAlignment="1">
      <alignment vertical="center" shrinkToFit="1"/>
    </xf>
    <xf numFmtId="3" fontId="38" fillId="0" borderId="85" xfId="439" applyNumberFormat="1" applyFont="1" applyFill="1" applyBorder="1" applyAlignment="1">
      <alignment vertical="center" shrinkToFit="1"/>
    </xf>
    <xf numFmtId="3" fontId="38" fillId="0" borderId="63" xfId="439" applyNumberFormat="1" applyFont="1" applyFill="1" applyBorder="1" applyAlignment="1">
      <alignment vertical="center" shrinkToFit="1"/>
    </xf>
    <xf numFmtId="3" fontId="38" fillId="0" borderId="65" xfId="439" applyNumberFormat="1" applyFont="1" applyFill="1" applyBorder="1" applyAlignment="1">
      <alignment vertical="center" shrinkToFit="1"/>
    </xf>
    <xf numFmtId="0" fontId="1" fillId="0" borderId="61" xfId="439" applyNumberFormat="1" applyFont="1" applyFill="1" applyBorder="1" applyAlignment="1">
      <alignment horizontal="center" vertical="center" shrinkToFit="1"/>
    </xf>
    <xf numFmtId="3" fontId="38" fillId="0" borderId="99" xfId="439" applyNumberFormat="1" applyFont="1" applyFill="1" applyBorder="1" applyAlignment="1">
      <alignment horizontal="right" vertical="center" shrinkToFit="1"/>
    </xf>
    <xf numFmtId="3" fontId="38" fillId="0" borderId="91" xfId="439" applyNumberFormat="1" applyFont="1" applyFill="1" applyBorder="1" applyAlignment="1">
      <alignment horizontal="right" vertical="center" shrinkToFit="1"/>
    </xf>
    <xf numFmtId="3" fontId="38" fillId="0" borderId="102" xfId="439" applyNumberFormat="1" applyFont="1" applyFill="1" applyBorder="1" applyAlignment="1">
      <alignment horizontal="right" vertical="center" shrinkToFit="1"/>
    </xf>
    <xf numFmtId="3" fontId="38" fillId="0" borderId="117" xfId="439" applyNumberFormat="1" applyFont="1" applyFill="1" applyBorder="1" applyAlignment="1">
      <alignment horizontal="right" vertical="center" shrinkToFit="1"/>
    </xf>
    <xf numFmtId="3" fontId="38" fillId="0" borderId="89" xfId="439" applyNumberFormat="1" applyFont="1" applyFill="1" applyBorder="1" applyAlignment="1">
      <alignment horizontal="right" vertical="center" shrinkToFit="1"/>
    </xf>
    <xf numFmtId="3" fontId="35" fillId="0" borderId="118" xfId="291" applyNumberFormat="1" applyFont="1" applyFill="1" applyBorder="1" applyAlignment="1">
      <alignment vertical="center" shrinkToFit="1"/>
    </xf>
    <xf numFmtId="190" fontId="35" fillId="0" borderId="90" xfId="291" applyNumberFormat="1" applyFont="1" applyFill="1" applyBorder="1" applyAlignment="1">
      <alignment horizontal="center" vertical="center" shrinkToFit="1"/>
    </xf>
    <xf numFmtId="190" fontId="35" fillId="0" borderId="117" xfId="291" applyNumberFormat="1" applyFont="1" applyFill="1" applyBorder="1" applyAlignment="1">
      <alignment horizontal="center" vertical="center" shrinkToFit="1"/>
    </xf>
    <xf numFmtId="3" fontId="35" fillId="0" borderId="61" xfId="291" applyNumberFormat="1" applyFont="1" applyFill="1" applyBorder="1" applyAlignment="1">
      <alignment horizontal="center" vertical="center" shrinkToFit="1"/>
    </xf>
    <xf numFmtId="3" fontId="14" fillId="0" borderId="0" xfId="291" applyNumberFormat="1" applyFill="1" applyAlignment="1">
      <alignment vertical="center" shrinkToFit="1"/>
    </xf>
    <xf numFmtId="190" fontId="35" fillId="0" borderId="92" xfId="291" applyNumberFormat="1" applyFont="1" applyFill="1" applyBorder="1" applyAlignment="1">
      <alignment horizontal="center" vertical="center" shrinkToFit="1"/>
    </xf>
    <xf numFmtId="193" fontId="3" fillId="0" borderId="60" xfId="291" applyNumberFormat="1" applyFont="1" applyFill="1" applyBorder="1" applyAlignment="1">
      <alignment vertical="center" shrinkToFit="1"/>
    </xf>
    <xf numFmtId="193" fontId="3" fillId="0" borderId="104" xfId="291" applyNumberFormat="1" applyFont="1" applyFill="1" applyBorder="1" applyAlignment="1">
      <alignment vertical="center" shrinkToFit="1"/>
    </xf>
    <xf numFmtId="193" fontId="30" fillId="0" borderId="110" xfId="291" applyNumberFormat="1" applyFont="1" applyFill="1" applyBorder="1" applyAlignment="1">
      <alignment vertical="center" shrinkToFit="1"/>
    </xf>
    <xf numFmtId="192" fontId="35" fillId="0" borderId="74" xfId="291" applyNumberFormat="1" applyFont="1" applyFill="1" applyBorder="1" applyAlignment="1">
      <alignment horizontal="center" vertical="center" shrinkToFit="1"/>
    </xf>
    <xf numFmtId="192" fontId="35" fillId="0" borderId="73" xfId="291" applyNumberFormat="1" applyFont="1" applyFill="1" applyBorder="1" applyAlignment="1">
      <alignment horizontal="center" vertical="center" shrinkToFit="1"/>
    </xf>
    <xf numFmtId="193" fontId="3" fillId="0" borderId="58" xfId="291" applyNumberFormat="1" applyFont="1" applyFill="1" applyBorder="1" applyAlignment="1">
      <alignment vertical="center" shrinkToFit="1"/>
    </xf>
    <xf numFmtId="193" fontId="3" fillId="0" borderId="116" xfId="291" applyNumberFormat="1" applyFont="1" applyFill="1" applyBorder="1" applyAlignment="1">
      <alignment vertical="center" shrinkToFit="1"/>
    </xf>
    <xf numFmtId="193" fontId="3" fillId="0" borderId="114" xfId="291" applyNumberFormat="1" applyFont="1" applyFill="1" applyBorder="1" applyAlignment="1">
      <alignment vertical="center" shrinkToFit="1"/>
    </xf>
    <xf numFmtId="193" fontId="30" fillId="0" borderId="76" xfId="291" applyNumberFormat="1" applyFont="1" applyFill="1" applyBorder="1" applyAlignment="1">
      <alignment vertical="center" shrinkToFit="1"/>
    </xf>
    <xf numFmtId="3" fontId="14" fillId="0" borderId="0" xfId="291" applyNumberFormat="1" applyAlignment="1">
      <alignment vertical="center" shrinkToFit="1"/>
    </xf>
    <xf numFmtId="193" fontId="3" fillId="0" borderId="59" xfId="291" applyNumberFormat="1" applyFont="1" applyFill="1" applyBorder="1" applyAlignment="1">
      <alignment vertical="center" shrinkToFit="1"/>
    </xf>
    <xf numFmtId="193" fontId="3" fillId="0" borderId="94" xfId="291" applyNumberFormat="1" applyFont="1" applyFill="1" applyBorder="1" applyAlignment="1">
      <alignment vertical="center" shrinkToFit="1"/>
    </xf>
    <xf numFmtId="186" fontId="30" fillId="25" borderId="120" xfId="0" applyNumberFormat="1" applyFont="1" applyFill="1" applyBorder="1" applyAlignment="1" applyProtection="1">
      <alignment horizontal="center" vertical="center" shrinkToFit="1"/>
      <protection locked="0"/>
    </xf>
    <xf numFmtId="0" fontId="30" fillId="25" borderId="83" xfId="0" applyFont="1" applyFill="1" applyBorder="1" applyAlignment="1">
      <alignment horizontal="center" vertical="center" shrinkToFit="1"/>
    </xf>
    <xf numFmtId="0" fontId="30" fillId="25" borderId="96" xfId="0" applyFont="1" applyFill="1" applyBorder="1" applyAlignment="1">
      <alignment horizontal="center" vertical="center" shrinkToFit="1"/>
    </xf>
    <xf numFmtId="0" fontId="30" fillId="25" borderId="54" xfId="0" applyFont="1" applyFill="1" applyBorder="1" applyAlignment="1">
      <alignment horizontal="center" vertical="center" shrinkToFit="1"/>
    </xf>
    <xf numFmtId="0" fontId="1" fillId="25" borderId="66" xfId="0" applyNumberFormat="1" applyFont="1" applyFill="1" applyBorder="1" applyAlignment="1">
      <alignment horizontal="center" vertical="center" shrinkToFit="1"/>
    </xf>
    <xf numFmtId="184" fontId="37" fillId="25" borderId="74" xfId="0" applyNumberFormat="1" applyFont="1" applyFill="1" applyBorder="1" applyAlignment="1">
      <alignment horizontal="right" vertical="center" shrinkToFit="1"/>
    </xf>
    <xf numFmtId="184" fontId="37" fillId="25" borderId="74" xfId="441" applyNumberFormat="1" applyFont="1" applyFill="1" applyBorder="1" applyAlignment="1">
      <alignment horizontal="right" vertical="center" shrinkToFit="1"/>
    </xf>
    <xf numFmtId="186" fontId="3" fillId="25" borderId="120" xfId="441" applyNumberFormat="1" applyFont="1" applyFill="1" applyBorder="1" applyAlignment="1" applyProtection="1">
      <alignment horizontal="center" vertical="center" shrinkToFit="1"/>
      <protection locked="0"/>
    </xf>
    <xf numFmtId="186" fontId="3" fillId="25" borderId="121" xfId="441" applyNumberFormat="1" applyFont="1" applyFill="1" applyBorder="1" applyAlignment="1" applyProtection="1">
      <alignment horizontal="center" vertical="center" shrinkToFit="1"/>
      <protection locked="0"/>
    </xf>
    <xf numFmtId="186" fontId="3" fillId="25" borderId="13" xfId="441" applyNumberFormat="1" applyFont="1" applyFill="1" applyBorder="1" applyAlignment="1" applyProtection="1">
      <alignment horizontal="center" vertical="center" shrinkToFit="1"/>
      <protection locked="0"/>
    </xf>
    <xf numFmtId="186" fontId="3" fillId="25" borderId="103" xfId="441" applyNumberFormat="1" applyFont="1" applyFill="1" applyBorder="1" applyAlignment="1" applyProtection="1">
      <alignment horizontal="center" vertical="center" shrinkToFit="1"/>
      <protection locked="0"/>
    </xf>
    <xf numFmtId="186" fontId="3" fillId="25" borderId="122" xfId="441" applyNumberFormat="1" applyFont="1" applyFill="1" applyBorder="1" applyAlignment="1" applyProtection="1">
      <alignment horizontal="center" vertical="center" shrinkToFit="1"/>
      <protection locked="0"/>
    </xf>
    <xf numFmtId="186" fontId="3" fillId="25" borderId="123" xfId="441" applyNumberFormat="1" applyFont="1" applyFill="1" applyBorder="1" applyAlignment="1" applyProtection="1">
      <alignment horizontal="center" vertical="center" shrinkToFit="1"/>
      <protection locked="0"/>
    </xf>
    <xf numFmtId="0" fontId="3" fillId="25" borderId="32"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distributed" vertical="center" justifyLastLine="1"/>
    </xf>
    <xf numFmtId="0" fontId="3" fillId="25" borderId="34"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center" vertical="center" shrinkToFit="1"/>
    </xf>
    <xf numFmtId="0" fontId="3" fillId="25" borderId="35" xfId="441" applyNumberFormat="1" applyFont="1" applyFill="1" applyBorder="1" applyAlignment="1">
      <alignment horizontal="center" vertical="center" justifyLastLine="1"/>
    </xf>
    <xf numFmtId="0" fontId="3" fillId="25" borderId="124" xfId="441" applyNumberFormat="1" applyFont="1" applyFill="1" applyBorder="1" applyAlignment="1">
      <alignment horizontal="distributed" vertical="center" justifyLastLine="1"/>
    </xf>
    <xf numFmtId="0" fontId="38" fillId="25" borderId="66" xfId="441" applyNumberFormat="1" applyFont="1" applyFill="1" applyBorder="1" applyAlignment="1">
      <alignment horizontal="center" vertical="center" shrinkToFit="1"/>
    </xf>
    <xf numFmtId="184" fontId="19" fillId="25" borderId="46" xfId="441" applyNumberFormat="1" applyFont="1" applyFill="1" applyBorder="1" applyAlignment="1">
      <alignment horizontal="right" vertical="center" shrinkToFit="1"/>
    </xf>
    <xf numFmtId="184" fontId="19" fillId="25" borderId="125" xfId="441" applyNumberFormat="1" applyFont="1" applyFill="1" applyBorder="1" applyAlignment="1">
      <alignment horizontal="right" vertical="center" shrinkToFit="1"/>
    </xf>
    <xf numFmtId="184" fontId="19" fillId="25" borderId="123" xfId="441" applyNumberFormat="1" applyFont="1" applyFill="1" applyBorder="1" applyAlignment="1">
      <alignment horizontal="right" vertical="center" shrinkToFit="1"/>
    </xf>
    <xf numFmtId="0" fontId="38" fillId="25" borderId="19" xfId="441" applyNumberFormat="1" applyFont="1" applyFill="1" applyBorder="1" applyAlignment="1">
      <alignment horizontal="center" vertical="center" shrinkToFit="1"/>
    </xf>
    <xf numFmtId="184" fontId="36" fillId="25" borderId="18" xfId="440" applyNumberFormat="1" applyFont="1" applyFill="1" applyBorder="1" applyAlignment="1">
      <alignment horizontal="right" vertical="center" shrinkToFit="1"/>
    </xf>
    <xf numFmtId="0" fontId="30" fillId="25" borderId="123" xfId="440" applyNumberFormat="1" applyFont="1" applyFill="1" applyBorder="1" applyAlignment="1">
      <alignment horizontal="center" vertical="center" shrinkToFit="1"/>
    </xf>
    <xf numFmtId="0" fontId="30" fillId="25" borderId="127" xfId="440" applyNumberFormat="1" applyFont="1" applyFill="1" applyBorder="1" applyAlignment="1">
      <alignment horizontal="center" vertical="center" shrinkToFit="1"/>
    </xf>
    <xf numFmtId="0" fontId="47" fillId="0" borderId="53" xfId="441" applyFont="1" applyFill="1" applyBorder="1" applyAlignment="1">
      <alignment horizontal="center" vertical="center" wrapText="1"/>
    </xf>
    <xf numFmtId="185" fontId="38" fillId="0" borderId="52" xfId="441" applyNumberFormat="1" applyFont="1" applyFill="1" applyBorder="1" applyAlignment="1">
      <alignment horizontal="right" vertical="center"/>
    </xf>
    <xf numFmtId="193" fontId="3" fillId="0" borderId="49" xfId="291" applyNumberFormat="1" applyFont="1" applyFill="1" applyBorder="1" applyAlignment="1">
      <alignment vertical="center" shrinkToFit="1"/>
    </xf>
    <xf numFmtId="184" fontId="46" fillId="25" borderId="126" xfId="440" applyNumberFormat="1" applyFont="1" applyFill="1" applyBorder="1" applyAlignment="1">
      <alignment horizontal="right" vertical="center" shrinkToFit="1"/>
    </xf>
    <xf numFmtId="184" fontId="46" fillId="0" borderId="65" xfId="440" applyNumberFormat="1" applyFont="1" applyFill="1" applyBorder="1" applyAlignment="1">
      <alignment horizontal="right" vertical="center" shrinkToFit="1"/>
    </xf>
    <xf numFmtId="185" fontId="46" fillId="0" borderId="128" xfId="440" applyNumberFormat="1" applyFont="1" applyFill="1" applyBorder="1" applyAlignment="1">
      <alignment horizontal="right" vertical="center" shrinkToFit="1"/>
    </xf>
    <xf numFmtId="185" fontId="46" fillId="0" borderId="25" xfId="440" applyNumberFormat="1" applyFont="1" applyFill="1" applyBorder="1" applyAlignment="1">
      <alignment horizontal="right" vertical="center" shrinkToFit="1"/>
    </xf>
    <xf numFmtId="184" fontId="46" fillId="25" borderId="103" xfId="440" applyNumberFormat="1" applyFont="1" applyFill="1" applyBorder="1" applyAlignment="1">
      <alignment horizontal="right" vertical="center" shrinkToFit="1"/>
    </xf>
    <xf numFmtId="184" fontId="46" fillId="0" borderId="104" xfId="440" applyNumberFormat="1" applyFont="1" applyFill="1" applyBorder="1" applyAlignment="1">
      <alignment horizontal="right" vertical="center" shrinkToFit="1"/>
    </xf>
    <xf numFmtId="184" fontId="1" fillId="0" borderId="94" xfId="440" applyNumberFormat="1" applyFont="1" applyFill="1" applyBorder="1" applyAlignment="1" applyProtection="1">
      <alignment horizontal="right" vertical="center" shrinkToFit="1"/>
      <protection locked="0"/>
    </xf>
    <xf numFmtId="185" fontId="1" fillId="0" borderId="128" xfId="440" applyNumberFormat="1" applyFont="1" applyFill="1" applyBorder="1" applyAlignment="1">
      <alignment horizontal="right" vertical="center" shrinkToFit="1"/>
    </xf>
    <xf numFmtId="185" fontId="1" fillId="0" borderId="129" xfId="440" applyNumberFormat="1" applyFont="1" applyFill="1" applyBorder="1" applyAlignment="1">
      <alignment horizontal="right" vertical="center" shrinkToFit="1"/>
    </xf>
    <xf numFmtId="184" fontId="1" fillId="0" borderId="104" xfId="440" applyNumberFormat="1" applyFont="1" applyFill="1" applyBorder="1" applyAlignment="1" applyProtection="1">
      <alignment horizontal="right" vertical="center" shrinkToFit="1"/>
      <protection locked="0"/>
    </xf>
    <xf numFmtId="184" fontId="1" fillId="0" borderId="95" xfId="440" applyNumberFormat="1" applyFont="1" applyFill="1" applyBorder="1" applyAlignment="1" applyProtection="1">
      <alignment horizontal="right" vertical="center" shrinkToFit="1"/>
      <protection locked="0"/>
    </xf>
    <xf numFmtId="185" fontId="1" fillId="0" borderId="130" xfId="440" applyNumberFormat="1" applyFont="1" applyFill="1" applyBorder="1" applyAlignment="1">
      <alignment horizontal="right" vertical="center" shrinkToFit="1"/>
    </xf>
    <xf numFmtId="185" fontId="1" fillId="0" borderId="31" xfId="440" applyNumberFormat="1" applyFont="1" applyFill="1" applyBorder="1" applyAlignment="1">
      <alignment horizontal="right" vertical="center" shrinkToFit="1"/>
    </xf>
    <xf numFmtId="187" fontId="19" fillId="25" borderId="58" xfId="441" applyNumberFormat="1" applyFont="1" applyFill="1" applyBorder="1" applyAlignment="1">
      <alignment horizontal="right" vertical="center" shrinkToFit="1"/>
    </xf>
    <xf numFmtId="184" fontId="19" fillId="25" borderId="57" xfId="441" applyNumberFormat="1" applyFont="1" applyFill="1" applyBorder="1" applyAlignment="1">
      <alignment horizontal="right" vertical="center" shrinkToFit="1"/>
    </xf>
    <xf numFmtId="184" fontId="19" fillId="25" borderId="47" xfId="441" applyNumberFormat="1" applyFont="1" applyFill="1" applyBorder="1" applyAlignment="1">
      <alignment horizontal="right" vertical="center" shrinkToFit="1"/>
    </xf>
    <xf numFmtId="187" fontId="19" fillId="0" borderId="58" xfId="441" applyNumberFormat="1" applyFont="1" applyFill="1" applyBorder="1" applyAlignment="1">
      <alignment horizontal="right" vertical="center" shrinkToFit="1"/>
    </xf>
    <xf numFmtId="187" fontId="19" fillId="0" borderId="52" xfId="441" applyNumberFormat="1" applyFont="1" applyFill="1" applyBorder="1" applyAlignment="1">
      <alignment horizontal="right" vertical="center" shrinkToFit="1"/>
    </xf>
    <xf numFmtId="187" fontId="1" fillId="25" borderId="56" xfId="0" applyNumberFormat="1" applyFont="1" applyFill="1" applyBorder="1" applyAlignment="1">
      <alignment horizontal="right" vertical="center" shrinkToFit="1"/>
    </xf>
    <xf numFmtId="187" fontId="1" fillId="25" borderId="88" xfId="0" applyNumberFormat="1" applyFont="1" applyFill="1" applyBorder="1" applyAlignment="1">
      <alignment horizontal="right" vertical="center" shrinkToFit="1"/>
    </xf>
    <xf numFmtId="3" fontId="1" fillId="0" borderId="65" xfId="0" applyNumberFormat="1" applyFont="1" applyFill="1" applyBorder="1" applyAlignment="1">
      <alignment vertical="center" shrinkToFit="1"/>
    </xf>
    <xf numFmtId="3" fontId="1" fillId="0" borderId="112" xfId="0" applyNumberFormat="1" applyFont="1" applyFill="1" applyBorder="1" applyAlignment="1">
      <alignment vertical="center" shrinkToFit="1"/>
    </xf>
    <xf numFmtId="185" fontId="1" fillId="0" borderId="113" xfId="0" applyNumberFormat="1" applyFont="1" applyFill="1" applyBorder="1" applyAlignment="1">
      <alignment horizontal="right" vertical="center" shrinkToFit="1"/>
    </xf>
    <xf numFmtId="185" fontId="1" fillId="0" borderId="82" xfId="0" applyNumberFormat="1" applyFont="1" applyFill="1" applyBorder="1" applyAlignment="1">
      <alignment horizontal="right" vertical="center" shrinkToFit="1"/>
    </xf>
    <xf numFmtId="185" fontId="1" fillId="0" borderId="132" xfId="0" applyNumberFormat="1" applyFont="1" applyFill="1" applyBorder="1" applyAlignment="1">
      <alignment horizontal="right" vertical="center" shrinkToFit="1"/>
    </xf>
    <xf numFmtId="185" fontId="1" fillId="0" borderId="96" xfId="0" applyNumberFormat="1" applyFont="1" applyFill="1" applyBorder="1" applyAlignment="1">
      <alignment horizontal="right" vertical="center" shrinkToFit="1"/>
    </xf>
    <xf numFmtId="185" fontId="1" fillId="0" borderId="106" xfId="0" applyNumberFormat="1" applyFont="1" applyFill="1" applyBorder="1" applyAlignment="1">
      <alignment horizontal="right" vertical="center" shrinkToFit="1"/>
    </xf>
    <xf numFmtId="185" fontId="1" fillId="0" borderId="54" xfId="0" applyNumberFormat="1" applyFont="1" applyFill="1" applyBorder="1" applyAlignment="1">
      <alignment horizontal="right" vertical="center" shrinkToFit="1"/>
    </xf>
    <xf numFmtId="184" fontId="1" fillId="25" borderId="55" xfId="0" applyNumberFormat="1" applyFont="1" applyFill="1" applyBorder="1" applyAlignment="1">
      <alignment horizontal="right" vertical="center" shrinkToFit="1"/>
    </xf>
    <xf numFmtId="184" fontId="1" fillId="25" borderId="47" xfId="0" applyNumberFormat="1" applyFont="1" applyFill="1" applyBorder="1" applyAlignment="1">
      <alignment horizontal="right" vertical="center" shrinkToFit="1"/>
    </xf>
    <xf numFmtId="184" fontId="1" fillId="0" borderId="59" xfId="0" applyNumberFormat="1" applyFont="1" applyFill="1" applyBorder="1" applyAlignment="1" applyProtection="1">
      <alignment horizontal="right" vertical="center" shrinkToFit="1"/>
    </xf>
    <xf numFmtId="184" fontId="1" fillId="0" borderId="52" xfId="0" applyNumberFormat="1" applyFont="1" applyFill="1" applyBorder="1" applyAlignment="1" applyProtection="1">
      <alignment horizontal="right" vertical="center" shrinkToFit="1"/>
    </xf>
    <xf numFmtId="185" fontId="1" fillId="0" borderId="81" xfId="0" applyNumberFormat="1" applyFont="1" applyFill="1" applyBorder="1" applyAlignment="1">
      <alignment horizontal="right" vertical="center" shrinkToFit="1"/>
    </xf>
    <xf numFmtId="184" fontId="1" fillId="0" borderId="95" xfId="0" applyNumberFormat="1" applyFont="1" applyFill="1" applyBorder="1" applyAlignment="1" applyProtection="1">
      <alignment horizontal="right" vertical="center" shrinkToFit="1"/>
    </xf>
    <xf numFmtId="3" fontId="1" fillId="0" borderId="112" xfId="0" applyNumberFormat="1" applyFont="1" applyFill="1" applyBorder="1" applyAlignment="1">
      <alignment horizontal="right" vertical="center" shrinkToFit="1"/>
    </xf>
    <xf numFmtId="0" fontId="48" fillId="0" borderId="0" xfId="0" applyNumberFormat="1" applyFont="1" applyFill="1" applyAlignment="1">
      <alignment horizontal="left" vertical="center"/>
    </xf>
    <xf numFmtId="3" fontId="1" fillId="0" borderId="52" xfId="0" applyNumberFormat="1" applyFont="1" applyFill="1" applyBorder="1" applyAlignment="1">
      <alignment horizontal="right" vertical="center" shrinkToFit="1"/>
    </xf>
    <xf numFmtId="189" fontId="38" fillId="0" borderId="100" xfId="291" applyNumberFormat="1" applyFont="1" applyFill="1" applyBorder="1" applyAlignment="1">
      <alignment horizontal="center" vertical="center" shrinkToFit="1"/>
    </xf>
    <xf numFmtId="193" fontId="3" fillId="0" borderId="112" xfId="291" applyNumberFormat="1" applyFont="1" applyFill="1" applyBorder="1" applyAlignment="1">
      <alignment vertical="center" shrinkToFit="1"/>
    </xf>
    <xf numFmtId="185" fontId="0" fillId="0" borderId="113" xfId="0" applyNumberFormat="1" applyFill="1" applyBorder="1" applyAlignment="1">
      <alignment horizontal="right" vertical="center" shrinkToFit="1"/>
    </xf>
    <xf numFmtId="0" fontId="30" fillId="25" borderId="123" xfId="440" applyNumberFormat="1" applyFont="1" applyFill="1" applyBorder="1" applyAlignment="1" applyProtection="1">
      <alignment horizontal="center" vertical="center" shrinkToFit="1"/>
      <protection locked="0"/>
    </xf>
    <xf numFmtId="0" fontId="30" fillId="0" borderId="26" xfId="440" applyNumberFormat="1" applyFont="1" applyFill="1" applyBorder="1" applyAlignment="1" applyProtection="1">
      <alignment horizontal="center" vertical="center" shrinkToFit="1"/>
      <protection locked="0"/>
    </xf>
    <xf numFmtId="190" fontId="35" fillId="26" borderId="92" xfId="291" applyNumberFormat="1" applyFont="1" applyFill="1" applyBorder="1" applyAlignment="1">
      <alignment horizontal="center" vertical="center" shrinkToFit="1"/>
    </xf>
    <xf numFmtId="3" fontId="38" fillId="26" borderId="101" xfId="439" applyNumberFormat="1" applyFont="1" applyFill="1" applyBorder="1" applyAlignment="1">
      <alignment vertical="center" shrinkToFit="1"/>
    </xf>
    <xf numFmtId="3" fontId="38" fillId="26" borderId="115" xfId="439" applyNumberFormat="1" applyFont="1" applyFill="1" applyBorder="1" applyAlignment="1">
      <alignment vertical="center" shrinkToFit="1"/>
    </xf>
    <xf numFmtId="3" fontId="38" fillId="26" borderId="119" xfId="439" applyNumberFormat="1" applyFont="1" applyFill="1" applyBorder="1" applyAlignment="1">
      <alignment vertical="center" shrinkToFit="1"/>
    </xf>
    <xf numFmtId="184" fontId="1" fillId="25" borderId="19" xfId="440" applyNumberFormat="1" applyFont="1" applyFill="1" applyBorder="1" applyAlignment="1">
      <alignment horizontal="right" vertical="center" shrinkToFit="1"/>
    </xf>
    <xf numFmtId="184" fontId="1" fillId="25" borderId="46" xfId="440" applyNumberFormat="1" applyFont="1" applyFill="1" applyBorder="1" applyAlignment="1">
      <alignment horizontal="right" vertical="center" shrinkToFit="1"/>
    </xf>
    <xf numFmtId="184" fontId="37" fillId="25" borderId="72" xfId="441" applyNumberFormat="1" applyFont="1" applyFill="1" applyBorder="1" applyAlignment="1">
      <alignment horizontal="right" vertical="center" shrinkToFit="1"/>
    </xf>
    <xf numFmtId="184" fontId="37" fillId="0" borderId="1" xfId="441" applyNumberFormat="1" applyFont="1" applyFill="1" applyBorder="1" applyAlignment="1">
      <alignment horizontal="right" vertical="center" shrinkToFit="1"/>
    </xf>
    <xf numFmtId="0" fontId="38" fillId="25" borderId="136" xfId="440" applyNumberFormat="1" applyFont="1" applyFill="1" applyBorder="1" applyAlignment="1" applyProtection="1">
      <alignment horizontal="center" vertical="center" shrinkToFit="1"/>
      <protection locked="0"/>
    </xf>
    <xf numFmtId="0" fontId="38" fillId="0" borderId="71" xfId="440" applyNumberFormat="1" applyFont="1" applyFill="1" applyBorder="1" applyAlignment="1" applyProtection="1">
      <alignment horizontal="center" vertical="center" shrinkToFit="1"/>
      <protection locked="0"/>
    </xf>
    <xf numFmtId="184" fontId="37" fillId="25" borderId="72" xfId="0" applyNumberFormat="1" applyFont="1" applyFill="1" applyBorder="1" applyAlignment="1">
      <alignment horizontal="right" vertical="center" shrinkToFit="1"/>
    </xf>
    <xf numFmtId="184" fontId="37" fillId="0" borderId="1" xfId="0" applyNumberFormat="1" applyFont="1" applyFill="1" applyBorder="1" applyAlignment="1">
      <alignment horizontal="right" vertical="center" shrinkToFit="1"/>
    </xf>
    <xf numFmtId="0" fontId="3" fillId="25" borderId="136" xfId="440" applyNumberFormat="1" applyFont="1" applyFill="1" applyBorder="1" applyAlignment="1" applyProtection="1">
      <alignment horizontal="center" vertical="center" shrinkToFit="1"/>
      <protection locked="0"/>
    </xf>
    <xf numFmtId="0" fontId="3" fillId="0" borderId="71" xfId="440" applyNumberFormat="1" applyFont="1" applyFill="1" applyBorder="1" applyAlignment="1" applyProtection="1">
      <alignment horizontal="center" vertical="center" shrinkToFit="1"/>
      <protection locked="0"/>
    </xf>
    <xf numFmtId="193" fontId="3" fillId="0" borderId="110" xfId="291" applyNumberFormat="1" applyFont="1" applyFill="1" applyBorder="1" applyAlignment="1">
      <alignment vertical="center" shrinkToFit="1"/>
    </xf>
    <xf numFmtId="193" fontId="3" fillId="0" borderId="73" xfId="291" applyNumberFormat="1" applyFont="1" applyFill="1" applyBorder="1" applyAlignment="1">
      <alignment vertical="center" shrinkToFit="1"/>
    </xf>
    <xf numFmtId="193" fontId="3" fillId="0" borderId="40" xfId="291" applyNumberFormat="1" applyFont="1" applyFill="1" applyBorder="1" applyAlignment="1">
      <alignment vertical="center" shrinkToFit="1"/>
    </xf>
    <xf numFmtId="193" fontId="3" fillId="0" borderId="76" xfId="291" applyNumberFormat="1" applyFont="1" applyFill="1" applyBorder="1" applyAlignment="1">
      <alignment vertical="center" shrinkToFit="1"/>
    </xf>
    <xf numFmtId="0" fontId="3" fillId="0" borderId="0" xfId="0" applyFont="1" applyAlignment="1">
      <alignment horizontal="right" vertical="center"/>
    </xf>
    <xf numFmtId="3" fontId="38" fillId="26" borderId="63" xfId="439" applyNumberFormat="1" applyFont="1" applyFill="1" applyBorder="1" applyAlignment="1">
      <alignment vertical="center" shrinkToFit="1"/>
    </xf>
    <xf numFmtId="3" fontId="38" fillId="26" borderId="116" xfId="439" applyNumberFormat="1" applyFont="1" applyFill="1" applyBorder="1" applyAlignment="1">
      <alignment vertical="center" shrinkToFit="1"/>
    </xf>
    <xf numFmtId="193" fontId="3" fillId="26" borderId="59" xfId="291" applyNumberFormat="1" applyFont="1" applyFill="1" applyBorder="1" applyAlignment="1">
      <alignment vertical="center" shrinkToFit="1"/>
    </xf>
    <xf numFmtId="193" fontId="3" fillId="0" borderId="62" xfId="291" applyNumberFormat="1" applyFont="1" applyFill="1" applyBorder="1" applyAlignment="1">
      <alignment vertical="center" shrinkToFit="1"/>
    </xf>
    <xf numFmtId="192" fontId="19" fillId="27" borderId="67" xfId="439" applyNumberFormat="1" applyFont="1" applyFill="1" applyBorder="1" applyAlignment="1">
      <alignment horizontal="centerContinuous" vertical="center" shrinkToFit="1"/>
    </xf>
    <xf numFmtId="192" fontId="19" fillId="27" borderId="70" xfId="439" applyNumberFormat="1" applyFont="1" applyFill="1" applyBorder="1" applyAlignment="1">
      <alignment horizontal="centerContinuous" vertical="center" shrinkToFit="1"/>
    </xf>
    <xf numFmtId="0" fontId="19" fillId="27" borderId="64" xfId="439" applyNumberFormat="1" applyFont="1" applyFill="1" applyBorder="1" applyAlignment="1">
      <alignment horizontal="center" vertical="center" shrinkToFit="1"/>
    </xf>
    <xf numFmtId="0" fontId="19" fillId="27" borderId="77" xfId="439" applyNumberFormat="1" applyFont="1" applyFill="1" applyBorder="1" applyAlignment="1">
      <alignment horizontal="center" vertical="center" shrinkToFit="1"/>
    </xf>
    <xf numFmtId="0" fontId="19" fillId="27" borderId="51" xfId="439" applyNumberFormat="1" applyFont="1" applyFill="1" applyBorder="1" applyAlignment="1">
      <alignment horizontal="center" vertical="center" shrinkToFit="1"/>
    </xf>
    <xf numFmtId="3" fontId="38" fillId="0" borderId="119" xfId="439" applyNumberFormat="1" applyFont="1" applyFill="1" applyBorder="1" applyAlignment="1">
      <alignment vertical="center" shrinkToFit="1"/>
    </xf>
    <xf numFmtId="0" fontId="0" fillId="0" borderId="0" xfId="0">
      <alignment vertical="center"/>
    </xf>
    <xf numFmtId="0" fontId="19" fillId="0" borderId="38" xfId="439" applyNumberFormat="1" applyFont="1" applyFill="1" applyBorder="1" applyAlignment="1">
      <alignment horizontal="center" vertical="center" shrinkToFit="1"/>
    </xf>
    <xf numFmtId="193" fontId="3" fillId="26" borderId="58" xfId="291" applyNumberFormat="1" applyFont="1" applyFill="1" applyBorder="1" applyAlignment="1">
      <alignment vertical="center" shrinkToFit="1"/>
    </xf>
    <xf numFmtId="3" fontId="38" fillId="26" borderId="65" xfId="439" applyNumberFormat="1" applyFont="1" applyFill="1" applyBorder="1" applyAlignment="1">
      <alignment vertical="center" shrinkToFit="1"/>
    </xf>
    <xf numFmtId="187" fontId="0" fillId="0" borderId="0" xfId="0" applyNumberFormat="1">
      <alignment vertical="center"/>
    </xf>
    <xf numFmtId="191" fontId="35" fillId="28" borderId="76" xfId="291" applyNumberFormat="1" applyFont="1" applyFill="1" applyBorder="1" applyAlignment="1">
      <alignment horizontal="center" vertical="center" shrinkToFit="1"/>
    </xf>
    <xf numFmtId="3" fontId="38" fillId="0" borderId="46" xfId="441" applyNumberFormat="1" applyFont="1" applyFill="1" applyBorder="1" applyAlignment="1">
      <alignment vertical="center" shrinkToFit="1"/>
    </xf>
    <xf numFmtId="3" fontId="38" fillId="0" borderId="47" xfId="441" applyNumberFormat="1" applyFont="1" applyFill="1" applyBorder="1" applyAlignment="1">
      <alignment vertical="center"/>
    </xf>
    <xf numFmtId="3" fontId="38" fillId="0" borderId="47" xfId="441" applyNumberFormat="1" applyFont="1" applyFill="1" applyBorder="1" applyAlignment="1">
      <alignment vertical="center" shrinkToFit="1"/>
    </xf>
    <xf numFmtId="3" fontId="30" fillId="0" borderId="0" xfId="441" applyNumberFormat="1" applyFont="1" applyFill="1" applyAlignment="1">
      <alignment vertical="center"/>
    </xf>
    <xf numFmtId="3" fontId="35" fillId="0" borderId="0" xfId="441" applyNumberFormat="1" applyFont="1" applyFill="1" applyAlignment="1">
      <alignment vertical="center"/>
    </xf>
    <xf numFmtId="0" fontId="0" fillId="0" borderId="12" xfId="0" applyNumberFormat="1" applyFont="1" applyFill="1" applyBorder="1" applyAlignment="1" applyProtection="1">
      <alignment horizontal="center" vertical="center" wrapText="1" shrinkToFit="1"/>
      <protection locked="0"/>
    </xf>
    <xf numFmtId="0" fontId="32" fillId="0" borderId="0" xfId="440" applyNumberFormat="1" applyFont="1" applyFill="1" applyAlignment="1">
      <alignment vertical="center"/>
    </xf>
    <xf numFmtId="0" fontId="33" fillId="0" borderId="0" xfId="439" applyNumberFormat="1" applyFont="1" applyFill="1" applyAlignment="1">
      <alignment horizontal="center" vertical="center"/>
    </xf>
    <xf numFmtId="0" fontId="19" fillId="0" borderId="0" xfId="439" applyNumberFormat="1" applyFont="1" applyFill="1" applyBorder="1" applyAlignment="1">
      <alignment horizontal="right" vertical="center" shrinkToFit="1"/>
    </xf>
    <xf numFmtId="0" fontId="19" fillId="0" borderId="12" xfId="0" applyNumberFormat="1" applyFont="1" applyFill="1" applyBorder="1" applyAlignment="1" applyProtection="1">
      <alignment horizontal="center" vertical="center" wrapText="1"/>
      <protection locked="0"/>
    </xf>
    <xf numFmtId="0" fontId="35" fillId="0" borderId="12" xfId="0" applyNumberFormat="1" applyFont="1" applyFill="1" applyBorder="1" applyAlignment="1" applyProtection="1">
      <alignment horizontal="center" vertical="center" wrapText="1"/>
      <protection locked="0"/>
    </xf>
    <xf numFmtId="0" fontId="31" fillId="0" borderId="0" xfId="0" applyFont="1" applyAlignment="1">
      <alignment horizontal="center" vertical="center"/>
    </xf>
    <xf numFmtId="186" fontId="30" fillId="25" borderId="12" xfId="0" applyNumberFormat="1" applyFont="1" applyFill="1" applyBorder="1" applyAlignment="1" applyProtection="1">
      <alignment horizontal="center" vertical="center" shrinkToFit="1"/>
      <protection locked="0"/>
    </xf>
    <xf numFmtId="189" fontId="38" fillId="0" borderId="97" xfId="291" applyNumberFormat="1" applyFont="1" applyFill="1" applyBorder="1" applyAlignment="1">
      <alignment vertical="center" shrinkToFit="1"/>
    </xf>
    <xf numFmtId="184" fontId="0" fillId="0" borderId="0" xfId="0" applyNumberFormat="1">
      <alignment vertical="center"/>
    </xf>
    <xf numFmtId="192" fontId="35" fillId="28" borderId="40" xfId="291" applyNumberFormat="1" applyFont="1" applyFill="1" applyBorder="1" applyAlignment="1">
      <alignment horizontal="center" vertical="center" shrinkToFit="1"/>
    </xf>
    <xf numFmtId="3" fontId="35" fillId="0" borderId="0" xfId="441" applyNumberFormat="1" applyFont="1" applyFill="1" applyAlignment="1">
      <alignment horizontal="left" vertical="center"/>
    </xf>
    <xf numFmtId="192" fontId="35" fillId="29" borderId="40" xfId="291" applyNumberFormat="1" applyFont="1" applyFill="1" applyBorder="1" applyAlignment="1">
      <alignment horizontal="center" vertical="center" shrinkToFit="1"/>
    </xf>
    <xf numFmtId="189" fontId="38" fillId="0" borderId="111" xfId="291" applyNumberFormat="1" applyFont="1" applyFill="1" applyBorder="1" applyAlignment="1">
      <alignment vertical="center" shrinkToFit="1"/>
    </xf>
    <xf numFmtId="3" fontId="38" fillId="0" borderId="49" xfId="439" applyNumberFormat="1" applyFont="1" applyFill="1" applyBorder="1" applyAlignment="1">
      <alignment vertical="center" shrinkToFit="1"/>
    </xf>
    <xf numFmtId="193" fontId="3" fillId="0" borderId="64" xfId="291" applyNumberFormat="1" applyFont="1" applyFill="1" applyBorder="1" applyAlignment="1">
      <alignment vertical="center" shrinkToFit="1"/>
    </xf>
    <xf numFmtId="187" fontId="19" fillId="0" borderId="78" xfId="441" applyNumberFormat="1" applyFont="1" applyFill="1" applyBorder="1" applyAlignment="1" applyProtection="1">
      <alignment horizontal="right" vertical="center" shrinkToFit="1"/>
      <protection locked="0"/>
    </xf>
    <xf numFmtId="185" fontId="0" fillId="0" borderId="29" xfId="440" applyNumberFormat="1" applyFont="1" applyFill="1" applyBorder="1" applyAlignment="1">
      <alignment horizontal="right" vertical="center" shrinkToFit="1"/>
    </xf>
    <xf numFmtId="187" fontId="30" fillId="0" borderId="0" xfId="441" applyNumberFormat="1" applyFont="1" applyFill="1" applyAlignment="1" applyProtection="1">
      <alignment vertical="center"/>
      <protection locked="0"/>
    </xf>
    <xf numFmtId="3" fontId="32" fillId="0" borderId="0" xfId="0" applyNumberFormat="1" applyFont="1" applyFill="1" applyAlignment="1" applyProtection="1">
      <alignment vertical="center"/>
      <protection locked="0"/>
    </xf>
    <xf numFmtId="0" fontId="33" fillId="0" borderId="0" xfId="439" applyNumberFormat="1" applyFont="1" applyFill="1" applyAlignment="1">
      <alignment horizontal="center" vertical="center"/>
    </xf>
    <xf numFmtId="191" fontId="35" fillId="29" borderId="40" xfId="291" applyNumberFormat="1" applyFont="1" applyFill="1" applyBorder="1" applyAlignment="1">
      <alignment horizontal="center" vertical="center" shrinkToFit="1"/>
    </xf>
    <xf numFmtId="193" fontId="3" fillId="0" borderId="134" xfId="291" applyNumberFormat="1" applyFont="1" applyFill="1" applyBorder="1" applyAlignment="1">
      <alignment vertical="center" shrinkToFit="1"/>
    </xf>
    <xf numFmtId="193" fontId="3" fillId="0" borderId="81" xfId="291" applyNumberFormat="1" applyFont="1" applyFill="1" applyBorder="1" applyAlignment="1">
      <alignment vertical="center" shrinkToFit="1"/>
    </xf>
    <xf numFmtId="193" fontId="3" fillId="0" borderId="63" xfId="291" applyNumberFormat="1" applyFont="1" applyFill="1" applyBorder="1" applyAlignment="1">
      <alignment vertical="center" shrinkToFit="1"/>
    </xf>
    <xf numFmtId="193" fontId="3" fillId="0" borderId="85" xfId="291" applyNumberFormat="1" applyFont="1" applyFill="1" applyBorder="1" applyAlignment="1">
      <alignment vertical="center" shrinkToFit="1"/>
    </xf>
    <xf numFmtId="0" fontId="19" fillId="0" borderId="93" xfId="439" applyNumberFormat="1" applyFont="1" applyFill="1" applyBorder="1" applyAlignment="1">
      <alignment vertical="center" shrinkToFit="1"/>
    </xf>
    <xf numFmtId="195" fontId="36" fillId="0" borderId="23" xfId="440" applyNumberFormat="1" applyFont="1" applyFill="1" applyBorder="1" applyAlignment="1">
      <alignment horizontal="right" vertical="center" shrinkToFit="1"/>
    </xf>
    <xf numFmtId="195" fontId="46" fillId="0" borderId="16" xfId="440" applyNumberFormat="1" applyFont="1" applyFill="1" applyBorder="1" applyAlignment="1">
      <alignment horizontal="right" vertical="center" shrinkToFit="1"/>
    </xf>
    <xf numFmtId="195" fontId="46" fillId="0" borderId="22" xfId="440" applyNumberFormat="1" applyFont="1" applyFill="1" applyBorder="1" applyAlignment="1">
      <alignment horizontal="right" vertical="center" shrinkToFit="1"/>
    </xf>
    <xf numFmtId="195" fontId="1" fillId="0" borderId="23" xfId="440" applyNumberFormat="1" applyFont="1" applyFill="1" applyBorder="1" applyAlignment="1">
      <alignment horizontal="right" vertical="center" shrinkToFit="1"/>
    </xf>
    <xf numFmtId="195" fontId="1" fillId="0" borderId="16" xfId="440" applyNumberFormat="1" applyFont="1" applyFill="1" applyBorder="1" applyAlignment="1">
      <alignment horizontal="right" vertical="center" shrinkToFit="1"/>
    </xf>
    <xf numFmtId="195" fontId="1" fillId="0" borderId="84" xfId="440" applyNumberFormat="1" applyFont="1" applyFill="1" applyBorder="1" applyAlignment="1">
      <alignment horizontal="right" vertical="center" shrinkToFit="1"/>
    </xf>
    <xf numFmtId="195" fontId="1" fillId="0" borderId="38" xfId="440" applyNumberFormat="1" applyFont="1" applyFill="1" applyBorder="1" applyAlignment="1">
      <alignment horizontal="right" vertical="center" shrinkToFit="1"/>
    </xf>
    <xf numFmtId="195" fontId="1" fillId="0" borderId="79" xfId="440" applyNumberFormat="1" applyFont="1" applyFill="1" applyBorder="1" applyAlignment="1">
      <alignment horizontal="right" vertical="center" shrinkToFit="1"/>
    </xf>
    <xf numFmtId="195" fontId="37" fillId="0" borderId="38" xfId="441" applyNumberFormat="1" applyFont="1" applyFill="1" applyBorder="1" applyAlignment="1" applyProtection="1">
      <alignment horizontal="right" vertical="center" shrinkToFit="1"/>
      <protection locked="0"/>
    </xf>
    <xf numFmtId="195" fontId="19" fillId="0" borderId="16" xfId="441" applyNumberFormat="1" applyFont="1" applyFill="1" applyBorder="1" applyAlignment="1" applyProtection="1">
      <alignment horizontal="right" vertical="center" shrinkToFit="1"/>
      <protection locked="0"/>
    </xf>
    <xf numFmtId="195" fontId="19" fillId="0" borderId="78" xfId="441" applyNumberFormat="1" applyFont="1" applyFill="1" applyBorder="1" applyAlignment="1" applyProtection="1">
      <alignment horizontal="right" vertical="center" shrinkToFit="1"/>
      <protection locked="0"/>
    </xf>
    <xf numFmtId="195" fontId="19" fillId="0" borderId="79" xfId="441" applyNumberFormat="1" applyFont="1" applyFill="1" applyBorder="1" applyAlignment="1" applyProtection="1">
      <alignment horizontal="right" vertical="center" shrinkToFit="1"/>
      <protection locked="0"/>
    </xf>
    <xf numFmtId="195" fontId="37" fillId="0" borderId="38" xfId="0" applyNumberFormat="1" applyFont="1" applyFill="1" applyBorder="1" applyAlignment="1" applyProtection="1">
      <alignment horizontal="right" vertical="center" shrinkToFit="1"/>
      <protection locked="0"/>
    </xf>
    <xf numFmtId="195" fontId="1" fillId="0" borderId="131" xfId="0" applyNumberFormat="1" applyFont="1" applyFill="1" applyBorder="1" applyAlignment="1" applyProtection="1">
      <alignment horizontal="right" vertical="center" shrinkToFit="1"/>
      <protection locked="0"/>
    </xf>
    <xf numFmtId="195" fontId="1" fillId="0" borderId="78" xfId="0" applyNumberFormat="1" applyFont="1" applyFill="1" applyBorder="1" applyAlignment="1" applyProtection="1">
      <alignment horizontal="right" vertical="center" shrinkToFit="1"/>
      <protection locked="0"/>
    </xf>
    <xf numFmtId="195" fontId="1" fillId="0" borderId="79" xfId="0" applyNumberFormat="1" applyFont="1" applyFill="1" applyBorder="1" applyAlignment="1" applyProtection="1">
      <alignment horizontal="right" vertical="center" shrinkToFit="1"/>
      <protection locked="0"/>
    </xf>
    <xf numFmtId="195" fontId="38" fillId="0" borderId="49" xfId="441" applyNumberFormat="1" applyFont="1" applyFill="1" applyBorder="1" applyAlignment="1">
      <alignment vertical="center" shrinkToFit="1"/>
    </xf>
    <xf numFmtId="195" fontId="38" fillId="0" borderId="86" xfId="441" applyNumberFormat="1" applyFont="1" applyFill="1" applyBorder="1" applyAlignment="1">
      <alignment vertical="center" shrinkToFit="1"/>
    </xf>
    <xf numFmtId="3" fontId="50" fillId="0" borderId="49" xfId="439" applyNumberFormat="1" applyFont="1" applyFill="1" applyBorder="1" applyAlignment="1">
      <alignment vertical="center" shrinkToFit="1"/>
    </xf>
    <xf numFmtId="3" fontId="50" fillId="0" borderId="65" xfId="439" applyNumberFormat="1" applyFont="1" applyFill="1" applyBorder="1" applyAlignment="1">
      <alignment vertical="center" shrinkToFit="1"/>
    </xf>
    <xf numFmtId="189" fontId="38" fillId="0" borderId="91" xfId="291" applyNumberFormat="1" applyFont="1" applyFill="1" applyBorder="1" applyAlignment="1">
      <alignment horizontal="center" vertical="center" shrinkToFit="1"/>
    </xf>
    <xf numFmtId="193" fontId="3" fillId="0" borderId="137" xfId="291" applyNumberFormat="1" applyFont="1" applyFill="1" applyBorder="1" applyAlignment="1">
      <alignment vertical="center" shrinkToFit="1"/>
    </xf>
    <xf numFmtId="189" fontId="38" fillId="0" borderId="49" xfId="439" applyNumberFormat="1" applyFont="1" applyFill="1" applyBorder="1" applyAlignment="1">
      <alignment vertical="center" shrinkToFit="1"/>
    </xf>
    <xf numFmtId="189" fontId="38" fillId="0" borderId="85" xfId="439" applyNumberFormat="1" applyFont="1" applyFill="1" applyBorder="1" applyAlignment="1">
      <alignment vertical="center" shrinkToFit="1"/>
    </xf>
    <xf numFmtId="38" fontId="35" fillId="0" borderId="0" xfId="211" applyFont="1" applyFill="1" applyAlignment="1">
      <alignment vertical="center"/>
    </xf>
    <xf numFmtId="3" fontId="38" fillId="0" borderId="49" xfId="441" applyNumberFormat="1" applyFont="1" applyFill="1" applyBorder="1" applyAlignment="1">
      <alignment vertical="center" shrinkToFit="1"/>
    </xf>
    <xf numFmtId="3" fontId="38" fillId="0" borderId="86" xfId="441" applyNumberFormat="1" applyFont="1" applyFill="1" applyBorder="1" applyAlignment="1">
      <alignment horizontal="right" vertical="center" shrinkToFit="1"/>
    </xf>
    <xf numFmtId="189" fontId="38" fillId="0" borderId="51" xfId="439" applyNumberFormat="1" applyFont="1" applyFill="1" applyBorder="1" applyAlignment="1">
      <alignment vertical="center" shrinkToFit="1"/>
    </xf>
    <xf numFmtId="189" fontId="38" fillId="0" borderId="77" xfId="439" applyNumberFormat="1" applyFont="1" applyFill="1" applyBorder="1" applyAlignment="1">
      <alignment vertical="center" shrinkToFit="1"/>
    </xf>
    <xf numFmtId="3" fontId="38" fillId="0" borderId="87" xfId="441" applyNumberFormat="1" applyFont="1" applyFill="1" applyBorder="1" applyAlignment="1">
      <alignment vertical="center" shrinkToFit="1"/>
    </xf>
    <xf numFmtId="3" fontId="38" fillId="0" borderId="88" xfId="441" applyNumberFormat="1" applyFont="1" applyFill="1" applyBorder="1" applyAlignment="1">
      <alignment vertical="center"/>
    </xf>
    <xf numFmtId="0" fontId="3" fillId="0" borderId="0" xfId="0" applyFont="1" applyFill="1" applyAlignment="1">
      <alignment horizontal="left" vertical="center"/>
    </xf>
    <xf numFmtId="194" fontId="3" fillId="0" borderId="0" xfId="0" applyNumberFormat="1" applyFont="1" applyFill="1" applyAlignment="1">
      <alignment horizontal="center" vertical="center"/>
    </xf>
    <xf numFmtId="190" fontId="51" fillId="0" borderId="0" xfId="0" applyNumberFormat="1" applyFont="1">
      <alignment vertical="center"/>
    </xf>
    <xf numFmtId="0" fontId="31" fillId="0" borderId="0" xfId="440" applyNumberFormat="1" applyFont="1" applyFill="1" applyAlignment="1">
      <alignment horizontal="center" vertical="center"/>
    </xf>
    <xf numFmtId="0" fontId="35" fillId="0" borderId="23" xfId="440" applyNumberFormat="1" applyFont="1" applyFill="1" applyBorder="1" applyAlignment="1">
      <alignment horizontal="center" vertical="center" shrinkToFit="1"/>
    </xf>
    <xf numFmtId="0" fontId="35" fillId="0" borderId="135" xfId="440" applyNumberFormat="1" applyFont="1" applyFill="1" applyBorder="1" applyAlignment="1">
      <alignment horizontal="center" vertical="center" shrinkToFit="1"/>
    </xf>
    <xf numFmtId="0" fontId="35" fillId="0" borderId="133" xfId="440" applyNumberFormat="1" applyFont="1" applyFill="1" applyBorder="1" applyAlignment="1">
      <alignment horizontal="center" vertical="center" shrinkToFit="1"/>
    </xf>
    <xf numFmtId="0" fontId="35" fillId="0" borderId="36" xfId="440" applyNumberFormat="1" applyFont="1" applyFill="1" applyBorder="1" applyAlignment="1">
      <alignment horizontal="center" vertical="center" shrinkToFit="1"/>
    </xf>
    <xf numFmtId="0" fontId="33" fillId="0" borderId="11" xfId="440" applyNumberFormat="1" applyFont="1" applyFill="1" applyBorder="1" applyAlignment="1">
      <alignment horizontal="center" vertical="center" shrinkToFit="1"/>
    </xf>
    <xf numFmtId="0" fontId="33" fillId="0" borderId="13" xfId="440" applyNumberFormat="1" applyFont="1" applyFill="1" applyBorder="1" applyAlignment="1">
      <alignment horizontal="center" vertical="center" shrinkToFit="1"/>
    </xf>
    <xf numFmtId="0" fontId="33" fillId="0" borderId="12" xfId="440" applyNumberFormat="1" applyFont="1" applyFill="1" applyBorder="1" applyAlignment="1">
      <alignment horizontal="center" vertical="center" shrinkToFit="1"/>
    </xf>
    <xf numFmtId="0" fontId="32" fillId="25" borderId="16" xfId="440" applyNumberFormat="1" applyFont="1" applyFill="1" applyBorder="1" applyAlignment="1">
      <alignment horizontal="center" vertical="center" shrinkToFit="1"/>
    </xf>
    <xf numFmtId="0" fontId="32" fillId="25" borderId="97" xfId="440" applyNumberFormat="1" applyFont="1" applyFill="1" applyBorder="1" applyAlignment="1">
      <alignment horizontal="center" vertical="center" shrinkToFit="1"/>
    </xf>
    <xf numFmtId="0" fontId="32" fillId="25" borderId="84" xfId="440" applyNumberFormat="1" applyFont="1" applyFill="1" applyBorder="1" applyAlignment="1">
      <alignment horizontal="center" vertical="center" wrapText="1" shrinkToFit="1"/>
    </xf>
    <xf numFmtId="0" fontId="32" fillId="25" borderId="119" xfId="440" applyNumberFormat="1" applyFont="1" applyFill="1" applyBorder="1" applyAlignment="1">
      <alignment horizontal="center" vertical="center" shrinkToFit="1"/>
    </xf>
    <xf numFmtId="0" fontId="33" fillId="0" borderId="14" xfId="440" applyNumberFormat="1" applyFont="1" applyFill="1" applyBorder="1" applyAlignment="1">
      <alignment horizontal="center" vertical="center" shrinkToFit="1"/>
    </xf>
    <xf numFmtId="0" fontId="33" fillId="0" borderId="0" xfId="440" applyNumberFormat="1" applyFont="1" applyFill="1" applyBorder="1" applyAlignment="1">
      <alignment horizontal="center" vertical="center" shrinkToFit="1"/>
    </xf>
    <xf numFmtId="0" fontId="38" fillId="0" borderId="0" xfId="441" applyFont="1" applyFill="1" applyAlignment="1">
      <alignment horizontal="left" vertical="center" wrapText="1"/>
    </xf>
    <xf numFmtId="0" fontId="31" fillId="0" borderId="0" xfId="0" applyFont="1" applyAlignment="1">
      <alignment horizontal="center" vertical="center"/>
    </xf>
    <xf numFmtId="0" fontId="19" fillId="27" borderId="67" xfId="439" applyNumberFormat="1" applyFont="1" applyFill="1" applyBorder="1" applyAlignment="1">
      <alignment horizontal="center" vertical="center" shrinkToFit="1"/>
    </xf>
    <xf numFmtId="0" fontId="19" fillId="27"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center" vertical="center" shrinkToFit="1"/>
    </xf>
    <xf numFmtId="0" fontId="19" fillId="0" borderId="67" xfId="439" applyNumberFormat="1" applyFont="1" applyFill="1" applyBorder="1" applyAlignment="1">
      <alignment horizontal="center" vertical="center" shrinkToFit="1"/>
    </xf>
    <xf numFmtId="0" fontId="19" fillId="0" borderId="70" xfId="439" applyNumberFormat="1" applyFont="1" applyFill="1" applyBorder="1" applyAlignment="1">
      <alignment horizontal="center" vertical="center" shrinkToFit="1"/>
    </xf>
    <xf numFmtId="0" fontId="33" fillId="0" borderId="0" xfId="439" applyNumberFormat="1" applyFont="1" applyFill="1" applyAlignment="1">
      <alignment horizontal="center" vertical="center"/>
    </xf>
    <xf numFmtId="191" fontId="19" fillId="0" borderId="67" xfId="439" applyNumberFormat="1" applyFont="1" applyFill="1" applyBorder="1" applyAlignment="1">
      <alignment horizontal="center" vertical="center" shrinkToFit="1"/>
    </xf>
    <xf numFmtId="191" fontId="19" fillId="0"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right" vertical="center" shrinkToFit="1"/>
    </xf>
  </cellXfs>
  <cellStyles count="447">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xfId="211" builtinId="6"/>
    <cellStyle name="桁区切り 2" xfId="212"/>
    <cellStyle name="桁区切り 2 2" xfId="213"/>
    <cellStyle name="桁区切り 2 2 2" xfId="214"/>
    <cellStyle name="桁区切り 2 2 2 2" xfId="215"/>
    <cellStyle name="桁区切り 2 2 3" xfId="216"/>
    <cellStyle name="桁区切り 2 3" xfId="217"/>
    <cellStyle name="桁区切り 2 3 2" xfId="218"/>
    <cellStyle name="桁区切り 2 3 2 2" xfId="219"/>
    <cellStyle name="桁区切り 2 3 3" xfId="220"/>
    <cellStyle name="桁区切り 2 4" xfId="221"/>
    <cellStyle name="桁区切り 2 4 2" xfId="222"/>
    <cellStyle name="桁区切り 2 5" xfId="223"/>
    <cellStyle name="桁区切り 2 5 2" xfId="224"/>
    <cellStyle name="桁区切り 2 6" xfId="225"/>
    <cellStyle name="桁区切り 2_(47-48,51)４　観光消費額、観光収入及び観光の経済効果に関する統計・資料" xfId="226"/>
    <cellStyle name="桁区切り 3" xfId="227"/>
    <cellStyle name="桁区切り 3 2" xfId="228"/>
    <cellStyle name="桁区切り 3 2 2" xfId="229"/>
    <cellStyle name="桁区切り 3 2 2 2" xfId="230"/>
    <cellStyle name="桁区切り 3 2 2 2 2" xfId="231"/>
    <cellStyle name="桁区切り 3 2 2 3" xfId="232"/>
    <cellStyle name="桁区切り 3 2 3" xfId="233"/>
    <cellStyle name="桁区切り 3 2 3 2" xfId="234"/>
    <cellStyle name="桁区切り 3 3" xfId="235"/>
    <cellStyle name="桁区切り 3 4" xfId="236"/>
    <cellStyle name="桁区切り 3 4 2" xfId="237"/>
    <cellStyle name="桁区切り 3 4 2 2" xfId="238"/>
    <cellStyle name="桁区切り 3 4 3" xfId="239"/>
    <cellStyle name="桁区切り 3 5" xfId="240"/>
    <cellStyle name="桁区切り 3 5 2" xfId="241"/>
    <cellStyle name="桁区切り 3 6" xfId="242"/>
    <cellStyle name="桁区切り 3 6 2" xfId="243"/>
    <cellStyle name="桁区切り 3 7" xfId="244"/>
    <cellStyle name="桁区切り 3_120213宮良作業用" xfId="245"/>
    <cellStyle name="桁区切り 4" xfId="246"/>
    <cellStyle name="桁区切り 4 2" xfId="247"/>
    <cellStyle name="桁区切り 4 2 2" xfId="248"/>
    <cellStyle name="桁区切り 4 2 2 2" xfId="249"/>
    <cellStyle name="桁区切り 4 3" xfId="250"/>
    <cellStyle name="桁区切り 4 3 2" xfId="251"/>
    <cellStyle name="桁区切り 4 3 2 2" xfId="252"/>
    <cellStyle name="桁区切り 4 4" xfId="253"/>
    <cellStyle name="桁区切り 4 4 2" xfId="254"/>
    <cellStyle name="桁区切り 5" xfId="255"/>
    <cellStyle name="桁区切り 5 2" xfId="256"/>
    <cellStyle name="桁区切り 5 2 2" xfId="257"/>
    <cellStyle name="桁区切り 5 2 2 2" xfId="258"/>
    <cellStyle name="桁区切り 5 2 3" xfId="259"/>
    <cellStyle name="桁区切り 6" xfId="260"/>
    <cellStyle name="桁区切り 7" xfId="261"/>
    <cellStyle name="桁区切り 8" xfId="262"/>
    <cellStyle name="桁区切り 9" xfId="263"/>
    <cellStyle name="見出し 1" xfId="264" builtinId="16" customBuiltin="1"/>
    <cellStyle name="見出し 1 2" xfId="265"/>
    <cellStyle name="見出し 1 3" xfId="266"/>
    <cellStyle name="見出し 2" xfId="267" builtinId="17" customBuiltin="1"/>
    <cellStyle name="見出し 2 2" xfId="268"/>
    <cellStyle name="見出し 2 3" xfId="269"/>
    <cellStyle name="見出し 3" xfId="270" builtinId="18" customBuiltin="1"/>
    <cellStyle name="見出し 3 2" xfId="271"/>
    <cellStyle name="見出し 3 3" xfId="272"/>
    <cellStyle name="見出し 4" xfId="273" builtinId="19" customBuiltin="1"/>
    <cellStyle name="見出し 4 2" xfId="274"/>
    <cellStyle name="見出し 4 3" xfId="275"/>
    <cellStyle name="集計" xfId="276" builtinId="25" customBuiltin="1"/>
    <cellStyle name="集計 2" xfId="277"/>
    <cellStyle name="集計 3" xfId="278"/>
    <cellStyle name="出力" xfId="279" builtinId="21" customBuiltin="1"/>
    <cellStyle name="出力 2" xfId="280"/>
    <cellStyle name="出力 3" xfId="281"/>
    <cellStyle name="説明文" xfId="282" builtinId="53" customBuiltin="1"/>
    <cellStyle name="説明文 2" xfId="283"/>
    <cellStyle name="説明文 3" xfId="284"/>
    <cellStyle name="入力" xfId="285" builtinId="20" customBuiltin="1"/>
    <cellStyle name="入力 2" xfId="286"/>
    <cellStyle name="入力 3" xfId="287"/>
    <cellStyle name="標準" xfId="0" builtinId="0"/>
    <cellStyle name="標準 10" xfId="288"/>
    <cellStyle name="標準 11" xfId="289"/>
    <cellStyle name="標準 12" xfId="290"/>
    <cellStyle name="標準 13" xfId="291"/>
    <cellStyle name="標準 2" xfId="292"/>
    <cellStyle name="標準 2 10" xfId="293"/>
    <cellStyle name="標準 2 10 2" xfId="294"/>
    <cellStyle name="標準 2 10 3" xfId="295"/>
    <cellStyle name="標準 2 10 4" xfId="296"/>
    <cellStyle name="標準 2 10_★120409混在率算出" xfId="297"/>
    <cellStyle name="標準 2 2" xfId="298"/>
    <cellStyle name="標準 2 2 2" xfId="299"/>
    <cellStyle name="標準 2 2 2 2" xfId="300"/>
    <cellStyle name="標準 2 2 2 2 2" xfId="301"/>
    <cellStyle name="標準 2 2 2 2 2 2" xfId="302"/>
    <cellStyle name="標準 2 2 2 2 2_★120409混在率算出" xfId="303"/>
    <cellStyle name="標準 2 2 2 2 3" xfId="304"/>
    <cellStyle name="標準 2 2 2 2_★120409混在率算出" xfId="305"/>
    <cellStyle name="標準 2 2 2 3" xfId="306"/>
    <cellStyle name="標準 2 2 2 3 2" xfId="307"/>
    <cellStyle name="標準 2 2 2 3 2 2" xfId="308"/>
    <cellStyle name="標準 2 2 2 3 2_★120409混在率算出" xfId="309"/>
    <cellStyle name="標準 2 2 2 3 3" xfId="310"/>
    <cellStyle name="標準 2 2 2 3_★120409混在率算出" xfId="311"/>
    <cellStyle name="標準 2 2 2 4" xfId="312"/>
    <cellStyle name="標準 2 2 2 4 2" xfId="313"/>
    <cellStyle name="標準 2 2 2 4_★120409混在率算出" xfId="314"/>
    <cellStyle name="標準 2 2 2 5" xfId="315"/>
    <cellStyle name="標準 2 2 2 5 2" xfId="316"/>
    <cellStyle name="標準 2 2 2 5_★120409混在率算出" xfId="317"/>
    <cellStyle name="標準 2 2 2 6" xfId="318"/>
    <cellStyle name="標準 2 2 2 6 2" xfId="319"/>
    <cellStyle name="標準 2 2 2 6_★120409混在率算出" xfId="320"/>
    <cellStyle name="標準 2 2 2_110831送付_H23年度第1回調査結果概要" xfId="321"/>
    <cellStyle name="標準 2 2 3" xfId="322"/>
    <cellStyle name="標準 2 2 3 2" xfId="323"/>
    <cellStyle name="標準 2 2 3 2 2" xfId="324"/>
    <cellStyle name="標準 2 2 3 2_★120409混在率算出" xfId="325"/>
    <cellStyle name="標準 2 2 3 3" xfId="326"/>
    <cellStyle name="標準 2 2 3 3 2" xfId="327"/>
    <cellStyle name="標準 2 2 3 3_★120409混在率算出" xfId="328"/>
    <cellStyle name="標準 2 2 3 4" xfId="329"/>
    <cellStyle name="標準 2 2 3 4 2" xfId="330"/>
    <cellStyle name="標準 2 2 3 4_★120409混在率算出" xfId="331"/>
    <cellStyle name="標準 2 2_★120409混在率算出" xfId="332"/>
    <cellStyle name="標準 2 3" xfId="333"/>
    <cellStyle name="標準 2 3 2" xfId="334"/>
    <cellStyle name="標準 2 3 2 2" xfId="335"/>
    <cellStyle name="標準 2 3 2_★120409混在率算出" xfId="336"/>
    <cellStyle name="標準 2 3 3" xfId="337"/>
    <cellStyle name="標準 2 3 3 2" xfId="338"/>
    <cellStyle name="標準 2 3 3_★120409混在率算出" xfId="339"/>
    <cellStyle name="標準 2 3 4" xfId="340"/>
    <cellStyle name="標準 2 3 4 2" xfId="341"/>
    <cellStyle name="標準 2 3 4_★120409混在率算出" xfId="342"/>
    <cellStyle name="標準 2 3 5" xfId="343"/>
    <cellStyle name="標準 2 3_★120409混在率算出" xfId="344"/>
    <cellStyle name="標準 2 4" xfId="345"/>
    <cellStyle name="標準 2 4 2" xfId="346"/>
    <cellStyle name="標準 2 4 2 2" xfId="347"/>
    <cellStyle name="標準 2 4 2_★120409混在率算出" xfId="348"/>
    <cellStyle name="標準 2 4 3" xfId="349"/>
    <cellStyle name="標準 2 4 3 2" xfId="350"/>
    <cellStyle name="標準 2 4 3_★120409混在率算出" xfId="351"/>
    <cellStyle name="標準 2 4_★120409混在率算出" xfId="352"/>
    <cellStyle name="標準 2 5" xfId="353"/>
    <cellStyle name="標準 2 5 2" xfId="354"/>
    <cellStyle name="標準 2 5 2 2" xfId="355"/>
    <cellStyle name="標準 2 5 2_★120409混在率算出" xfId="356"/>
    <cellStyle name="標準 2 5 3" xfId="357"/>
    <cellStyle name="標準 2 5 3 2" xfId="358"/>
    <cellStyle name="標準 2 5 3_★120409混在率算出" xfId="359"/>
    <cellStyle name="標準 2 5 4" xfId="360"/>
    <cellStyle name="標準 2 5_★120409混在率算出" xfId="361"/>
    <cellStyle name="標準 2 6" xfId="362"/>
    <cellStyle name="標準 2 6 2" xfId="363"/>
    <cellStyle name="標準 2 6_★120409混在率算出" xfId="364"/>
    <cellStyle name="標準 2 7" xfId="365"/>
    <cellStyle name="標準 2 7 2" xfId="366"/>
    <cellStyle name="標準 2 7_★120409混在率算出" xfId="367"/>
    <cellStyle name="標準 2 8" xfId="368"/>
    <cellStyle name="標準 2 9" xfId="369"/>
    <cellStyle name="標準 2 9 2" xfId="370"/>
    <cellStyle name="標準 2 9_★120409混在率算出" xfId="371"/>
    <cellStyle name="標準 2_(47-48,51)４　観光消費額、観光収入及び観光の経済効果に関する統計・資料" xfId="372"/>
    <cellStyle name="標準 3" xfId="373"/>
    <cellStyle name="標準 3 2" xfId="374"/>
    <cellStyle name="標準 3 2 2" xfId="375"/>
    <cellStyle name="標準 3 2 2 2" xfId="376"/>
    <cellStyle name="標準 3 2 2_★120409混在率算出" xfId="377"/>
    <cellStyle name="標準 3 2 3" xfId="378"/>
    <cellStyle name="標準 3 2 3 2" xfId="379"/>
    <cellStyle name="標準 3 2 3_★120409混在率算出" xfId="380"/>
    <cellStyle name="標準 3 2_120326宮良作業用" xfId="381"/>
    <cellStyle name="標準 3 3" xfId="382"/>
    <cellStyle name="標準 3 3 2" xfId="383"/>
    <cellStyle name="標準 3 3 2 2" xfId="384"/>
    <cellStyle name="標準 3 3 2_★120409混在率算出" xfId="385"/>
    <cellStyle name="標準 3 3 3" xfId="386"/>
    <cellStyle name="標準 3 3 3 2" xfId="387"/>
    <cellStyle name="標準 3 3 3_★120409混在率算出" xfId="388"/>
    <cellStyle name="標準 3 3_★120409混在率算出" xfId="389"/>
    <cellStyle name="標準 3 4" xfId="390"/>
    <cellStyle name="標準 3 4 2" xfId="391"/>
    <cellStyle name="標準 3 4_★120409混在率算出" xfId="392"/>
    <cellStyle name="標準 3 5" xfId="393"/>
    <cellStyle name="標準 3 5 2" xfId="394"/>
    <cellStyle name="標準 3 5_★120409混在率算出" xfId="395"/>
    <cellStyle name="標準 3 6" xfId="396"/>
    <cellStyle name="標準 3_110831送付_H23年度第1回調査結果概要" xfId="397"/>
    <cellStyle name="標準 4" xfId="398"/>
    <cellStyle name="標準 4 2" xfId="399"/>
    <cellStyle name="標準 4 2 2" xfId="400"/>
    <cellStyle name="標準 4 2 2 2" xfId="401"/>
    <cellStyle name="標準 4 2 2_★120409混在率算出" xfId="402"/>
    <cellStyle name="標準 4 2 3" xfId="403"/>
    <cellStyle name="標準 4 2 3 2" xfId="404"/>
    <cellStyle name="標準 4 2 3_★120409混在率算出" xfId="405"/>
    <cellStyle name="標準 4 2 4" xfId="406"/>
    <cellStyle name="標準 4 2_★120409混在率算出" xfId="407"/>
    <cellStyle name="標準 4 3" xfId="408"/>
    <cellStyle name="標準 4 3 2" xfId="409"/>
    <cellStyle name="標準 4 3 2 2" xfId="410"/>
    <cellStyle name="標準 4 3 2_★120409混在率算出" xfId="411"/>
    <cellStyle name="標準 4 3 3" xfId="412"/>
    <cellStyle name="標準 4 3 3 2" xfId="413"/>
    <cellStyle name="標準 4 3 3_★120409混在率算出" xfId="414"/>
    <cellStyle name="標準 4 3 4" xfId="415"/>
    <cellStyle name="標準 4 3_★120409混在率算出" xfId="416"/>
    <cellStyle name="標準 4 4" xfId="417"/>
    <cellStyle name="標準 4_★120409混在率算出" xfId="418"/>
    <cellStyle name="標準 5" xfId="419"/>
    <cellStyle name="標準 5 2" xfId="420"/>
    <cellStyle name="標準 5 2 2" xfId="421"/>
    <cellStyle name="標準 5 2_★120409混在率算出" xfId="422"/>
    <cellStyle name="標準 5 3" xfId="423"/>
    <cellStyle name="標準 5 3 2" xfId="424"/>
    <cellStyle name="標準 5 3_★120409混在率算出" xfId="425"/>
    <cellStyle name="標準 6" xfId="426"/>
    <cellStyle name="標準 6 2" xfId="427"/>
    <cellStyle name="標準 6 2 2" xfId="428"/>
    <cellStyle name="標準 6 2_★120409混在率算出" xfId="429"/>
    <cellStyle name="標準 6 3" xfId="430"/>
    <cellStyle name="標準 6 3 2" xfId="431"/>
    <cellStyle name="標準 6 3_★120409混在率算出" xfId="432"/>
    <cellStyle name="標準 6 4" xfId="433"/>
    <cellStyle name="標準 6 4 2" xfId="434"/>
    <cellStyle name="標準 6 4_★120409混在率算出" xfId="435"/>
    <cellStyle name="標準 7" xfId="436"/>
    <cellStyle name="標準 8" xfId="437"/>
    <cellStyle name="標準 9" xfId="438"/>
    <cellStyle name="標準_H7～H9" xfId="439"/>
    <cellStyle name="標準_Sheet3" xfId="440"/>
    <cellStyle name="標準_月報第２表" xfId="441"/>
    <cellStyle name="標準_入域観光客の状況（３月～８月）②" xfId="442"/>
    <cellStyle name="未定義" xfId="443"/>
    <cellStyle name="良い" xfId="444" builtinId="26" customBuiltin="1"/>
    <cellStyle name="良い 2" xfId="445"/>
    <cellStyle name="良い 3" xfId="446"/>
  </cellStyles>
  <dxfs count="7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s>
  <tableStyles count="0" defaultTableStyle="TableStyleMedium9" defaultPivotStyle="PivotStyleLight16"/>
  <colors>
    <mruColors>
      <color rgb="FF0000CC"/>
      <color rgb="FFFFFF99"/>
      <color rgb="FFFFFFFF"/>
      <color rgb="FFFFCC99"/>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a:t>
            </a:r>
            <a:r>
              <a:rPr lang="ja-JP" altLang="en-US" sz="1600" b="0" i="0" baseline="0">
                <a:effectLst/>
                <a:latin typeface="+mj-ea"/>
                <a:ea typeface="+mj-ea"/>
              </a:rPr>
              <a:t>令和元</a:t>
            </a:r>
            <a:r>
              <a:rPr lang="ja-JP" altLang="ja-JP" sz="1600" b="0" i="0" baseline="0">
                <a:effectLst/>
                <a:latin typeface="+mj-ea"/>
                <a:ea typeface="+mj-ea"/>
              </a:rPr>
              <a:t>年度～</a:t>
            </a:r>
            <a:r>
              <a:rPr lang="ja-JP" altLang="en-US" sz="1600" b="0" i="0" baseline="0">
                <a:effectLst/>
                <a:latin typeface="+mj-ea"/>
                <a:ea typeface="+mj-ea"/>
              </a:rPr>
              <a:t>令和５年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'グラフ（年度・暦年）'!$A$19</c:f>
              <c:strCache>
                <c:ptCount val="1"/>
                <c:pt idx="0">
                  <c:v>令和元年度</c:v>
                </c:pt>
              </c:strCache>
            </c:strRef>
          </c:tx>
          <c:spPr>
            <a:solidFill>
              <a:srgbClr val="99CC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'グラフ（年度・暦年）'!$B$19:$M$19</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0-08DA-44CD-997A-5B3605E4E2C9}"/>
            </c:ext>
          </c:extLst>
        </c:ser>
        <c:ser>
          <c:idx val="1"/>
          <c:order val="1"/>
          <c:tx>
            <c:strRef>
              <c:f>'グラフ（年度・暦年）'!$A$20</c:f>
              <c:strCache>
                <c:ptCount val="1"/>
                <c:pt idx="0">
                  <c:v>令和２年度</c:v>
                </c:pt>
              </c:strCache>
            </c:strRef>
          </c:tx>
          <c:spPr>
            <a:pattFill prst="dkUpDiag">
              <a:fgClr>
                <a:srgbClr val="008080"/>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'グラフ（年度・暦年）'!$B$20:$M$20</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08DA-44CD-997A-5B3605E4E2C9}"/>
            </c:ext>
          </c:extLst>
        </c:ser>
        <c:ser>
          <c:idx val="2"/>
          <c:order val="2"/>
          <c:tx>
            <c:strRef>
              <c:f>'グラフ（年度・暦年）'!$A$21</c:f>
              <c:strCache>
                <c:ptCount val="1"/>
                <c:pt idx="0">
                  <c:v>令和３年度</c:v>
                </c:pt>
              </c:strCache>
            </c:strRef>
          </c:tx>
          <c:spPr>
            <a:solidFill>
              <a:srgbClr val="3366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'グラフ（年度・暦年）'!$B$21:$M$21</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08DA-44CD-997A-5B3605E4E2C9}"/>
            </c:ext>
          </c:extLst>
        </c:ser>
        <c:ser>
          <c:idx val="3"/>
          <c:order val="3"/>
          <c:tx>
            <c:strRef>
              <c:f>'グラフ（年度・暦年）'!$A$22</c:f>
              <c:strCache>
                <c:ptCount val="1"/>
                <c:pt idx="0">
                  <c:v>令和４年度</c:v>
                </c:pt>
              </c:strCache>
            </c:strRef>
          </c:tx>
          <c:spPr>
            <a:pattFill prst="dkUpDiag">
              <a:fgClr>
                <a:srgbClr val="666699"/>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'グラフ（年度・暦年）'!$B$22:$M$22</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3-08DA-44CD-997A-5B3605E4E2C9}"/>
            </c:ext>
          </c:extLst>
        </c:ser>
        <c:ser>
          <c:idx val="4"/>
          <c:order val="4"/>
          <c:tx>
            <c:strRef>
              <c:f>'グラフ（年度・暦年）'!$A$23</c:f>
              <c:strCache>
                <c:ptCount val="1"/>
                <c:pt idx="0">
                  <c:v>令和５年度</c:v>
                </c:pt>
              </c:strCache>
            </c:strRef>
          </c:tx>
          <c:spPr>
            <a:solidFill>
              <a:srgbClr val="FF0000"/>
            </a:solidFill>
            <a:ln w="3175">
              <a:solidFill>
                <a:srgbClr val="000000"/>
              </a:solidFill>
              <a:prstDash val="solid"/>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'グラフ（年度・暦年）'!$B$23:$M$23</c:f>
              <c:numCache>
                <c:formatCode>#,##0.0_ </c:formatCode>
                <c:ptCount val="12"/>
                <c:pt idx="0">
                  <c:v>669.8</c:v>
                </c:pt>
                <c:pt idx="1">
                  <c:v>645.20000000000005</c:v>
                </c:pt>
                <c:pt idx="2">
                  <c:v>663.4</c:v>
                </c:pt>
                <c:pt idx="3">
                  <c:v>778.8</c:v>
                </c:pt>
                <c:pt idx="4">
                  <c:v>728.6</c:v>
                </c:pt>
                <c:pt idx="5">
                  <c:v>710.1</c:v>
                </c:pt>
                <c:pt idx="6">
                  <c:v>788.3</c:v>
                </c:pt>
                <c:pt idx="7">
                  <c:v>0</c:v>
                </c:pt>
                <c:pt idx="8">
                  <c:v>0</c:v>
                </c:pt>
                <c:pt idx="9">
                  <c:v>0</c:v>
                </c:pt>
                <c:pt idx="10">
                  <c:v>0</c:v>
                </c:pt>
                <c:pt idx="11">
                  <c:v>0</c:v>
                </c:pt>
              </c:numCache>
            </c:numRef>
          </c:val>
          <c:extLst>
            <c:ext xmlns:c16="http://schemas.microsoft.com/office/drawing/2014/chart" uri="{C3380CC4-5D6E-409C-BE32-E72D297353CC}">
              <c16:uniqueId val="{00000004-08DA-44CD-997A-5B3605E4E2C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0" i="0" baseline="0">
                <a:effectLst/>
                <a:latin typeface="+mj-ea"/>
                <a:ea typeface="+mj-ea"/>
              </a:rPr>
              <a:t>令和元</a:t>
            </a:r>
            <a:r>
              <a:rPr lang="ja-JP" altLang="ja-JP" sz="1600" b="0" i="0" baseline="0">
                <a:effectLst/>
                <a:latin typeface="+mj-ea"/>
                <a:ea typeface="+mj-ea"/>
              </a:rPr>
              <a:t>年～</a:t>
            </a:r>
            <a:r>
              <a:rPr lang="ja-JP" altLang="en-US" sz="1600" b="0" i="0" baseline="0">
                <a:effectLst/>
                <a:latin typeface="+mj-ea"/>
                <a:ea typeface="+mj-ea"/>
              </a:rPr>
              <a:t>令和５年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'グラフ（年度・暦年）'!$Q$19</c:f>
              <c:strCache>
                <c:ptCount val="1"/>
                <c:pt idx="0">
                  <c:v>令和元年</c:v>
                </c:pt>
              </c:strCache>
            </c:strRef>
          </c:tx>
          <c:spPr>
            <a:solidFill>
              <a:srgbClr val="99CC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'グラフ（年度・暦年）'!$R$19:$AC$19</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0-5438-4229-BDAA-D4916B3F57A1}"/>
            </c:ext>
          </c:extLst>
        </c:ser>
        <c:ser>
          <c:idx val="1"/>
          <c:order val="1"/>
          <c:tx>
            <c:strRef>
              <c:f>'グラフ（年度・暦年）'!$Q$20</c:f>
              <c:strCache>
                <c:ptCount val="1"/>
                <c:pt idx="0">
                  <c:v>令和２年</c:v>
                </c:pt>
              </c:strCache>
            </c:strRef>
          </c:tx>
          <c:spPr>
            <a:pattFill prst="dkUpDiag">
              <a:fgClr>
                <a:srgbClr val="339966"/>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'グラフ（年度・暦年）'!$R$20:$AC$20</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5438-4229-BDAA-D4916B3F57A1}"/>
            </c:ext>
          </c:extLst>
        </c:ser>
        <c:ser>
          <c:idx val="2"/>
          <c:order val="2"/>
          <c:tx>
            <c:strRef>
              <c:f>'グラフ（年度・暦年）'!$Q$21</c:f>
              <c:strCache>
                <c:ptCount val="1"/>
                <c:pt idx="0">
                  <c:v>令和３年</c:v>
                </c:pt>
              </c:strCache>
            </c:strRef>
          </c:tx>
          <c:spPr>
            <a:solidFill>
              <a:srgbClr val="3366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'グラフ（年度・暦年）'!$R$21:$AC$21</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5438-4229-BDAA-D4916B3F57A1}"/>
            </c:ext>
          </c:extLst>
        </c:ser>
        <c:ser>
          <c:idx val="3"/>
          <c:order val="3"/>
          <c:tx>
            <c:strRef>
              <c:f>'グラフ（年度・暦年）'!$Q$22</c:f>
              <c:strCache>
                <c:ptCount val="1"/>
                <c:pt idx="0">
                  <c:v>令和４年</c:v>
                </c:pt>
              </c:strCache>
            </c:strRef>
          </c:tx>
          <c:spPr>
            <a:pattFill prst="dkUpDiag">
              <a:fgClr>
                <a:srgbClr val="000080"/>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'グラフ（年度・暦年）'!$R$22:$AC$22</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3-5438-4229-BDAA-D4916B3F57A1}"/>
            </c:ext>
          </c:extLst>
        </c:ser>
        <c:ser>
          <c:idx val="4"/>
          <c:order val="4"/>
          <c:tx>
            <c:strRef>
              <c:f>'グラフ（年度・暦年）'!$Q$23</c:f>
              <c:strCache>
                <c:ptCount val="1"/>
                <c:pt idx="0">
                  <c:v>令和５年</c:v>
                </c:pt>
              </c:strCache>
            </c:strRef>
          </c:tx>
          <c:spPr>
            <a:solidFill>
              <a:srgbClr val="FF0000"/>
            </a:solidFill>
            <a:ln w="3175">
              <a:solidFill>
                <a:srgbClr val="000000"/>
              </a:solidFill>
              <a:prstDash val="solid"/>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'グラフ（年度・暦年）'!$R$23:$AC$23</c:f>
              <c:numCache>
                <c:formatCode>#,##0.0_ </c:formatCode>
                <c:ptCount val="12"/>
                <c:pt idx="0">
                  <c:v>532.20000000000005</c:v>
                </c:pt>
                <c:pt idx="1">
                  <c:v>597.9</c:v>
                </c:pt>
                <c:pt idx="2">
                  <c:v>766.2</c:v>
                </c:pt>
                <c:pt idx="3">
                  <c:v>669.8</c:v>
                </c:pt>
                <c:pt idx="4">
                  <c:v>645.20000000000005</c:v>
                </c:pt>
                <c:pt idx="5">
                  <c:v>663.4</c:v>
                </c:pt>
                <c:pt idx="6">
                  <c:v>778.8</c:v>
                </c:pt>
                <c:pt idx="7">
                  <c:v>728.6</c:v>
                </c:pt>
                <c:pt idx="8">
                  <c:v>710.1</c:v>
                </c:pt>
                <c:pt idx="9">
                  <c:v>788.3</c:v>
                </c:pt>
                <c:pt idx="10">
                  <c:v>0</c:v>
                </c:pt>
                <c:pt idx="11">
                  <c:v>0</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'グラフ（国内客年度・暦年）'!$A$18</c:f>
              <c:strCache>
                <c:ptCount val="1"/>
                <c:pt idx="0">
                  <c:v>令和元年度</c:v>
                </c:pt>
              </c:strCache>
            </c:strRef>
          </c:tx>
          <c:spPr>
            <a:solidFill>
              <a:srgbClr val="FFCC99"/>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'グラフ（国内客年度・暦年）'!$B$18:$M$18</c:f>
              <c:numCache>
                <c:formatCode>#,##0.0_ </c:formatCode>
                <c:ptCount val="12"/>
                <c:pt idx="0">
                  <c:v>601.1</c:v>
                </c:pt>
                <c:pt idx="1">
                  <c:v>566.5</c:v>
                </c:pt>
                <c:pt idx="2">
                  <c:v>569.79999999999995</c:v>
                </c:pt>
                <c:pt idx="3">
                  <c:v>660.8</c:v>
                </c:pt>
                <c:pt idx="4">
                  <c:v>738.3</c:v>
                </c:pt>
                <c:pt idx="5">
                  <c:v>590.6</c:v>
                </c:pt>
                <c:pt idx="6">
                  <c:v>620.79999999999995</c:v>
                </c:pt>
                <c:pt idx="7">
                  <c:v>600.1</c:v>
                </c:pt>
                <c:pt idx="8">
                  <c:v>572.70000000000005</c:v>
                </c:pt>
                <c:pt idx="9">
                  <c:v>534.29999999999995</c:v>
                </c:pt>
                <c:pt idx="10">
                  <c:v>529.9</c:v>
                </c:pt>
                <c:pt idx="11">
                  <c:v>393.9</c:v>
                </c:pt>
              </c:numCache>
            </c:numRef>
          </c:val>
          <c:extLst>
            <c:ext xmlns:c16="http://schemas.microsoft.com/office/drawing/2014/chart" uri="{C3380CC4-5D6E-409C-BE32-E72D297353CC}">
              <c16:uniqueId val="{00000000-B211-4E00-BE37-37E78625EA5A}"/>
            </c:ext>
          </c:extLst>
        </c:ser>
        <c:ser>
          <c:idx val="2"/>
          <c:order val="1"/>
          <c:tx>
            <c:strRef>
              <c:f>'グラフ（国内客年度・暦年）'!$A$19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'グラフ（国内客年度・暦年）'!$B$19:$M$19</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B211-4E00-BE37-37E78625EA5A}"/>
            </c:ext>
          </c:extLst>
        </c:ser>
        <c:ser>
          <c:idx val="3"/>
          <c:order val="2"/>
          <c:tx>
            <c:strRef>
              <c:f>'グラフ（国内客年度・暦年）'!$A$20</c:f>
              <c:strCache>
                <c:ptCount val="1"/>
                <c:pt idx="0">
                  <c:v>令和３年度</c:v>
                </c:pt>
              </c:strCache>
            </c:strRef>
          </c:tx>
          <c:spPr>
            <a:solidFill>
              <a:srgbClr val="FF9900"/>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'グラフ（国内客年度・暦年）'!$B$20:$M$20</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B211-4E00-BE37-37E78625EA5A}"/>
            </c:ext>
          </c:extLst>
        </c:ser>
        <c:ser>
          <c:idx val="4"/>
          <c:order val="3"/>
          <c:tx>
            <c:strRef>
              <c:f>'グラフ（国内客年度・暦年）'!$A$21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'グラフ（国内客年度・暦年）'!$B$21:$M$21</c:f>
              <c:numCache>
                <c:formatCode>#,##0.0_ </c:formatCode>
                <c:ptCount val="12"/>
                <c:pt idx="0">
                  <c:v>409</c:v>
                </c:pt>
                <c:pt idx="1">
                  <c:v>396.8</c:v>
                </c:pt>
                <c:pt idx="2">
                  <c:v>448.5</c:v>
                </c:pt>
                <c:pt idx="3">
                  <c:v>607.79999999999995</c:v>
                </c:pt>
                <c:pt idx="4">
                  <c:v>640.70000000000005</c:v>
                </c:pt>
                <c:pt idx="5">
                  <c:v>494.7</c:v>
                </c:pt>
                <c:pt idx="6">
                  <c:v>628</c:v>
                </c:pt>
                <c:pt idx="7">
                  <c:v>602.9</c:v>
                </c:pt>
                <c:pt idx="8">
                  <c:v>602.20000000000005</c:v>
                </c:pt>
                <c:pt idx="9">
                  <c:v>487.4</c:v>
                </c:pt>
                <c:pt idx="10">
                  <c:v>554.5</c:v>
                </c:pt>
                <c:pt idx="11">
                  <c:v>702</c:v>
                </c:pt>
              </c:numCache>
            </c:numRef>
          </c:val>
          <c:extLst>
            <c:ext xmlns:c16="http://schemas.microsoft.com/office/drawing/2014/chart" uri="{C3380CC4-5D6E-409C-BE32-E72D297353CC}">
              <c16:uniqueId val="{00000003-B211-4E00-BE37-37E78625EA5A}"/>
            </c:ext>
          </c:extLst>
        </c:ser>
        <c:ser>
          <c:idx val="5"/>
          <c:order val="4"/>
          <c:tx>
            <c:strRef>
              <c:f>'グラフ（国内客年度・暦年）'!$A$22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'グラフ（国内客年度・暦年）'!$B$22:$M$22</c:f>
              <c:numCache>
                <c:formatCode>#,##0.0_ </c:formatCode>
                <c:ptCount val="12"/>
                <c:pt idx="0">
                  <c:v>603.1</c:v>
                </c:pt>
                <c:pt idx="1">
                  <c:v>575.29999999999995</c:v>
                </c:pt>
                <c:pt idx="2">
                  <c:v>585.70000000000005</c:v>
                </c:pt>
                <c:pt idx="3">
                  <c:v>663.6</c:v>
                </c:pt>
                <c:pt idx="4">
                  <c:v>632.20000000000005</c:v>
                </c:pt>
                <c:pt idx="5">
                  <c:v>603.5</c:v>
                </c:pt>
                <c:pt idx="6">
                  <c:v>672.9</c:v>
                </c:pt>
                <c:pt idx="7">
                  <c:v>0</c:v>
                </c:pt>
                <c:pt idx="8">
                  <c:v>0</c:v>
                </c:pt>
                <c:pt idx="9">
                  <c:v>0</c:v>
                </c:pt>
                <c:pt idx="10">
                  <c:v>0</c:v>
                </c:pt>
                <c:pt idx="11">
                  <c:v>0</c:v>
                </c:pt>
              </c:numCache>
            </c:numRef>
          </c:val>
          <c:extLst>
            <c:ext xmlns:c16="http://schemas.microsoft.com/office/drawing/2014/chart" uri="{C3380CC4-5D6E-409C-BE32-E72D297353CC}">
              <c16:uniqueId val="{00000004-B211-4E00-BE37-37E78625EA5A}"/>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5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'グラフ（国内客年度・暦年）'!$Q$18</c:f>
              <c:strCache>
                <c:ptCount val="1"/>
                <c:pt idx="0">
                  <c:v>令和元年</c:v>
                </c:pt>
              </c:strCache>
            </c:strRef>
          </c:tx>
          <c:spPr>
            <a:solidFill>
              <a:srgbClr val="FFCC99"/>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'グラフ（国内客年度・暦年）'!$R$18:$AC$18</c:f>
              <c:numCache>
                <c:formatCode>#,##0.0_ </c:formatCode>
                <c:ptCount val="12"/>
                <c:pt idx="0">
                  <c:v>523.70000000000005</c:v>
                </c:pt>
                <c:pt idx="1">
                  <c:v>532.1</c:v>
                </c:pt>
                <c:pt idx="2">
                  <c:v>657.4</c:v>
                </c:pt>
                <c:pt idx="3">
                  <c:v>601.1</c:v>
                </c:pt>
                <c:pt idx="4">
                  <c:v>566.5</c:v>
                </c:pt>
                <c:pt idx="5">
                  <c:v>569.79999999999995</c:v>
                </c:pt>
                <c:pt idx="6">
                  <c:v>660.8</c:v>
                </c:pt>
                <c:pt idx="7">
                  <c:v>738.3</c:v>
                </c:pt>
                <c:pt idx="8">
                  <c:v>590.6</c:v>
                </c:pt>
                <c:pt idx="9">
                  <c:v>620.79999999999995</c:v>
                </c:pt>
                <c:pt idx="10">
                  <c:v>600.1</c:v>
                </c:pt>
                <c:pt idx="11">
                  <c:v>572.70000000000005</c:v>
                </c:pt>
              </c:numCache>
            </c:numRef>
          </c:val>
          <c:extLst>
            <c:ext xmlns:c16="http://schemas.microsoft.com/office/drawing/2014/chart" uri="{C3380CC4-5D6E-409C-BE32-E72D297353CC}">
              <c16:uniqueId val="{00000000-273F-4450-9086-3975924CCD56}"/>
            </c:ext>
          </c:extLst>
        </c:ser>
        <c:ser>
          <c:idx val="2"/>
          <c:order val="1"/>
          <c:tx>
            <c:strRef>
              <c:f>'グラフ（国内客年度・暦年）'!$Q$19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'グラフ（国内客年度・暦年）'!$R$19:$AC$19</c:f>
              <c:numCache>
                <c:formatCode>#,##0.0_ </c:formatCode>
                <c:ptCount val="12"/>
                <c:pt idx="0">
                  <c:v>534.29999999999995</c:v>
                </c:pt>
                <c:pt idx="1">
                  <c:v>529.9</c:v>
                </c:pt>
                <c:pt idx="2">
                  <c:v>393.9</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273F-4450-9086-3975924CCD56}"/>
            </c:ext>
          </c:extLst>
        </c:ser>
        <c:ser>
          <c:idx val="3"/>
          <c:order val="2"/>
          <c:tx>
            <c:strRef>
              <c:f>'グラフ（国内客年度・暦年）'!$Q$20</c:f>
              <c:strCache>
                <c:ptCount val="1"/>
                <c:pt idx="0">
                  <c:v>令和３年</c:v>
                </c:pt>
              </c:strCache>
            </c:strRef>
          </c:tx>
          <c:spPr>
            <a:solidFill>
              <a:srgbClr val="FF9900"/>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'グラフ（国内客年度・暦年）'!$R$20:$AC$20</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273F-4450-9086-3975924CCD56}"/>
            </c:ext>
          </c:extLst>
        </c:ser>
        <c:ser>
          <c:idx val="4"/>
          <c:order val="3"/>
          <c:tx>
            <c:strRef>
              <c:f>'グラフ（国内客年度・暦年）'!$Q$21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'グラフ（国内客年度・暦年）'!$R$21:$AC$21</c:f>
              <c:numCache>
                <c:formatCode>#,##0.0_ </c:formatCode>
                <c:ptCount val="12"/>
                <c:pt idx="0">
                  <c:v>224.6</c:v>
                </c:pt>
                <c:pt idx="1">
                  <c:v>179.2</c:v>
                </c:pt>
                <c:pt idx="2">
                  <c:v>415.7</c:v>
                </c:pt>
                <c:pt idx="3">
                  <c:v>409</c:v>
                </c:pt>
                <c:pt idx="4">
                  <c:v>396.8</c:v>
                </c:pt>
                <c:pt idx="5">
                  <c:v>448.5</c:v>
                </c:pt>
                <c:pt idx="6">
                  <c:v>607.79999999999995</c:v>
                </c:pt>
                <c:pt idx="7">
                  <c:v>640.70000000000005</c:v>
                </c:pt>
                <c:pt idx="8">
                  <c:v>494.7</c:v>
                </c:pt>
                <c:pt idx="9">
                  <c:v>628</c:v>
                </c:pt>
                <c:pt idx="10">
                  <c:v>602.9</c:v>
                </c:pt>
                <c:pt idx="11">
                  <c:v>602.20000000000005</c:v>
                </c:pt>
              </c:numCache>
            </c:numRef>
          </c:val>
          <c:extLst>
            <c:ext xmlns:c16="http://schemas.microsoft.com/office/drawing/2014/chart" uri="{C3380CC4-5D6E-409C-BE32-E72D297353CC}">
              <c16:uniqueId val="{00000003-273F-4450-9086-3975924CCD56}"/>
            </c:ext>
          </c:extLst>
        </c:ser>
        <c:ser>
          <c:idx val="0"/>
          <c:order val="4"/>
          <c:tx>
            <c:strRef>
              <c:f>'グラフ（国内客年度・暦年）'!$Q$22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'グラフ（国内客年度・暦年）'!$R$22:$AC$22</c:f>
              <c:numCache>
                <c:formatCode>#,##0.0_ </c:formatCode>
                <c:ptCount val="12"/>
                <c:pt idx="0">
                  <c:v>487.4</c:v>
                </c:pt>
                <c:pt idx="1">
                  <c:v>554.5</c:v>
                </c:pt>
                <c:pt idx="2">
                  <c:v>702</c:v>
                </c:pt>
                <c:pt idx="3">
                  <c:v>603.1</c:v>
                </c:pt>
                <c:pt idx="4">
                  <c:v>575.29999999999995</c:v>
                </c:pt>
                <c:pt idx="5">
                  <c:v>585.70000000000005</c:v>
                </c:pt>
                <c:pt idx="6">
                  <c:v>663.6</c:v>
                </c:pt>
                <c:pt idx="7">
                  <c:v>632.20000000000005</c:v>
                </c:pt>
                <c:pt idx="8">
                  <c:v>603.5</c:v>
                </c:pt>
                <c:pt idx="9">
                  <c:v>672.9</c:v>
                </c:pt>
                <c:pt idx="10">
                  <c:v>0</c:v>
                </c:pt>
                <c:pt idx="11">
                  <c:v>0</c:v>
                </c:pt>
              </c:numCache>
            </c:numRef>
          </c:val>
          <c:extLst>
            <c:ext xmlns:c16="http://schemas.microsoft.com/office/drawing/2014/chart" uri="{C3380CC4-5D6E-409C-BE32-E72D297353CC}">
              <c16:uniqueId val="{00000004-273F-4450-9086-3975924CCD56}"/>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5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'グラフ（外国客年度・暦年）'!$A$18</c:f>
              <c:strCache>
                <c:ptCount val="1"/>
                <c:pt idx="0">
                  <c:v>令和元年度</c:v>
                </c:pt>
              </c:strCache>
            </c:strRef>
          </c:tx>
          <c:spPr>
            <a:solidFill>
              <a:srgbClr val="FFCC99"/>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'グラフ（外国客年度・暦年）'!$B$18:$M$18</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0-D203-44D5-BBF8-E68F22E042A1}"/>
            </c:ext>
          </c:extLst>
        </c:ser>
        <c:ser>
          <c:idx val="2"/>
          <c:order val="1"/>
          <c:tx>
            <c:strRef>
              <c:f>'グラフ（外国客年度・暦年）'!$A$19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'グラフ（外国客年度・暦年）'!$B$19:$M$19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203-44D5-BBF8-E68F22E042A1}"/>
            </c:ext>
          </c:extLst>
        </c:ser>
        <c:ser>
          <c:idx val="3"/>
          <c:order val="2"/>
          <c:tx>
            <c:strRef>
              <c:f>'グラフ（外国客年度・暦年）'!$A$20</c:f>
              <c:strCache>
                <c:ptCount val="1"/>
                <c:pt idx="0">
                  <c:v>令和３年度</c:v>
                </c:pt>
              </c:strCache>
            </c:strRef>
          </c:tx>
          <c:spPr>
            <a:solidFill>
              <a:srgbClr val="FF9900"/>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'グラフ（外国客年度・暦年）'!$B$20:$M$20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203-44D5-BBF8-E68F22E042A1}"/>
            </c:ext>
          </c:extLst>
        </c:ser>
        <c:ser>
          <c:idx val="4"/>
          <c:order val="3"/>
          <c:tx>
            <c:strRef>
              <c:f>'グラフ（外国客年度・暦年）'!$A$21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'グラフ（外国客年度・暦年）'!$B$21:$M$21</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3-D203-44D5-BBF8-E68F22E042A1}"/>
            </c:ext>
          </c:extLst>
        </c:ser>
        <c:ser>
          <c:idx val="5"/>
          <c:order val="4"/>
          <c:tx>
            <c:strRef>
              <c:f>'グラフ（外国客年度・暦年）'!$A$22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'グラフ（外国客年度・暦年）'!$B$22:$M$22</c:f>
              <c:numCache>
                <c:formatCode>#,##0.0_ </c:formatCode>
                <c:ptCount val="12"/>
                <c:pt idx="0">
                  <c:v>66.7</c:v>
                </c:pt>
                <c:pt idx="1">
                  <c:v>69.900000000000006</c:v>
                </c:pt>
                <c:pt idx="2">
                  <c:v>77.7</c:v>
                </c:pt>
                <c:pt idx="3">
                  <c:v>115.2</c:v>
                </c:pt>
                <c:pt idx="4">
                  <c:v>96.4</c:v>
                </c:pt>
                <c:pt idx="5">
                  <c:v>106.6</c:v>
                </c:pt>
                <c:pt idx="6">
                  <c:v>115.4</c:v>
                </c:pt>
                <c:pt idx="7">
                  <c:v>0</c:v>
                </c:pt>
                <c:pt idx="8">
                  <c:v>0</c:v>
                </c:pt>
                <c:pt idx="9">
                  <c:v>0</c:v>
                </c:pt>
                <c:pt idx="10">
                  <c:v>0</c:v>
                </c:pt>
                <c:pt idx="11">
                  <c:v>0</c:v>
                </c:pt>
              </c:numCache>
            </c:numRef>
          </c:val>
          <c:extLst>
            <c:ext xmlns:c16="http://schemas.microsoft.com/office/drawing/2014/chart" uri="{C3380CC4-5D6E-409C-BE32-E72D297353CC}">
              <c16:uniqueId val="{00000004-D203-44D5-BBF8-E68F22E042A1}"/>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'グラフ（外国客年度・暦年）'!$Q$18</c:f>
              <c:strCache>
                <c:ptCount val="1"/>
                <c:pt idx="0">
                  <c:v>令和元年</c:v>
                </c:pt>
              </c:strCache>
            </c:strRef>
          </c:tx>
          <c:spPr>
            <a:solidFill>
              <a:srgbClr val="FFCC99"/>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'グラフ（外国客年度・暦年）'!$R$18:$AC$18</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0-72BE-458E-AE11-1FF594E3B2AB}"/>
            </c:ext>
          </c:extLst>
        </c:ser>
        <c:ser>
          <c:idx val="2"/>
          <c:order val="1"/>
          <c:tx>
            <c:strRef>
              <c:f>'グラフ（外国客年度・暦年）'!$Q$19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'グラフ（外国客年度・暦年）'!$R$19:$AC$19</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2BE-458E-AE11-1FF594E3B2AB}"/>
            </c:ext>
          </c:extLst>
        </c:ser>
        <c:ser>
          <c:idx val="3"/>
          <c:order val="2"/>
          <c:tx>
            <c:strRef>
              <c:f>'グラフ（外国客年度・暦年）'!$Q$20</c:f>
              <c:strCache>
                <c:ptCount val="1"/>
                <c:pt idx="0">
                  <c:v>令和３年</c:v>
                </c:pt>
              </c:strCache>
            </c:strRef>
          </c:tx>
          <c:spPr>
            <a:solidFill>
              <a:srgbClr val="FF9900"/>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'グラフ（外国客年度・暦年）'!$R$20:$AC$20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2BE-458E-AE11-1FF594E3B2AB}"/>
            </c:ext>
          </c:extLst>
        </c:ser>
        <c:ser>
          <c:idx val="4"/>
          <c:order val="3"/>
          <c:tx>
            <c:strRef>
              <c:f>'グラフ（外国客年度・暦年）'!$Q$21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'グラフ（外国客年度・暦年）'!$R$21:$AC$21</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3-72BE-458E-AE11-1FF594E3B2AB}"/>
            </c:ext>
          </c:extLst>
        </c:ser>
        <c:ser>
          <c:idx val="0"/>
          <c:order val="4"/>
          <c:tx>
            <c:strRef>
              <c:f>'グラフ（外国客年度・暦年）'!$Q$22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'グラフ（外国客年度・暦年）'!$R$22:$AC$22</c:f>
              <c:numCache>
                <c:formatCode>#,##0.0_ </c:formatCode>
                <c:ptCount val="12"/>
                <c:pt idx="0">
                  <c:v>44.8</c:v>
                </c:pt>
                <c:pt idx="1">
                  <c:v>43.4</c:v>
                </c:pt>
                <c:pt idx="2">
                  <c:v>64.2</c:v>
                </c:pt>
                <c:pt idx="3">
                  <c:v>66.7</c:v>
                </c:pt>
                <c:pt idx="4">
                  <c:v>69.900000000000006</c:v>
                </c:pt>
                <c:pt idx="5">
                  <c:v>77.7</c:v>
                </c:pt>
                <c:pt idx="6">
                  <c:v>115.2</c:v>
                </c:pt>
                <c:pt idx="7">
                  <c:v>96.4</c:v>
                </c:pt>
                <c:pt idx="8">
                  <c:v>106.6</c:v>
                </c:pt>
                <c:pt idx="9">
                  <c:v>115.4</c:v>
                </c:pt>
                <c:pt idx="10">
                  <c:v>0</c:v>
                </c:pt>
                <c:pt idx="11">
                  <c:v>0</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364"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twoCellAnchor>
    <xdr:from>
      <xdr:col>22</xdr:col>
      <xdr:colOff>9525</xdr:colOff>
      <xdr:row>2</xdr:row>
      <xdr:rowOff>0</xdr:rowOff>
    </xdr:from>
    <xdr:to>
      <xdr:col>23</xdr:col>
      <xdr:colOff>0</xdr:colOff>
      <xdr:row>4</xdr:row>
      <xdr:rowOff>0</xdr:rowOff>
    </xdr:to>
    <xdr:sp macro="" textlink="">
      <xdr:nvSpPr>
        <xdr:cNvPr id="9366" name="Line 8">
          <a:extLst>
            <a:ext uri="{FF2B5EF4-FFF2-40B4-BE49-F238E27FC236}">
              <a16:creationId xmlns:a16="http://schemas.microsoft.com/office/drawing/2014/main" id="{00000000-0008-0000-0A00-000096240000}"/>
            </a:ext>
          </a:extLst>
        </xdr:cNvPr>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oneCellAnchor>
    <xdr:from>
      <xdr:col>37</xdr:col>
      <xdr:colOff>410445</xdr:colOff>
      <xdr:row>0</xdr:row>
      <xdr:rowOff>87204</xdr:rowOff>
    </xdr:from>
    <xdr:ext cx="1099789" cy="312906"/>
    <xdr:sp macro="" textlink="">
      <xdr:nvSpPr>
        <xdr:cNvPr id="6" name="Text Box 3">
          <a:extLst>
            <a:ext uri="{FF2B5EF4-FFF2-40B4-BE49-F238E27FC236}">
              <a16:creationId xmlns:a16="http://schemas.microsoft.com/office/drawing/2014/main" id="{00000000-0008-0000-0A00-000006000000}"/>
            </a:ext>
          </a:extLst>
        </xdr:cNvPr>
        <xdr:cNvSpPr txBox="1">
          <a:spLocks noChangeArrowheads="1"/>
        </xdr:cNvSpPr>
      </xdr:nvSpPr>
      <xdr:spPr bwMode="auto">
        <a:xfrm>
          <a:off x="18854309" y="87204"/>
          <a:ext cx="1099789" cy="312906"/>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暦年（総数）</a:t>
          </a:r>
        </a:p>
      </xdr:txBody>
    </xdr:sp>
    <xdr:clientData/>
  </xdr:oneCellAnchor>
  <xdr:oneCellAnchor>
    <xdr:from>
      <xdr:col>18</xdr:col>
      <xdr:colOff>7319</xdr:colOff>
      <xdr:row>0</xdr:row>
      <xdr:rowOff>91197</xdr:rowOff>
    </xdr:from>
    <xdr:ext cx="1099788" cy="293349"/>
    <xdr:sp macro="" textlink="">
      <xdr:nvSpPr>
        <xdr:cNvPr id="7" name="Text Box 3">
          <a:extLst>
            <a:ext uri="{FF2B5EF4-FFF2-40B4-BE49-F238E27FC236}">
              <a16:creationId xmlns:a16="http://schemas.microsoft.com/office/drawing/2014/main" id="{00000000-0008-0000-0A00-00007E240000}"/>
            </a:ext>
          </a:extLst>
        </xdr:cNvPr>
        <xdr:cNvSpPr txBox="1">
          <a:spLocks noChangeArrowheads="1"/>
        </xdr:cNvSpPr>
      </xdr:nvSpPr>
      <xdr:spPr bwMode="auto">
        <a:xfrm>
          <a:off x="8811140" y="91197"/>
          <a:ext cx="1099788" cy="293349"/>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年度（総数）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151040</xdr:colOff>
      <xdr:row>0</xdr:row>
      <xdr:rowOff>149679</xdr:rowOff>
    </xdr:from>
    <xdr:to>
      <xdr:col>14</xdr:col>
      <xdr:colOff>122465</xdr:colOff>
      <xdr:row>15</xdr:row>
      <xdr:rowOff>140154</xdr:rowOff>
    </xdr:to>
    <xdr:graphicFrame macro="">
      <xdr:nvGraphicFramePr>
        <xdr:cNvPr id="8364"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95250</xdr:rowOff>
    </xdr:from>
    <xdr:to>
      <xdr:col>30</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1979</xdr:colOff>
      <xdr:row>0</xdr:row>
      <xdr:rowOff>107620</xdr:rowOff>
    </xdr:from>
    <xdr:to>
      <xdr:col>17</xdr:col>
      <xdr:colOff>61851</xdr:colOff>
      <xdr:row>1</xdr:row>
      <xdr:rowOff>145720</xdr:rowOff>
    </xdr:to>
    <xdr:sp macro="" textlink="">
      <xdr:nvSpPr>
        <xdr:cNvPr id="5" name="Text Box 9">
          <a:extLst>
            <a:ext uri="{FF2B5EF4-FFF2-40B4-BE49-F238E27FC236}">
              <a16:creationId xmlns:a16="http://schemas.microsoft.com/office/drawing/2014/main" id="{00000000-0008-0000-0B00-000005000000}"/>
            </a:ext>
          </a:extLst>
        </xdr:cNvPr>
        <xdr:cNvSpPr txBox="1">
          <a:spLocks noChangeArrowheads="1"/>
        </xdr:cNvSpPr>
      </xdr:nvSpPr>
      <xdr:spPr bwMode="auto">
        <a:xfrm>
          <a:off x="9499765" y="107620"/>
          <a:ext cx="781050"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twoCellAnchor>
    <xdr:from>
      <xdr:col>0</xdr:col>
      <xdr:colOff>39338</xdr:colOff>
      <xdr:row>0</xdr:row>
      <xdr:rowOff>89312</xdr:rowOff>
    </xdr:from>
    <xdr:to>
      <xdr:col>1</xdr:col>
      <xdr:colOff>15092</xdr:colOff>
      <xdr:row>1</xdr:row>
      <xdr:rowOff>134834</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39338" y="89312"/>
          <a:ext cx="833004" cy="399308"/>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18864" y="54429"/>
          <a:ext cx="159067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国内客</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国内客</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12426"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12427"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65128" y="54429"/>
          <a:ext cx="1540329"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外国客</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外国客</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C3" t="str">
            <v>県内客</v>
          </cell>
          <cell r="D3" t="str">
            <v>合　計</v>
          </cell>
          <cell r="E3" t="str">
            <v>構　　　　　　成　　　　　　比</v>
          </cell>
          <cell r="F3" t="str">
            <v>実　　　　数</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G4" t="str">
            <v>県外客</v>
          </cell>
          <cell r="H4" t="str">
            <v>外国客</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D4" t="str">
            <v>対 前 年 比 (%)</v>
          </cell>
          <cell r="L4" t="str">
            <v>対 前 年 比 (%)</v>
          </cell>
        </row>
        <row r="5">
          <cell r="D5" t="str">
            <v>観 光 客 一 人 当 た り 県 内 消 費 額 （円）</v>
          </cell>
          <cell r="E5" t="str">
            <v>観光収入</v>
          </cell>
          <cell r="F5" t="str">
            <v>観光</v>
          </cell>
          <cell r="G5" t="str">
            <v>観光客</v>
          </cell>
          <cell r="H5" t="str">
            <v>観光</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C4" t="str">
            <v>観光客一人当たり県内消費額（円）</v>
          </cell>
          <cell r="D4" t="str">
            <v>対前年比（％）</v>
          </cell>
          <cell r="G4" t="str">
            <v>観光客一人当たり県内消費額（円）</v>
          </cell>
          <cell r="M4" t="str">
            <v>対前年比（％）</v>
          </cell>
        </row>
        <row r="5">
          <cell r="C5" t="str">
            <v>観光客数</v>
          </cell>
          <cell r="D5" t="str">
            <v xml:space="preserve"> 総消費単価</v>
          </cell>
          <cell r="E5" t="str">
            <v>観光収入</v>
          </cell>
          <cell r="F5" t="str">
            <v>観光</v>
          </cell>
          <cell r="G5" t="str">
            <v>観光消</v>
          </cell>
          <cell r="H5" t="str">
            <v>観光</v>
          </cell>
          <cell r="K5" t="str">
            <v>観光収入</v>
          </cell>
          <cell r="L5" t="str">
            <v>観光</v>
          </cell>
          <cell r="M5" t="str">
            <v>観光消</v>
          </cell>
          <cell r="N5" t="str">
            <v>観光</v>
          </cell>
        </row>
        <row r="6">
          <cell r="B6" t="str">
            <v>年次</v>
          </cell>
          <cell r="C6" t="str">
            <v>（人）</v>
          </cell>
          <cell r="D6" t="str">
            <v>宿泊費</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E74" t="str">
            <v xml:space="preserve">7_9月 観光客数
</v>
          </cell>
          <cell r="F74" t="str">
            <v xml:space="preserve">7_9月 観光客数
</v>
          </cell>
          <cell r="G74" t="str">
            <v xml:space="preserve">1_3月 観光客数
</v>
          </cell>
          <cell r="H74" t="str">
            <v xml:space="preserve">10_12月 観光客数
</v>
          </cell>
          <cell r="J74" t="str">
            <v xml:space="preserve">1_3月 観光客数
</v>
          </cell>
          <cell r="L74" t="str">
            <v xml:space="preserve">2002年度観光客数
</v>
          </cell>
        </row>
        <row r="75">
          <cell r="D75" t="str">
            <v>(回収標本数　1,369）</v>
          </cell>
          <cell r="E75" t="str">
            <v>(回収標本数　964）</v>
          </cell>
          <cell r="F75" t="str">
            <v>(回収標本数　964）</v>
          </cell>
          <cell r="G75" t="str">
            <v>(回収標本数　838）</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E74" t="str">
            <v>4-6月 宿泊数</v>
          </cell>
          <cell r="F74" t="str">
            <v>4-6月 宿泊数</v>
          </cell>
          <cell r="G74" t="str">
            <v>7-9月 宿泊数</v>
          </cell>
          <cell r="H74" t="str">
            <v xml:space="preserve">10-12月 観光客数
</v>
          </cell>
          <cell r="I74" t="str">
            <v xml:space="preserve">7-9月 観光客数
</v>
          </cell>
          <cell r="J74" t="str">
            <v xml:space="preserve">1-3月 観光客数
</v>
          </cell>
          <cell r="K74" t="str">
            <v>7-9月 宿泊数</v>
          </cell>
          <cell r="L74" t="str">
            <v xml:space="preserve">2002年度観光客数
</v>
          </cell>
          <cell r="M74" t="str">
            <v>2002年度宿泊数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row r="2">
          <cell r="U2" t="str">
            <v>(単位:人、％）</v>
          </cell>
        </row>
        <row r="3">
          <cell r="B3" t="str">
            <v>実　　　　　　数</v>
          </cell>
          <cell r="C3" t="str">
            <v>前 　 年 　 比</v>
          </cell>
          <cell r="D3" t="str">
            <v>前 　 年 　 比</v>
          </cell>
          <cell r="E3" t="str">
            <v>前 　 年 　 比</v>
          </cell>
          <cell r="F3" t="str">
            <v>前 　 年 　 比</v>
          </cell>
          <cell r="L3" t="str">
            <v>前 　 年 　 比</v>
          </cell>
        </row>
        <row r="4">
          <cell r="B4" t="str">
            <v>平成１３年</v>
          </cell>
          <cell r="C4" t="str">
            <v>平成１４年</v>
          </cell>
          <cell r="D4" t="str">
            <v>平成１４年</v>
          </cell>
          <cell r="E4" t="str">
            <v>平成１６年</v>
          </cell>
          <cell r="F4" t="str">
            <v>平成１５年</v>
          </cell>
          <cell r="G4" t="str">
            <v>13年／12年</v>
          </cell>
          <cell r="H4" t="str">
            <v>平成１６年</v>
          </cell>
          <cell r="I4" t="str">
            <v>15年／14年</v>
          </cell>
          <cell r="J4" t="str">
            <v>平成１７年</v>
          </cell>
          <cell r="K4" t="str">
            <v>17年／16年</v>
          </cell>
          <cell r="L4" t="str">
            <v>13年／12年</v>
          </cell>
          <cell r="M4" t="str">
            <v>14年／13年</v>
          </cell>
          <cell r="N4" t="str">
            <v>14年／13年</v>
          </cell>
          <cell r="O4" t="str">
            <v>16年／15年</v>
          </cell>
          <cell r="P4" t="str">
            <v>15年／14年</v>
          </cell>
          <cell r="Q4" t="str">
            <v>16年／15年</v>
          </cell>
          <cell r="R4" t="str">
            <v>16年／15年</v>
          </cell>
          <cell r="S4" t="str">
            <v>17年／16年</v>
          </cell>
          <cell r="T4" t="str">
            <v>17年／16年</v>
          </cell>
        </row>
        <row r="5">
          <cell r="B5" t="str">
            <v>月 間</v>
          </cell>
          <cell r="C5" t="str">
            <v>累 計</v>
          </cell>
          <cell r="D5" t="str">
            <v>月 間</v>
          </cell>
          <cell r="E5" t="str">
            <v>累 計</v>
          </cell>
          <cell r="F5" t="str">
            <v>月 間</v>
          </cell>
          <cell r="G5" t="str">
            <v>累 計</v>
          </cell>
          <cell r="H5" t="str">
            <v>月 間</v>
          </cell>
          <cell r="I5" t="str">
            <v>累 計</v>
          </cell>
          <cell r="J5" t="str">
            <v>月 間</v>
          </cell>
          <cell r="K5" t="str">
            <v>累 計</v>
          </cell>
          <cell r="L5" t="str">
            <v>月 間</v>
          </cell>
          <cell r="M5" t="str">
            <v>累 計</v>
          </cell>
          <cell r="N5" t="str">
            <v>月 間</v>
          </cell>
          <cell r="O5" t="str">
            <v>累 計</v>
          </cell>
          <cell r="P5" t="str">
            <v>月 間</v>
          </cell>
          <cell r="Q5" t="str">
            <v>累 計</v>
          </cell>
          <cell r="R5" t="str">
            <v>月 間</v>
          </cell>
          <cell r="S5" t="str">
            <v>累 計</v>
          </cell>
          <cell r="T5" t="str">
            <v>月 間</v>
          </cell>
          <cell r="U5" t="str">
            <v>累 計</v>
          </cell>
        </row>
        <row r="6">
          <cell r="A6" t="str">
            <v>１月</v>
          </cell>
          <cell r="B6">
            <v>344500</v>
          </cell>
          <cell r="C6">
            <v>344500</v>
          </cell>
          <cell r="D6">
            <v>334900</v>
          </cell>
          <cell r="E6">
            <v>334900</v>
          </cell>
          <cell r="F6">
            <v>379800</v>
          </cell>
          <cell r="G6">
            <v>379800</v>
          </cell>
          <cell r="H6">
            <v>379200</v>
          </cell>
          <cell r="I6">
            <v>379200</v>
          </cell>
          <cell r="J6">
            <v>392400</v>
          </cell>
          <cell r="K6">
            <v>392400</v>
          </cell>
          <cell r="L6">
            <v>2.5908278737343693</v>
          </cell>
          <cell r="M6">
            <v>2.5908278737343693</v>
          </cell>
          <cell r="N6">
            <v>-2.7866473149491924</v>
          </cell>
          <cell r="O6">
            <v>-2.7866473149491924</v>
          </cell>
          <cell r="P6">
            <v>13.406987160346361</v>
          </cell>
          <cell r="Q6">
            <v>13.406987160346361</v>
          </cell>
          <cell r="R6">
            <v>-0.15797788309637895</v>
          </cell>
          <cell r="S6">
            <v>-0.15797788309637895</v>
          </cell>
          <cell r="T6">
            <v>3.48101265822784</v>
          </cell>
          <cell r="U6">
            <v>3.48101265822784</v>
          </cell>
        </row>
        <row r="7">
          <cell r="A7" t="str">
            <v>２月</v>
          </cell>
          <cell r="B7">
            <v>377000</v>
          </cell>
          <cell r="C7">
            <v>721500</v>
          </cell>
          <cell r="D7">
            <v>395600</v>
          </cell>
          <cell r="E7">
            <v>730500</v>
          </cell>
          <cell r="F7">
            <v>399400</v>
          </cell>
          <cell r="G7">
            <v>779200</v>
          </cell>
          <cell r="H7">
            <v>436300</v>
          </cell>
          <cell r="I7">
            <v>815500</v>
          </cell>
          <cell r="J7">
            <v>421300</v>
          </cell>
          <cell r="K7" t="str">
            <v/>
          </cell>
          <cell r="L7">
            <v>-2.6845637583892596</v>
          </cell>
          <cell r="M7">
            <v>-0.23506637168141253</v>
          </cell>
          <cell r="N7">
            <v>4.9336870026525048</v>
          </cell>
          <cell r="O7">
            <v>1.2474012474012426</v>
          </cell>
          <cell r="P7">
            <v>0.96056622851365603</v>
          </cell>
          <cell r="Q7">
            <v>6.6666666666666714</v>
          </cell>
          <cell r="R7">
            <v>9.2388582874311425</v>
          </cell>
          <cell r="S7">
            <v>4.6586242299794662</v>
          </cell>
          <cell r="T7">
            <v>-3.4380013752005567</v>
          </cell>
          <cell r="U7">
            <v>-0.22072348252605423</v>
          </cell>
        </row>
        <row r="8">
          <cell r="A8" t="str">
            <v>３月</v>
          </cell>
          <cell r="B8">
            <v>431200</v>
          </cell>
          <cell r="C8">
            <v>1152700</v>
          </cell>
          <cell r="D8">
            <v>461800</v>
          </cell>
          <cell r="E8">
            <v>1192300</v>
          </cell>
          <cell r="F8">
            <v>477800</v>
          </cell>
          <cell r="G8">
            <v>1257000</v>
          </cell>
          <cell r="H8">
            <v>486500</v>
          </cell>
          <cell r="I8">
            <v>1302000</v>
          </cell>
          <cell r="J8">
            <v>506700</v>
          </cell>
          <cell r="K8" t="str">
            <v/>
          </cell>
          <cell r="L8">
            <v>-4.8963387737097577</v>
          </cell>
          <cell r="M8">
            <v>-2.0312765595784441</v>
          </cell>
          <cell r="N8">
            <v>7.0964749536178005</v>
          </cell>
          <cell r="O8">
            <v>3.4354125097597006</v>
          </cell>
          <cell r="P8">
            <v>3.4647033347769565</v>
          </cell>
          <cell r="Q8">
            <v>5.4264866224943376</v>
          </cell>
          <cell r="R8">
            <v>1.8208455420678007</v>
          </cell>
          <cell r="S8">
            <v>3.5799522673030992</v>
          </cell>
          <cell r="T8">
            <v>4.1521068859198209</v>
          </cell>
          <cell r="U8">
            <v>1.4132104454685219</v>
          </cell>
        </row>
        <row r="9">
          <cell r="A9" t="str">
            <v>４月</v>
          </cell>
          <cell r="B9">
            <v>382000</v>
          </cell>
          <cell r="C9">
            <v>1534700</v>
          </cell>
          <cell r="D9">
            <v>380200</v>
          </cell>
          <cell r="E9">
            <v>1572500</v>
          </cell>
          <cell r="F9">
            <v>368000</v>
          </cell>
          <cell r="G9">
            <v>1625000</v>
          </cell>
          <cell r="H9">
            <v>418500</v>
          </cell>
          <cell r="I9">
            <v>1720500</v>
          </cell>
          <cell r="J9" t="str">
            <v/>
          </cell>
          <cell r="K9" t="str">
            <v/>
          </cell>
          <cell r="L9">
            <v>9.8332374928119464</v>
          </cell>
          <cell r="M9">
            <v>0.67567567567567721</v>
          </cell>
          <cell r="N9">
            <v>-0.47120418848167844</v>
          </cell>
          <cell r="O9">
            <v>2.4630220890076089</v>
          </cell>
          <cell r="P9">
            <v>-3.2088374539715971</v>
          </cell>
          <cell r="Q9">
            <v>3.3386327503974513</v>
          </cell>
          <cell r="R9">
            <v>13.722826086956516</v>
          </cell>
          <cell r="S9">
            <v>5.8769230769230631</v>
          </cell>
        </row>
        <row r="10">
          <cell r="A10" t="str">
            <v>５月</v>
          </cell>
          <cell r="B10">
            <v>337000</v>
          </cell>
          <cell r="C10">
            <v>1871700</v>
          </cell>
          <cell r="D10">
            <v>343000</v>
          </cell>
          <cell r="E10">
            <v>1915500</v>
          </cell>
          <cell r="F10">
            <v>348700</v>
          </cell>
          <cell r="G10">
            <v>1973700</v>
          </cell>
          <cell r="H10">
            <v>395000</v>
          </cell>
          <cell r="I10">
            <v>2115500</v>
          </cell>
          <cell r="J10" t="str">
            <v/>
          </cell>
          <cell r="K10" t="str">
            <v/>
          </cell>
          <cell r="L10">
            <v>4.3666769897801316</v>
          </cell>
          <cell r="M10">
            <v>1.320846641043687</v>
          </cell>
          <cell r="N10">
            <v>1.7804154302670554</v>
          </cell>
          <cell r="O10">
            <v>2.3401186087514105</v>
          </cell>
          <cell r="P10">
            <v>1.661807580174937</v>
          </cell>
          <cell r="Q10">
            <v>3.0383711824588886</v>
          </cell>
          <cell r="R10">
            <v>13.277889303125903</v>
          </cell>
          <cell r="S10">
            <v>7.1844758575264649</v>
          </cell>
        </row>
        <row r="11">
          <cell r="A11" t="str">
            <v>６月</v>
          </cell>
          <cell r="B11">
            <v>354900</v>
          </cell>
          <cell r="C11">
            <v>2226600</v>
          </cell>
          <cell r="D11">
            <v>366300</v>
          </cell>
          <cell r="E11">
            <v>2281800</v>
          </cell>
          <cell r="F11">
            <v>360200</v>
          </cell>
          <cell r="G11">
            <v>2333900</v>
          </cell>
          <cell r="H11">
            <v>381200</v>
          </cell>
          <cell r="I11">
            <v>2496700</v>
          </cell>
          <cell r="J11" t="str">
            <v/>
          </cell>
          <cell r="K11" t="str">
            <v/>
          </cell>
          <cell r="L11">
            <v>5.2491103202847</v>
          </cell>
          <cell r="M11">
            <v>1.9272144655527512</v>
          </cell>
          <cell r="N11">
            <v>3.2121724429416787</v>
          </cell>
          <cell r="O11">
            <v>2.4791161412018425</v>
          </cell>
          <cell r="P11">
            <v>-1.6653016653016692</v>
          </cell>
          <cell r="Q11">
            <v>2.2832851257778941</v>
          </cell>
          <cell r="R11">
            <v>5.8300943920044404</v>
          </cell>
          <cell r="S11">
            <v>6.9754488195723923</v>
          </cell>
        </row>
        <row r="12">
          <cell r="A12" t="str">
            <v>７月</v>
          </cell>
          <cell r="B12">
            <v>409300</v>
          </cell>
          <cell r="C12">
            <v>2635900</v>
          </cell>
          <cell r="D12">
            <v>396600</v>
          </cell>
          <cell r="E12">
            <v>2678400</v>
          </cell>
          <cell r="F12">
            <v>451300</v>
          </cell>
          <cell r="G12">
            <v>2785200</v>
          </cell>
          <cell r="H12">
            <v>445400</v>
          </cell>
          <cell r="I12">
            <v>2942100</v>
          </cell>
          <cell r="J12" t="str">
            <v/>
          </cell>
          <cell r="K12" t="str">
            <v/>
          </cell>
          <cell r="L12">
            <v>20.346956777418399</v>
          </cell>
          <cell r="M12">
            <v>4.4086191871979707</v>
          </cell>
          <cell r="N12">
            <v>-3.1028585389689738</v>
          </cell>
          <cell r="O12">
            <v>1.6123525171667978</v>
          </cell>
          <cell r="P12">
            <v>13.792233988905707</v>
          </cell>
          <cell r="Q12">
            <v>3.9874551971326184</v>
          </cell>
          <cell r="R12">
            <v>-1.3073343673831204</v>
          </cell>
          <cell r="S12">
            <v>5.6333476949590704</v>
          </cell>
        </row>
        <row r="13">
          <cell r="A13" t="str">
            <v>８月</v>
          </cell>
          <cell r="B13">
            <v>501300</v>
          </cell>
          <cell r="C13">
            <v>3137200</v>
          </cell>
          <cell r="D13">
            <v>505800</v>
          </cell>
          <cell r="E13">
            <v>3184200</v>
          </cell>
          <cell r="F13">
            <v>531600</v>
          </cell>
          <cell r="G13">
            <v>3316800</v>
          </cell>
          <cell r="H13">
            <v>523400</v>
          </cell>
          <cell r="I13">
            <v>3465500</v>
          </cell>
          <cell r="J13" t="str">
            <v/>
          </cell>
          <cell r="K13" t="str">
            <v/>
          </cell>
          <cell r="L13">
            <v>0.90579710144926651</v>
          </cell>
          <cell r="M13">
            <v>3.8326603561263113</v>
          </cell>
          <cell r="N13">
            <v>0.89766606822261963</v>
          </cell>
          <cell r="O13">
            <v>1.4981512176463099</v>
          </cell>
          <cell r="P13">
            <v>5.1008303677342752</v>
          </cell>
          <cell r="Q13">
            <v>4.1643112869794692</v>
          </cell>
          <cell r="R13">
            <v>-1.5425131677953345</v>
          </cell>
          <cell r="S13">
            <v>4.4832368547998129</v>
          </cell>
        </row>
        <row r="14">
          <cell r="A14" t="str">
            <v>９月</v>
          </cell>
          <cell r="B14">
            <v>398700</v>
          </cell>
          <cell r="C14">
            <v>3535900</v>
          </cell>
          <cell r="D14">
            <v>444300</v>
          </cell>
          <cell r="E14">
            <v>3628500</v>
          </cell>
          <cell r="F14">
            <v>493000</v>
          </cell>
          <cell r="G14">
            <v>3809800</v>
          </cell>
          <cell r="H14">
            <v>457800</v>
          </cell>
          <cell r="I14">
            <v>3923300</v>
          </cell>
          <cell r="J14" t="str">
            <v/>
          </cell>
          <cell r="K14" t="str">
            <v/>
          </cell>
          <cell r="L14">
            <v>1.4762025960804408</v>
          </cell>
          <cell r="M14">
            <v>3.5614913745130679</v>
          </cell>
          <cell r="N14">
            <v>11.437170805116637</v>
          </cell>
          <cell r="O14">
            <v>2.6188523431092534</v>
          </cell>
          <cell r="P14">
            <v>10.961062345262221</v>
          </cell>
          <cell r="Q14">
            <v>4.9965550502962515</v>
          </cell>
          <cell r="R14">
            <v>-7.1399594320486841</v>
          </cell>
          <cell r="S14">
            <v>2.9791590109716992</v>
          </cell>
        </row>
        <row r="15">
          <cell r="A15" t="str">
            <v>10月</v>
          </cell>
          <cell r="B15">
            <v>303400</v>
          </cell>
          <cell r="C15">
            <v>3839300</v>
          </cell>
          <cell r="D15">
            <v>398900</v>
          </cell>
          <cell r="E15">
            <v>4027400</v>
          </cell>
          <cell r="F15">
            <v>445500</v>
          </cell>
          <cell r="G15">
            <v>4255300</v>
          </cell>
          <cell r="H15">
            <v>429200</v>
          </cell>
          <cell r="I15">
            <v>4352500</v>
          </cell>
          <cell r="J15" t="str">
            <v/>
          </cell>
          <cell r="K15" t="str">
            <v/>
          </cell>
          <cell r="L15">
            <v>-19.372840818495888</v>
          </cell>
          <cell r="M15">
            <v>1.284757030549244</v>
          </cell>
          <cell r="N15">
            <v>31.476598549769278</v>
          </cell>
          <cell r="O15">
            <v>4.8993306071419198</v>
          </cell>
          <cell r="P15">
            <v>11.682125846076701</v>
          </cell>
          <cell r="Q15">
            <v>5.6587376471172348</v>
          </cell>
          <cell r="R15">
            <v>-3.6588103254769919</v>
          </cell>
          <cell r="S15">
            <v>2.2842102789462473</v>
          </cell>
        </row>
        <row r="16">
          <cell r="A16" t="str">
            <v>11月</v>
          </cell>
          <cell r="B16">
            <v>283400</v>
          </cell>
          <cell r="C16">
            <v>4122700</v>
          </cell>
          <cell r="D16">
            <v>394600</v>
          </cell>
          <cell r="E16">
            <v>4422000</v>
          </cell>
          <cell r="F16">
            <v>428100</v>
          </cell>
          <cell r="G16">
            <v>4683400</v>
          </cell>
          <cell r="H16">
            <v>409900</v>
          </cell>
          <cell r="I16">
            <v>4762400</v>
          </cell>
          <cell r="J16" t="str">
            <v/>
          </cell>
          <cell r="K16" t="str">
            <v/>
          </cell>
          <cell r="L16">
            <v>-24.406508402240604</v>
          </cell>
          <cell r="M16">
            <v>-1.0274876965550419</v>
          </cell>
          <cell r="N16">
            <v>39.237826393789703</v>
          </cell>
          <cell r="O16">
            <v>7.2598054672908603</v>
          </cell>
          <cell r="P16">
            <v>8.4896097313735339</v>
          </cell>
          <cell r="Q16">
            <v>5.9113523292627832</v>
          </cell>
          <cell r="R16">
            <v>-4.251343144125201</v>
          </cell>
          <cell r="S16">
            <v>1.6868087287013793</v>
          </cell>
        </row>
        <row r="17">
          <cell r="A17" t="str">
            <v>12月</v>
          </cell>
          <cell r="B17">
            <v>310700</v>
          </cell>
          <cell r="C17">
            <v>4433400</v>
          </cell>
          <cell r="D17">
            <v>412500</v>
          </cell>
          <cell r="E17">
            <v>4834500</v>
          </cell>
          <cell r="F17">
            <v>401300</v>
          </cell>
          <cell r="G17">
            <v>5084700</v>
          </cell>
          <cell r="H17">
            <v>390800</v>
          </cell>
          <cell r="I17">
            <v>5153200</v>
          </cell>
          <cell r="J17" t="str">
            <v/>
          </cell>
          <cell r="K17" t="str">
            <v/>
          </cell>
          <cell r="L17">
            <v>-12.651110486364914</v>
          </cell>
          <cell r="M17">
            <v>-1.941962310890915</v>
          </cell>
          <cell r="N17">
            <v>32.764724814934027</v>
          </cell>
          <cell r="O17">
            <v>9.047232372445535</v>
          </cell>
          <cell r="P17">
            <v>-2.7151515151515184</v>
          </cell>
          <cell r="Q17">
            <v>5.1753025131864803</v>
          </cell>
          <cell r="R17">
            <v>-2.6164963867430799</v>
          </cell>
          <cell r="S17">
            <v>1.3471787912757947</v>
          </cell>
        </row>
        <row r="18">
          <cell r="A18" t="str">
            <v>計</v>
          </cell>
          <cell r="B18" t="str">
            <v>－</v>
          </cell>
          <cell r="C18">
            <v>4433400</v>
          </cell>
          <cell r="D18" t="str">
            <v>－</v>
          </cell>
          <cell r="E18">
            <v>4834500</v>
          </cell>
          <cell r="F18" t="str">
            <v>－</v>
          </cell>
          <cell r="G18">
            <v>5084700</v>
          </cell>
          <cell r="H18" t="str">
            <v>－</v>
          </cell>
          <cell r="I18">
            <v>5153200</v>
          </cell>
          <cell r="J18" t="str">
            <v>－</v>
          </cell>
          <cell r="K18">
            <v>392400</v>
          </cell>
          <cell r="L18" t="str">
            <v>－</v>
          </cell>
          <cell r="M18">
            <v>-1.941962310890915</v>
          </cell>
          <cell r="N18" t="str">
            <v>－</v>
          </cell>
          <cell r="O18">
            <v>9.047232372445535</v>
          </cell>
          <cell r="P18" t="str">
            <v>－</v>
          </cell>
          <cell r="Q18">
            <v>5.1753025131864803</v>
          </cell>
          <cell r="R18" t="str">
            <v>－</v>
          </cell>
          <cell r="S18">
            <v>1.3471787912757947</v>
          </cell>
          <cell r="T18" t="str">
            <v>－</v>
          </cell>
          <cell r="U18">
            <v>3.48101265822784</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21"/>
  <sheetViews>
    <sheetView showGridLines="0" tabSelected="1" view="pageBreakPreview" zoomScaleNormal="85" zoomScaleSheetLayoutView="100" workbookViewId="0">
      <selection activeCell="B8" sqref="B8"/>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24">
      <c r="A1" s="384" t="s">
        <v>145</v>
      </c>
      <c r="B1" s="384"/>
      <c r="C1" s="384"/>
      <c r="D1" s="384"/>
      <c r="E1" s="384"/>
      <c r="F1" s="384"/>
      <c r="G1" s="384"/>
      <c r="H1" s="384"/>
      <c r="I1" s="384"/>
      <c r="J1" s="384"/>
      <c r="K1" s="384"/>
    </row>
    <row r="2" spans="1:11" ht="14.25">
      <c r="A2" s="3"/>
      <c r="B2" s="2"/>
      <c r="C2" s="2"/>
      <c r="D2" s="2"/>
      <c r="E2" s="2"/>
      <c r="F2" s="2"/>
      <c r="G2" s="2"/>
      <c r="H2" s="2"/>
      <c r="I2" s="2"/>
      <c r="J2" s="2"/>
      <c r="K2" s="2"/>
    </row>
    <row r="3" spans="1:11" ht="18" thickBot="1">
      <c r="A3" s="324" t="s">
        <v>85</v>
      </c>
      <c r="B3" s="4"/>
      <c r="C3" s="5"/>
      <c r="D3" s="4"/>
      <c r="E3" s="4"/>
      <c r="F3" s="4"/>
      <c r="G3" s="4"/>
      <c r="H3" s="4"/>
      <c r="I3" s="4"/>
      <c r="J3" s="5"/>
      <c r="K3" s="6" t="s">
        <v>0</v>
      </c>
    </row>
    <row r="4" spans="1:11" ht="18" thickBot="1">
      <c r="A4" s="7"/>
      <c r="B4" s="8" t="s">
        <v>1</v>
      </c>
      <c r="C4" s="389" t="s">
        <v>39</v>
      </c>
      <c r="D4" s="390"/>
      <c r="E4" s="390"/>
      <c r="F4" s="9"/>
      <c r="G4" s="9"/>
      <c r="H4" s="9"/>
      <c r="I4" s="9"/>
      <c r="J4" s="9"/>
      <c r="K4" s="10"/>
    </row>
    <row r="5" spans="1:11" ht="17.25">
      <c r="A5" s="11"/>
      <c r="B5" s="12"/>
      <c r="C5" s="396"/>
      <c r="D5" s="397"/>
      <c r="E5" s="397"/>
      <c r="F5" s="389" t="s">
        <v>38</v>
      </c>
      <c r="G5" s="390"/>
      <c r="H5" s="390"/>
      <c r="I5" s="390"/>
      <c r="J5" s="390"/>
      <c r="K5" s="391"/>
    </row>
    <row r="6" spans="1:11" ht="17.25" customHeight="1">
      <c r="A6" s="13" t="s">
        <v>44</v>
      </c>
      <c r="B6" s="14"/>
      <c r="C6" s="147"/>
      <c r="D6" s="392" t="s">
        <v>45</v>
      </c>
      <c r="E6" s="394" t="s">
        <v>27</v>
      </c>
      <c r="F6" s="385" t="s">
        <v>40</v>
      </c>
      <c r="G6" s="127"/>
      <c r="H6" s="127"/>
      <c r="I6" s="387" t="s">
        <v>41</v>
      </c>
      <c r="J6" s="127"/>
      <c r="K6" s="146"/>
    </row>
    <row r="7" spans="1:11" ht="18" thickBot="1">
      <c r="A7" s="13"/>
      <c r="B7" s="14"/>
      <c r="C7" s="147"/>
      <c r="D7" s="393"/>
      <c r="E7" s="395"/>
      <c r="F7" s="386"/>
      <c r="G7" s="15" t="s">
        <v>45</v>
      </c>
      <c r="H7" s="89" t="s">
        <v>88</v>
      </c>
      <c r="I7" s="388"/>
      <c r="J7" s="15" t="s">
        <v>45</v>
      </c>
      <c r="K7" s="16" t="s">
        <v>88</v>
      </c>
    </row>
    <row r="8" spans="1:11" ht="32.1" customHeight="1" thickBot="1">
      <c r="A8" s="17" t="s">
        <v>34</v>
      </c>
      <c r="B8" s="281" t="s">
        <v>139</v>
      </c>
      <c r="C8" s="235">
        <v>788300</v>
      </c>
      <c r="D8" s="288">
        <v>672900</v>
      </c>
      <c r="E8" s="287">
        <v>115400</v>
      </c>
      <c r="F8" s="18">
        <v>746500</v>
      </c>
      <c r="G8" s="128">
        <v>667600</v>
      </c>
      <c r="H8" s="129">
        <v>78900</v>
      </c>
      <c r="I8" s="149">
        <v>41800</v>
      </c>
      <c r="J8" s="128">
        <v>5300</v>
      </c>
      <c r="K8" s="130">
        <v>36500</v>
      </c>
    </row>
    <row r="9" spans="1:11" ht="32.1" customHeight="1">
      <c r="A9" s="19"/>
      <c r="B9" s="282" t="s">
        <v>140</v>
      </c>
      <c r="C9" s="148">
        <v>630700</v>
      </c>
      <c r="D9" s="131">
        <v>628000</v>
      </c>
      <c r="E9" s="132">
        <v>2700</v>
      </c>
      <c r="F9" s="20">
        <v>628900</v>
      </c>
      <c r="G9" s="247">
        <v>626200</v>
      </c>
      <c r="H9" s="250">
        <v>2700</v>
      </c>
      <c r="I9" s="150">
        <v>1800</v>
      </c>
      <c r="J9" s="247">
        <v>1800</v>
      </c>
      <c r="K9" s="251">
        <v>0</v>
      </c>
    </row>
    <row r="10" spans="1:11" ht="32.1" customHeight="1">
      <c r="A10" s="21"/>
      <c r="B10" s="16" t="s">
        <v>84</v>
      </c>
      <c r="C10" s="350">
        <v>157600</v>
      </c>
      <c r="D10" s="351">
        <v>44900</v>
      </c>
      <c r="E10" s="352">
        <v>112700</v>
      </c>
      <c r="F10" s="353">
        <v>117600</v>
      </c>
      <c r="G10" s="354">
        <v>41400</v>
      </c>
      <c r="H10" s="355">
        <v>76200</v>
      </c>
      <c r="I10" s="356">
        <v>40000</v>
      </c>
      <c r="J10" s="354">
        <v>3500</v>
      </c>
      <c r="K10" s="357">
        <v>36500</v>
      </c>
    </row>
    <row r="11" spans="1:11" ht="32.1" customHeight="1" thickBot="1">
      <c r="A11" s="22"/>
      <c r="B11" s="23" t="s">
        <v>28</v>
      </c>
      <c r="C11" s="59">
        <v>1.2498810845092754</v>
      </c>
      <c r="D11" s="243">
        <v>1.0714968152866242</v>
      </c>
      <c r="E11" s="244">
        <v>42.74074074074074</v>
      </c>
      <c r="F11" s="340">
        <v>1.1869931626649706</v>
      </c>
      <c r="G11" s="248">
        <v>1.0661130629191951</v>
      </c>
      <c r="H11" s="252">
        <v>29.222222222222221</v>
      </c>
      <c r="I11" s="253">
        <v>23.222222222222221</v>
      </c>
      <c r="J11" s="248">
        <v>2.9444444444444446</v>
      </c>
      <c r="K11" s="249" t="s">
        <v>141</v>
      </c>
    </row>
    <row r="12" spans="1:11" ht="32.1" customHeight="1" thickBot="1">
      <c r="A12" s="17" t="s">
        <v>53</v>
      </c>
      <c r="B12" s="236" t="s">
        <v>29</v>
      </c>
      <c r="C12" s="235">
        <v>4984200</v>
      </c>
      <c r="D12" s="241">
        <v>4336300</v>
      </c>
      <c r="E12" s="245">
        <v>647900</v>
      </c>
      <c r="F12" s="18">
        <v>4796100</v>
      </c>
      <c r="G12" s="128">
        <v>4294100</v>
      </c>
      <c r="H12" s="129">
        <v>502000</v>
      </c>
      <c r="I12" s="149">
        <v>188100</v>
      </c>
      <c r="J12" s="128">
        <v>42200</v>
      </c>
      <c r="K12" s="130">
        <v>145900</v>
      </c>
    </row>
    <row r="13" spans="1:11" ht="32.1" customHeight="1">
      <c r="A13" s="328" t="s">
        <v>142</v>
      </c>
      <c r="B13" s="24" t="s">
        <v>30</v>
      </c>
      <c r="C13" s="148">
        <v>3628300</v>
      </c>
      <c r="D13" s="242">
        <v>3625500</v>
      </c>
      <c r="E13" s="246">
        <v>2800</v>
      </c>
      <c r="F13" s="20">
        <v>3617800</v>
      </c>
      <c r="G13" s="131">
        <v>3615000</v>
      </c>
      <c r="H13" s="132">
        <v>2800</v>
      </c>
      <c r="I13" s="150">
        <v>10500</v>
      </c>
      <c r="J13" s="131">
        <v>10500</v>
      </c>
      <c r="K13" s="133">
        <v>0</v>
      </c>
    </row>
    <row r="14" spans="1:11" ht="32.1" customHeight="1">
      <c r="A14" s="21"/>
      <c r="B14" s="16" t="s">
        <v>3</v>
      </c>
      <c r="C14" s="350">
        <v>1355900</v>
      </c>
      <c r="D14" s="351">
        <v>710800</v>
      </c>
      <c r="E14" s="352">
        <v>645100</v>
      </c>
      <c r="F14" s="353">
        <v>1178300</v>
      </c>
      <c r="G14" s="354">
        <v>679100</v>
      </c>
      <c r="H14" s="355">
        <v>499200</v>
      </c>
      <c r="I14" s="356">
        <v>177600</v>
      </c>
      <c r="J14" s="354">
        <v>31700</v>
      </c>
      <c r="K14" s="357">
        <v>145900</v>
      </c>
    </row>
    <row r="15" spans="1:11" ht="32.1" customHeight="1" thickBot="1">
      <c r="A15" s="22"/>
      <c r="B15" s="23" t="s">
        <v>37</v>
      </c>
      <c r="C15" s="59">
        <v>1.3737011823719096</v>
      </c>
      <c r="D15" s="243">
        <v>1.1960557164529031</v>
      </c>
      <c r="E15" s="244">
        <v>231.39285714285714</v>
      </c>
      <c r="F15" s="340">
        <v>1.3256951738625684</v>
      </c>
      <c r="G15" s="248">
        <v>1.1878561549100968</v>
      </c>
      <c r="H15" s="252">
        <v>179.28571428571428</v>
      </c>
      <c r="I15" s="253">
        <v>17.914285714285715</v>
      </c>
      <c r="J15" s="248">
        <v>4.019047619047619</v>
      </c>
      <c r="K15" s="249" t="s">
        <v>141</v>
      </c>
    </row>
    <row r="16" spans="1:11" ht="32.1" customHeight="1" thickBot="1">
      <c r="A16" s="17" t="s">
        <v>54</v>
      </c>
      <c r="B16" s="237" t="s">
        <v>35</v>
      </c>
      <c r="C16" s="235">
        <v>6880500</v>
      </c>
      <c r="D16" s="241">
        <v>6080200</v>
      </c>
      <c r="E16" s="245">
        <v>800300</v>
      </c>
      <c r="F16" s="18">
        <v>6674100</v>
      </c>
      <c r="G16" s="134">
        <v>6032800</v>
      </c>
      <c r="H16" s="135">
        <v>641300</v>
      </c>
      <c r="I16" s="149">
        <v>206400</v>
      </c>
      <c r="J16" s="134">
        <v>47400</v>
      </c>
      <c r="K16" s="136">
        <v>159000</v>
      </c>
    </row>
    <row r="17" spans="1:11" ht="32.1" customHeight="1">
      <c r="A17" s="328" t="s">
        <v>143</v>
      </c>
      <c r="B17" s="24" t="s">
        <v>36</v>
      </c>
      <c r="C17" s="148">
        <v>4447800</v>
      </c>
      <c r="D17" s="242">
        <v>4445000</v>
      </c>
      <c r="E17" s="246">
        <v>2800</v>
      </c>
      <c r="F17" s="20">
        <v>4434700</v>
      </c>
      <c r="G17" s="137">
        <v>4431900</v>
      </c>
      <c r="H17" s="132">
        <v>2800</v>
      </c>
      <c r="I17" s="150">
        <v>13100</v>
      </c>
      <c r="J17" s="137">
        <v>13100</v>
      </c>
      <c r="K17" s="133">
        <v>0</v>
      </c>
    </row>
    <row r="18" spans="1:11" ht="32.1" customHeight="1">
      <c r="A18" s="21"/>
      <c r="B18" s="16" t="s">
        <v>3</v>
      </c>
      <c r="C18" s="350">
        <v>2432700</v>
      </c>
      <c r="D18" s="351">
        <v>1635200</v>
      </c>
      <c r="E18" s="352">
        <v>797500</v>
      </c>
      <c r="F18" s="353">
        <v>2239400</v>
      </c>
      <c r="G18" s="354">
        <v>1600900</v>
      </c>
      <c r="H18" s="355">
        <v>638500</v>
      </c>
      <c r="I18" s="356">
        <v>193300</v>
      </c>
      <c r="J18" s="354">
        <v>34300</v>
      </c>
      <c r="K18" s="357">
        <v>159000</v>
      </c>
    </row>
    <row r="19" spans="1:11" ht="32.1" customHeight="1" thickBot="1">
      <c r="A19" s="21"/>
      <c r="B19" s="23" t="s">
        <v>33</v>
      </c>
      <c r="C19" s="59">
        <v>1.546944556859571</v>
      </c>
      <c r="D19" s="243">
        <v>1.3678740157480316</v>
      </c>
      <c r="E19" s="244">
        <v>285.82142857142856</v>
      </c>
      <c r="F19" s="340">
        <v>1.5049721514420367</v>
      </c>
      <c r="G19" s="248">
        <v>1.3612220492339628</v>
      </c>
      <c r="H19" s="252">
        <v>229.03571428571428</v>
      </c>
      <c r="I19" s="253">
        <v>15.755725190839694</v>
      </c>
      <c r="J19" s="248">
        <v>3.6183206106870229</v>
      </c>
      <c r="K19" s="249" t="s">
        <v>141</v>
      </c>
    </row>
    <row r="20" spans="1:11" ht="20.100000000000001" customHeight="1"/>
    <row r="21" spans="1:11" ht="20.100000000000001" customHeight="1">
      <c r="D21" s="301" t="s">
        <v>122</v>
      </c>
      <c r="E21" s="382">
        <v>12300</v>
      </c>
      <c r="F21" s="381" t="s">
        <v>123</v>
      </c>
      <c r="K21" s="383">
        <v>10</v>
      </c>
    </row>
  </sheetData>
  <mergeCells count="7">
    <mergeCell ref="A1:K1"/>
    <mergeCell ref="F6:F7"/>
    <mergeCell ref="I6:I7"/>
    <mergeCell ref="F5:K5"/>
    <mergeCell ref="D6:D7"/>
    <mergeCell ref="E6:E7"/>
    <mergeCell ref="C4:E5"/>
  </mergeCells>
  <phoneticPr fontId="2"/>
  <conditionalFormatting sqref="E21">
    <cfRule type="containsBlanks" dxfId="74" priority="10">
      <formula>LEN(TRIM(E21))=0</formula>
    </cfRule>
  </conditionalFormatting>
  <conditionalFormatting sqref="C11:J11">
    <cfRule type="cellIs" dxfId="73" priority="9" operator="equal">
      <formula>"△100%"</formula>
    </cfRule>
  </conditionalFormatting>
  <conditionalFormatting sqref="K11">
    <cfRule type="cellIs" dxfId="72" priority="5" operator="equal">
      <formula>"△100%"</formula>
    </cfRule>
  </conditionalFormatting>
  <conditionalFormatting sqref="C15:J15">
    <cfRule type="cellIs" dxfId="71" priority="4" operator="equal">
      <formula>"△100%"</formula>
    </cfRule>
  </conditionalFormatting>
  <conditionalFormatting sqref="K15">
    <cfRule type="cellIs" dxfId="70" priority="3" operator="equal">
      <formula>"△100%"</formula>
    </cfRule>
  </conditionalFormatting>
  <conditionalFormatting sqref="C19:J19">
    <cfRule type="cellIs" dxfId="69" priority="2" operator="equal">
      <formula>"△100%"</formula>
    </cfRule>
  </conditionalFormatting>
  <conditionalFormatting sqref="K19">
    <cfRule type="cellIs" dxfId="68"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G31"/>
  <sheetViews>
    <sheetView showGridLines="0" view="pageBreakPreview" zoomScale="90" zoomScaleNormal="90" zoomScaleSheetLayoutView="90" workbookViewId="0">
      <selection sqref="A1:AE1"/>
    </sheetView>
  </sheetViews>
  <sheetFormatPr defaultRowHeight="13.5"/>
  <cols>
    <col min="1" max="1" width="10.125" customWidth="1"/>
    <col min="2" max="2" width="9.125" customWidth="1"/>
    <col min="4" max="28" width="7.625" customWidth="1"/>
    <col min="29" max="29" width="7.625" style="312" customWidth="1"/>
    <col min="30" max="31" width="7.625" customWidth="1"/>
    <col min="32" max="32" width="9.25" bestFit="1" customWidth="1"/>
  </cols>
  <sheetData>
    <row r="1" spans="1:33" ht="24">
      <c r="A1" s="384" t="s">
        <v>145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3" spans="1:33" ht="18" thickBot="1">
      <c r="A3" s="25" t="s">
        <v>86</v>
      </c>
      <c r="B3" s="26"/>
      <c r="C3" s="26"/>
      <c r="D3" s="27"/>
      <c r="E3" s="26"/>
      <c r="F3" s="26"/>
      <c r="G3" s="26"/>
      <c r="H3" s="26"/>
      <c r="I3" s="26"/>
      <c r="J3" s="26"/>
      <c r="K3" s="26"/>
      <c r="L3" s="26"/>
      <c r="M3" s="26"/>
      <c r="N3" s="26"/>
      <c r="O3" s="26"/>
      <c r="P3" s="26"/>
      <c r="Q3" s="341"/>
      <c r="R3" s="26"/>
      <c r="S3" s="341"/>
      <c r="T3" s="26"/>
      <c r="U3" s="27"/>
      <c r="V3" s="26"/>
      <c r="W3" s="26"/>
      <c r="X3" s="26"/>
      <c r="Y3" s="26"/>
      <c r="Z3" s="26"/>
      <c r="AA3" s="26"/>
      <c r="AB3" s="26"/>
      <c r="AC3" s="26"/>
      <c r="AD3" s="26"/>
      <c r="AE3" s="26"/>
    </row>
    <row r="4" spans="1:33" ht="14.25">
      <c r="A4" s="28"/>
      <c r="B4" s="29" t="s">
        <v>1</v>
      </c>
      <c r="C4" s="30"/>
      <c r="D4" s="218">
        <v>1</v>
      </c>
      <c r="E4" s="219">
        <v>2</v>
      </c>
      <c r="F4" s="218">
        <v>3</v>
      </c>
      <c r="G4" s="220">
        <v>4</v>
      </c>
      <c r="H4" s="219">
        <v>5</v>
      </c>
      <c r="I4" s="219">
        <v>6</v>
      </c>
      <c r="J4" s="221">
        <v>7</v>
      </c>
      <c r="K4" s="219">
        <v>8</v>
      </c>
      <c r="L4" s="219">
        <v>9</v>
      </c>
      <c r="M4" s="219">
        <v>10</v>
      </c>
      <c r="N4" s="219">
        <v>11</v>
      </c>
      <c r="O4" s="219">
        <v>12</v>
      </c>
      <c r="P4" s="219">
        <v>13</v>
      </c>
      <c r="Q4" s="219">
        <v>14</v>
      </c>
      <c r="R4" s="219">
        <v>15</v>
      </c>
      <c r="S4" s="219">
        <v>16</v>
      </c>
      <c r="T4" s="219">
        <v>17</v>
      </c>
      <c r="U4" s="219">
        <v>18</v>
      </c>
      <c r="V4" s="219">
        <v>19</v>
      </c>
      <c r="W4" s="219">
        <v>20</v>
      </c>
      <c r="X4" s="219">
        <v>21</v>
      </c>
      <c r="Y4" s="219">
        <v>22</v>
      </c>
      <c r="Z4" s="220">
        <v>23</v>
      </c>
      <c r="AA4" s="219">
        <v>24</v>
      </c>
      <c r="AB4" s="219">
        <v>25</v>
      </c>
      <c r="AC4" s="219">
        <v>26</v>
      </c>
      <c r="AD4" s="222">
        <v>27</v>
      </c>
      <c r="AE4" s="223">
        <v>28</v>
      </c>
    </row>
    <row r="5" spans="1:33" ht="15" thickBot="1">
      <c r="A5" s="31" t="s">
        <v>44</v>
      </c>
      <c r="B5" s="32"/>
      <c r="C5" s="33" t="s">
        <v>2</v>
      </c>
      <c r="D5" s="224" t="s">
        <v>9</v>
      </c>
      <c r="E5" s="225" t="s">
        <v>7</v>
      </c>
      <c r="F5" s="226" t="s">
        <v>8</v>
      </c>
      <c r="G5" s="224" t="s">
        <v>6</v>
      </c>
      <c r="H5" s="225" t="s">
        <v>11</v>
      </c>
      <c r="I5" s="227" t="s">
        <v>32</v>
      </c>
      <c r="J5" s="228" t="s">
        <v>10</v>
      </c>
      <c r="K5" s="225" t="s">
        <v>13</v>
      </c>
      <c r="L5" s="225" t="s">
        <v>14</v>
      </c>
      <c r="M5" s="225" t="s">
        <v>15</v>
      </c>
      <c r="N5" s="225" t="s">
        <v>22</v>
      </c>
      <c r="O5" s="225" t="s">
        <v>21</v>
      </c>
      <c r="P5" s="225" t="s">
        <v>47</v>
      </c>
      <c r="Q5" s="225" t="s">
        <v>5</v>
      </c>
      <c r="R5" s="225" t="s">
        <v>25</v>
      </c>
      <c r="S5" s="225" t="s">
        <v>20</v>
      </c>
      <c r="T5" s="225" t="s">
        <v>19</v>
      </c>
      <c r="U5" s="225" t="s">
        <v>23</v>
      </c>
      <c r="V5" s="225" t="s">
        <v>24</v>
      </c>
      <c r="W5" s="225" t="s">
        <v>26</v>
      </c>
      <c r="X5" s="225" t="s">
        <v>12</v>
      </c>
      <c r="Y5" s="225" t="s">
        <v>16</v>
      </c>
      <c r="Z5" s="224" t="s">
        <v>17</v>
      </c>
      <c r="AA5" s="225" t="s">
        <v>18</v>
      </c>
      <c r="AB5" s="225" t="s">
        <v>48</v>
      </c>
      <c r="AC5" s="225" t="s">
        <v>90</v>
      </c>
      <c r="AD5" s="224" t="s">
        <v>31</v>
      </c>
      <c r="AE5" s="229" t="s">
        <v>27</v>
      </c>
    </row>
    <row r="6" spans="1:33" ht="30" customHeight="1" thickBot="1">
      <c r="A6" s="156" t="s">
        <v>34</v>
      </c>
      <c r="B6" s="291" t="s">
        <v>139</v>
      </c>
      <c r="C6" s="289">
        <v>788300</v>
      </c>
      <c r="D6" s="254">
        <v>332100</v>
      </c>
      <c r="E6" s="254">
        <v>40800</v>
      </c>
      <c r="F6" s="254">
        <v>68300</v>
      </c>
      <c r="G6" s="254">
        <v>28700</v>
      </c>
      <c r="H6" s="254">
        <v>83900</v>
      </c>
      <c r="I6" s="254">
        <v>0</v>
      </c>
      <c r="J6" s="254">
        <v>58000</v>
      </c>
      <c r="K6" s="254">
        <v>4300</v>
      </c>
      <c r="L6" s="254">
        <v>11500</v>
      </c>
      <c r="M6" s="254">
        <v>4300</v>
      </c>
      <c r="N6" s="254">
        <v>0</v>
      </c>
      <c r="O6" s="254">
        <v>2200</v>
      </c>
      <c r="P6" s="254">
        <v>2500</v>
      </c>
      <c r="Q6" s="254">
        <v>0</v>
      </c>
      <c r="R6" s="254">
        <v>3500</v>
      </c>
      <c r="S6" s="254">
        <v>3900</v>
      </c>
      <c r="T6" s="254">
        <v>4500</v>
      </c>
      <c r="U6" s="254">
        <v>3600</v>
      </c>
      <c r="V6" s="254">
        <v>3400</v>
      </c>
      <c r="W6" s="254">
        <v>0</v>
      </c>
      <c r="X6" s="254">
        <v>0</v>
      </c>
      <c r="Y6" s="254">
        <v>3500</v>
      </c>
      <c r="Z6" s="254">
        <v>0</v>
      </c>
      <c r="AA6" s="254">
        <v>3300</v>
      </c>
      <c r="AB6" s="254">
        <v>3800</v>
      </c>
      <c r="AC6" s="254">
        <v>3300</v>
      </c>
      <c r="AD6" s="255">
        <v>3500</v>
      </c>
      <c r="AE6" s="256">
        <v>115400</v>
      </c>
      <c r="AF6" s="316"/>
      <c r="AG6" s="316"/>
    </row>
    <row r="7" spans="1:33" ht="30" customHeight="1">
      <c r="A7" s="157"/>
      <c r="B7" s="292" t="s">
        <v>140</v>
      </c>
      <c r="C7" s="290">
        <v>630700</v>
      </c>
      <c r="D7" s="257">
        <v>316400</v>
      </c>
      <c r="E7" s="257">
        <v>41200</v>
      </c>
      <c r="F7" s="257">
        <v>64600</v>
      </c>
      <c r="G7" s="257">
        <v>26000</v>
      </c>
      <c r="H7" s="257">
        <v>74600</v>
      </c>
      <c r="I7" s="257">
        <v>0</v>
      </c>
      <c r="J7" s="257">
        <v>59300</v>
      </c>
      <c r="K7" s="257">
        <v>4300</v>
      </c>
      <c r="L7" s="257">
        <v>10500</v>
      </c>
      <c r="M7" s="257">
        <v>4000</v>
      </c>
      <c r="N7" s="257">
        <v>200</v>
      </c>
      <c r="O7" s="257">
        <v>1800</v>
      </c>
      <c r="P7" s="257">
        <v>0</v>
      </c>
      <c r="Q7" s="257">
        <v>0</v>
      </c>
      <c r="R7" s="257">
        <v>3200</v>
      </c>
      <c r="S7" s="257">
        <v>3400</v>
      </c>
      <c r="T7" s="257">
        <v>4100</v>
      </c>
      <c r="U7" s="257">
        <v>2100</v>
      </c>
      <c r="V7" s="257">
        <v>2300</v>
      </c>
      <c r="W7" s="257">
        <v>0</v>
      </c>
      <c r="X7" s="257">
        <v>0</v>
      </c>
      <c r="Y7" s="257">
        <v>2300</v>
      </c>
      <c r="Z7" s="257">
        <v>0</v>
      </c>
      <c r="AA7" s="257">
        <v>2300</v>
      </c>
      <c r="AB7" s="257">
        <v>3100</v>
      </c>
      <c r="AC7" s="257">
        <v>2300</v>
      </c>
      <c r="AD7" s="257">
        <v>0</v>
      </c>
      <c r="AE7" s="258">
        <v>2700</v>
      </c>
      <c r="AF7" s="316"/>
      <c r="AG7" s="316"/>
    </row>
    <row r="8" spans="1:33" ht="30" customHeight="1">
      <c r="A8" s="158"/>
      <c r="B8" s="159" t="s">
        <v>3</v>
      </c>
      <c r="C8" s="358">
        <v>157600</v>
      </c>
      <c r="D8" s="359">
        <v>15700</v>
      </c>
      <c r="E8" s="360">
        <v>-400</v>
      </c>
      <c r="F8" s="360">
        <v>3700</v>
      </c>
      <c r="G8" s="360">
        <v>2700</v>
      </c>
      <c r="H8" s="360">
        <v>9300</v>
      </c>
      <c r="I8" s="360">
        <v>0</v>
      </c>
      <c r="J8" s="360">
        <v>-1300</v>
      </c>
      <c r="K8" s="360">
        <v>0</v>
      </c>
      <c r="L8" s="360">
        <v>1000</v>
      </c>
      <c r="M8" s="360">
        <v>300</v>
      </c>
      <c r="N8" s="339">
        <v>-200</v>
      </c>
      <c r="O8" s="339">
        <v>400</v>
      </c>
      <c r="P8" s="360">
        <v>2500</v>
      </c>
      <c r="Q8" s="339">
        <v>0</v>
      </c>
      <c r="R8" s="360">
        <v>300</v>
      </c>
      <c r="S8" s="360">
        <v>500</v>
      </c>
      <c r="T8" s="360">
        <v>400</v>
      </c>
      <c r="U8" s="360">
        <v>1500</v>
      </c>
      <c r="V8" s="360">
        <v>1100</v>
      </c>
      <c r="W8" s="339">
        <v>0</v>
      </c>
      <c r="X8" s="360">
        <v>0</v>
      </c>
      <c r="Y8" s="360">
        <v>1200</v>
      </c>
      <c r="Z8" s="339">
        <v>0</v>
      </c>
      <c r="AA8" s="360">
        <v>1000</v>
      </c>
      <c r="AB8" s="360">
        <v>700</v>
      </c>
      <c r="AC8" s="360">
        <v>1000</v>
      </c>
      <c r="AD8" s="339">
        <v>3500</v>
      </c>
      <c r="AE8" s="361">
        <v>112700</v>
      </c>
    </row>
    <row r="9" spans="1:33" ht="30" customHeight="1">
      <c r="A9" s="158"/>
      <c r="B9" s="160" t="s">
        <v>28</v>
      </c>
      <c r="C9" s="36">
        <v>1.2498810845092754</v>
      </c>
      <c r="D9" s="60">
        <v>1.0496207332490519</v>
      </c>
      <c r="E9" s="61">
        <v>0.99029126213592233</v>
      </c>
      <c r="F9" s="61">
        <v>1.0572755417956656</v>
      </c>
      <c r="G9" s="61">
        <v>1.1038461538461539</v>
      </c>
      <c r="H9" s="61">
        <v>1.1246648793565683</v>
      </c>
      <c r="I9" s="61" t="s">
        <v>94</v>
      </c>
      <c r="J9" s="61">
        <v>0.97807757166947729</v>
      </c>
      <c r="K9" s="61">
        <v>1</v>
      </c>
      <c r="L9" s="61">
        <v>1.0952380952380953</v>
      </c>
      <c r="M9" s="61">
        <v>1.075</v>
      </c>
      <c r="N9" s="61" t="s">
        <v>144</v>
      </c>
      <c r="O9" s="61">
        <v>1.2222222222222223</v>
      </c>
      <c r="P9" s="61" t="s">
        <v>141</v>
      </c>
      <c r="Q9" s="61" t="s">
        <v>94</v>
      </c>
      <c r="R9" s="61">
        <v>1.09375</v>
      </c>
      <c r="S9" s="61">
        <v>1.1470588235294117</v>
      </c>
      <c r="T9" s="61">
        <v>1.0975609756097562</v>
      </c>
      <c r="U9" s="61">
        <v>1.7142857142857142</v>
      </c>
      <c r="V9" s="61">
        <v>1.4782608695652173</v>
      </c>
      <c r="W9" s="61" t="s">
        <v>94</v>
      </c>
      <c r="X9" s="61" t="s">
        <v>94</v>
      </c>
      <c r="Y9" s="61">
        <v>1.5217391304347827</v>
      </c>
      <c r="Z9" s="61" t="s">
        <v>94</v>
      </c>
      <c r="AA9" s="61">
        <v>1.4347826086956521</v>
      </c>
      <c r="AB9" s="61">
        <v>1.2258064516129032</v>
      </c>
      <c r="AC9" s="61">
        <v>1.4347826086956521</v>
      </c>
      <c r="AD9" s="61" t="s">
        <v>141</v>
      </c>
      <c r="AE9" s="62">
        <v>42.74074074074074</v>
      </c>
      <c r="AG9" s="1"/>
    </row>
    <row r="10" spans="1:33" ht="30" customHeight="1" thickBot="1">
      <c r="A10" s="161"/>
      <c r="B10" s="162" t="s">
        <v>59</v>
      </c>
      <c r="C10" s="37">
        <v>1</v>
      </c>
      <c r="D10" s="138">
        <v>0.42128631231764557</v>
      </c>
      <c r="E10" s="139">
        <v>5.1756945325383739E-2</v>
      </c>
      <c r="F10" s="140">
        <v>8.6642141316757584E-2</v>
      </c>
      <c r="G10" s="140">
        <v>3.6407459089179244E-2</v>
      </c>
      <c r="H10" s="140">
        <v>0.10643156158822784</v>
      </c>
      <c r="I10" s="140">
        <v>0</v>
      </c>
      <c r="J10" s="140">
        <v>7.35760497272612E-2</v>
      </c>
      <c r="K10" s="140">
        <v>5.4547761004693643E-3</v>
      </c>
      <c r="L10" s="140">
        <v>1.4588354687301788E-2</v>
      </c>
      <c r="M10" s="140">
        <v>5.4547761004693643E-3</v>
      </c>
      <c r="N10" s="140">
        <v>0</v>
      </c>
      <c r="O10" s="140">
        <v>2.7908156793099072E-3</v>
      </c>
      <c r="P10" s="140">
        <v>3.1713814537612582E-3</v>
      </c>
      <c r="Q10" s="140">
        <v>0</v>
      </c>
      <c r="R10" s="140">
        <v>4.4399340352657621E-3</v>
      </c>
      <c r="S10" s="140">
        <v>4.9473550678675628E-3</v>
      </c>
      <c r="T10" s="140">
        <v>5.7084866167702655E-3</v>
      </c>
      <c r="U10" s="140">
        <v>4.5667892934162123E-3</v>
      </c>
      <c r="V10" s="140">
        <v>4.313078777115311E-3</v>
      </c>
      <c r="W10" s="140">
        <v>0</v>
      </c>
      <c r="X10" s="140">
        <v>0</v>
      </c>
      <c r="Y10" s="140">
        <v>4.4399340352657621E-3</v>
      </c>
      <c r="Z10" s="140">
        <v>0</v>
      </c>
      <c r="AA10" s="140">
        <v>4.1862235189648609E-3</v>
      </c>
      <c r="AB10" s="140">
        <v>4.8204998097171126E-3</v>
      </c>
      <c r="AC10" s="140">
        <v>4.1862235189648609E-3</v>
      </c>
      <c r="AD10" s="140">
        <v>4.4399340352657621E-3</v>
      </c>
      <c r="AE10" s="141">
        <v>0.1463909679056197</v>
      </c>
    </row>
    <row r="11" spans="1:33" ht="30" customHeight="1" thickBot="1">
      <c r="A11" s="34" t="s">
        <v>53</v>
      </c>
      <c r="B11" s="230" t="s">
        <v>29</v>
      </c>
      <c r="C11" s="217">
        <v>4984200</v>
      </c>
      <c r="D11" s="231">
        <v>2128500</v>
      </c>
      <c r="E11" s="232">
        <v>277400</v>
      </c>
      <c r="F11" s="232">
        <v>461700</v>
      </c>
      <c r="G11" s="232">
        <v>189200</v>
      </c>
      <c r="H11" s="232">
        <v>518700</v>
      </c>
      <c r="I11" s="232">
        <v>0</v>
      </c>
      <c r="J11" s="232">
        <v>381300</v>
      </c>
      <c r="K11" s="232">
        <v>28400</v>
      </c>
      <c r="L11" s="232">
        <v>73700</v>
      </c>
      <c r="M11" s="232">
        <v>25900</v>
      </c>
      <c r="N11" s="232">
        <v>0</v>
      </c>
      <c r="O11" s="232">
        <v>8400</v>
      </c>
      <c r="P11" s="232">
        <v>10500</v>
      </c>
      <c r="Q11" s="232">
        <v>0</v>
      </c>
      <c r="R11" s="232">
        <v>19400</v>
      </c>
      <c r="S11" s="232">
        <v>25400</v>
      </c>
      <c r="T11" s="232">
        <v>28700</v>
      </c>
      <c r="U11" s="232">
        <v>26500</v>
      </c>
      <c r="V11" s="232">
        <v>20900</v>
      </c>
      <c r="W11" s="232">
        <v>0</v>
      </c>
      <c r="X11" s="232">
        <v>0</v>
      </c>
      <c r="Y11" s="232">
        <v>22300</v>
      </c>
      <c r="Z11" s="232">
        <v>0</v>
      </c>
      <c r="AA11" s="232">
        <v>19300</v>
      </c>
      <c r="AB11" s="232">
        <v>24100</v>
      </c>
      <c r="AC11" s="232">
        <v>19800</v>
      </c>
      <c r="AD11" s="232">
        <v>26200</v>
      </c>
      <c r="AE11" s="233">
        <v>647900</v>
      </c>
      <c r="AF11" s="316"/>
      <c r="AG11" s="316"/>
    </row>
    <row r="12" spans="1:33" ht="30" customHeight="1">
      <c r="A12" s="327" t="s">
        <v>142</v>
      </c>
      <c r="B12" s="163" t="s">
        <v>30</v>
      </c>
      <c r="C12" s="35">
        <v>3628300</v>
      </c>
      <c r="D12" s="142">
        <v>1850800</v>
      </c>
      <c r="E12" s="142">
        <v>253200</v>
      </c>
      <c r="F12" s="142">
        <v>372400</v>
      </c>
      <c r="G12" s="142">
        <v>152600</v>
      </c>
      <c r="H12" s="142">
        <v>418900</v>
      </c>
      <c r="I12" s="142">
        <v>200</v>
      </c>
      <c r="J12" s="142">
        <v>337600</v>
      </c>
      <c r="K12" s="142">
        <v>25600</v>
      </c>
      <c r="L12" s="142">
        <v>57100</v>
      </c>
      <c r="M12" s="142">
        <v>22900</v>
      </c>
      <c r="N12" s="142">
        <v>200</v>
      </c>
      <c r="O12" s="142">
        <v>2800</v>
      </c>
      <c r="P12" s="142">
        <v>4300</v>
      </c>
      <c r="Q12" s="142">
        <v>0</v>
      </c>
      <c r="R12" s="142">
        <v>13800</v>
      </c>
      <c r="S12" s="142">
        <v>17800</v>
      </c>
      <c r="T12" s="142">
        <v>21000</v>
      </c>
      <c r="U12" s="142">
        <v>11100</v>
      </c>
      <c r="V12" s="142">
        <v>11700</v>
      </c>
      <c r="W12" s="142">
        <v>0</v>
      </c>
      <c r="X12" s="142">
        <v>400</v>
      </c>
      <c r="Y12" s="142">
        <v>11100</v>
      </c>
      <c r="Z12" s="142">
        <v>0</v>
      </c>
      <c r="AA12" s="142">
        <v>12600</v>
      </c>
      <c r="AB12" s="142">
        <v>16700</v>
      </c>
      <c r="AC12" s="142">
        <v>10600</v>
      </c>
      <c r="AD12" s="142">
        <v>100</v>
      </c>
      <c r="AE12" s="143">
        <v>2800</v>
      </c>
      <c r="AF12" s="332"/>
    </row>
    <row r="13" spans="1:33" ht="30" customHeight="1">
      <c r="A13" s="158"/>
      <c r="B13" s="164" t="s">
        <v>3</v>
      </c>
      <c r="C13" s="358">
        <v>1355900</v>
      </c>
      <c r="D13" s="359">
        <v>277700</v>
      </c>
      <c r="E13" s="360">
        <v>24200</v>
      </c>
      <c r="F13" s="360">
        <v>89300</v>
      </c>
      <c r="G13" s="360">
        <v>36600</v>
      </c>
      <c r="H13" s="360">
        <v>99800</v>
      </c>
      <c r="I13" s="360">
        <v>-200</v>
      </c>
      <c r="J13" s="360">
        <v>43700</v>
      </c>
      <c r="K13" s="360">
        <v>2800</v>
      </c>
      <c r="L13" s="360">
        <v>16600</v>
      </c>
      <c r="M13" s="360">
        <v>3000</v>
      </c>
      <c r="N13" s="339">
        <v>-200</v>
      </c>
      <c r="O13" s="360">
        <v>5600</v>
      </c>
      <c r="P13" s="360">
        <v>6200</v>
      </c>
      <c r="Q13" s="339">
        <v>0</v>
      </c>
      <c r="R13" s="360">
        <v>5600</v>
      </c>
      <c r="S13" s="360">
        <v>7600</v>
      </c>
      <c r="T13" s="360">
        <v>7700</v>
      </c>
      <c r="U13" s="360">
        <v>15400</v>
      </c>
      <c r="V13" s="360">
        <v>9200</v>
      </c>
      <c r="W13" s="339">
        <v>0</v>
      </c>
      <c r="X13" s="360">
        <v>-400</v>
      </c>
      <c r="Y13" s="360">
        <v>11200</v>
      </c>
      <c r="Z13" s="339">
        <v>0</v>
      </c>
      <c r="AA13" s="360">
        <v>6700</v>
      </c>
      <c r="AB13" s="360">
        <v>7400</v>
      </c>
      <c r="AC13" s="360">
        <v>9200</v>
      </c>
      <c r="AD13" s="360">
        <v>26100</v>
      </c>
      <c r="AE13" s="361">
        <v>645100</v>
      </c>
    </row>
    <row r="14" spans="1:33" ht="30" customHeight="1">
      <c r="A14" s="158"/>
      <c r="B14" s="165" t="s">
        <v>37</v>
      </c>
      <c r="C14" s="36">
        <v>1.3737011823719096</v>
      </c>
      <c r="D14" s="60">
        <v>1.1500432245515453</v>
      </c>
      <c r="E14" s="61">
        <v>1.0955766192733016</v>
      </c>
      <c r="F14" s="61">
        <v>1.239795918367347</v>
      </c>
      <c r="G14" s="61">
        <v>1.2398427260812581</v>
      </c>
      <c r="H14" s="61">
        <v>1.2382430174265935</v>
      </c>
      <c r="I14" s="61" t="s">
        <v>144</v>
      </c>
      <c r="J14" s="61">
        <v>1.1294431279620853</v>
      </c>
      <c r="K14" s="61">
        <v>1.109375</v>
      </c>
      <c r="L14" s="61">
        <v>1.2907180385288968</v>
      </c>
      <c r="M14" s="61">
        <v>1.1310043668122272</v>
      </c>
      <c r="N14" s="61" t="s">
        <v>144</v>
      </c>
      <c r="O14" s="61">
        <v>3</v>
      </c>
      <c r="P14" s="61">
        <v>2.441860465116279</v>
      </c>
      <c r="Q14" s="61" t="s">
        <v>94</v>
      </c>
      <c r="R14" s="61">
        <v>1.4057971014492754</v>
      </c>
      <c r="S14" s="61">
        <v>1.4269662921348314</v>
      </c>
      <c r="T14" s="61">
        <v>1.3666666666666667</v>
      </c>
      <c r="U14" s="61">
        <v>2.3873873873873874</v>
      </c>
      <c r="V14" s="61">
        <v>1.7863247863247864</v>
      </c>
      <c r="W14" s="61" t="s">
        <v>94</v>
      </c>
      <c r="X14" s="61" t="s">
        <v>144</v>
      </c>
      <c r="Y14" s="61">
        <v>2.0090090090090089</v>
      </c>
      <c r="Z14" s="61" t="s">
        <v>94</v>
      </c>
      <c r="AA14" s="61">
        <v>1.5317460317460319</v>
      </c>
      <c r="AB14" s="61">
        <v>1.4431137724550898</v>
      </c>
      <c r="AC14" s="61">
        <v>1.8679245283018868</v>
      </c>
      <c r="AD14" s="61">
        <v>262</v>
      </c>
      <c r="AE14" s="62">
        <v>231.39285714285714</v>
      </c>
    </row>
    <row r="15" spans="1:33" ht="30" customHeight="1" thickBot="1">
      <c r="A15" s="161"/>
      <c r="B15" s="166" t="s">
        <v>42</v>
      </c>
      <c r="C15" s="38">
        <v>1</v>
      </c>
      <c r="D15" s="140">
        <v>0.42704947634525098</v>
      </c>
      <c r="E15" s="139">
        <v>5.5655872557281008E-2</v>
      </c>
      <c r="F15" s="140">
        <v>9.263271939328277E-2</v>
      </c>
      <c r="G15" s="140">
        <v>3.7959953452911199E-2</v>
      </c>
      <c r="H15" s="140">
        <v>0.10406885758998435</v>
      </c>
      <c r="I15" s="140">
        <v>0</v>
      </c>
      <c r="J15" s="140">
        <v>7.6501745515830027E-2</v>
      </c>
      <c r="K15" s="140">
        <v>5.6980056980056983E-3</v>
      </c>
      <c r="L15" s="140">
        <v>1.4786726054331688E-2</v>
      </c>
      <c r="M15" s="140">
        <v>5.1964206893784356E-3</v>
      </c>
      <c r="N15" s="140">
        <v>0</v>
      </c>
      <c r="O15" s="140">
        <v>1.6853256289876008E-3</v>
      </c>
      <c r="P15" s="140">
        <v>2.1066570362345011E-3</v>
      </c>
      <c r="Q15" s="140">
        <v>0</v>
      </c>
      <c r="R15" s="140">
        <v>3.8922996669475541E-3</v>
      </c>
      <c r="S15" s="140">
        <v>5.0961036876529834E-3</v>
      </c>
      <c r="T15" s="140">
        <v>5.7581958990409691E-3</v>
      </c>
      <c r="U15" s="140">
        <v>5.3168010914489789E-3</v>
      </c>
      <c r="V15" s="140">
        <v>4.1932506721239111E-3</v>
      </c>
      <c r="W15" s="140">
        <v>0</v>
      </c>
      <c r="X15" s="140">
        <v>0</v>
      </c>
      <c r="Y15" s="140">
        <v>4.4741382769551783E-3</v>
      </c>
      <c r="Z15" s="140">
        <v>0</v>
      </c>
      <c r="AA15" s="140">
        <v>3.8722362666024639E-3</v>
      </c>
      <c r="AB15" s="140">
        <v>4.8352794831668074E-3</v>
      </c>
      <c r="AC15" s="140">
        <v>3.9725532683279165E-3</v>
      </c>
      <c r="AD15" s="140">
        <v>5.2566108904137073E-3</v>
      </c>
      <c r="AE15" s="141">
        <v>0.12999077083584126</v>
      </c>
    </row>
    <row r="16" spans="1:33" ht="30" customHeight="1" thickBot="1">
      <c r="A16" s="34" t="s">
        <v>54</v>
      </c>
      <c r="B16" s="234" t="s">
        <v>35</v>
      </c>
      <c r="C16" s="217">
        <v>6880500</v>
      </c>
      <c r="D16" s="232">
        <v>2967600</v>
      </c>
      <c r="E16" s="232">
        <v>392200</v>
      </c>
      <c r="F16" s="232">
        <v>644100</v>
      </c>
      <c r="G16" s="232">
        <v>267400</v>
      </c>
      <c r="H16" s="232">
        <v>736000</v>
      </c>
      <c r="I16" s="232">
        <v>100</v>
      </c>
      <c r="J16" s="232">
        <v>544800</v>
      </c>
      <c r="K16" s="232">
        <v>40500</v>
      </c>
      <c r="L16" s="232">
        <v>102600</v>
      </c>
      <c r="M16" s="232">
        <v>38700</v>
      </c>
      <c r="N16" s="232">
        <v>0</v>
      </c>
      <c r="O16" s="232">
        <v>15400</v>
      </c>
      <c r="P16" s="232">
        <v>10800</v>
      </c>
      <c r="Q16" s="232">
        <v>100</v>
      </c>
      <c r="R16" s="232">
        <v>28100</v>
      </c>
      <c r="S16" s="232">
        <v>35200</v>
      </c>
      <c r="T16" s="232">
        <v>41400</v>
      </c>
      <c r="U16" s="232">
        <v>36300</v>
      </c>
      <c r="V16" s="232">
        <v>29400</v>
      </c>
      <c r="W16" s="232">
        <v>300</v>
      </c>
      <c r="X16" s="232">
        <v>100</v>
      </c>
      <c r="Y16" s="232">
        <v>31700</v>
      </c>
      <c r="Z16" s="232">
        <v>0</v>
      </c>
      <c r="AA16" s="232">
        <v>27700</v>
      </c>
      <c r="AB16" s="232">
        <v>34200</v>
      </c>
      <c r="AC16" s="232">
        <v>28900</v>
      </c>
      <c r="AD16" s="232">
        <v>26600</v>
      </c>
      <c r="AE16" s="233">
        <v>800300</v>
      </c>
      <c r="AF16" s="332"/>
    </row>
    <row r="17" spans="1:32" ht="30" customHeight="1">
      <c r="A17" s="327" t="s">
        <v>143</v>
      </c>
      <c r="B17" s="163" t="s">
        <v>36</v>
      </c>
      <c r="C17" s="35">
        <v>4447800</v>
      </c>
      <c r="D17" s="142">
        <v>2257600</v>
      </c>
      <c r="E17" s="142">
        <v>314000</v>
      </c>
      <c r="F17" s="142">
        <v>455700</v>
      </c>
      <c r="G17" s="142">
        <v>184000</v>
      </c>
      <c r="H17" s="142">
        <v>528500</v>
      </c>
      <c r="I17" s="142">
        <v>200</v>
      </c>
      <c r="J17" s="142">
        <v>414200</v>
      </c>
      <c r="K17" s="142">
        <v>33700</v>
      </c>
      <c r="L17" s="142">
        <v>71400</v>
      </c>
      <c r="M17" s="142">
        <v>28500</v>
      </c>
      <c r="N17" s="142">
        <v>200</v>
      </c>
      <c r="O17" s="142">
        <v>3400</v>
      </c>
      <c r="P17" s="142">
        <v>4600</v>
      </c>
      <c r="Q17" s="142">
        <v>0</v>
      </c>
      <c r="R17" s="142">
        <v>15500</v>
      </c>
      <c r="S17" s="142">
        <v>20100</v>
      </c>
      <c r="T17" s="142">
        <v>27100</v>
      </c>
      <c r="U17" s="142">
        <v>13600</v>
      </c>
      <c r="V17" s="142">
        <v>13100</v>
      </c>
      <c r="W17" s="142">
        <v>0</v>
      </c>
      <c r="X17" s="142">
        <v>400</v>
      </c>
      <c r="Y17" s="142">
        <v>12400</v>
      </c>
      <c r="Z17" s="142">
        <v>0</v>
      </c>
      <c r="AA17" s="142">
        <v>16100</v>
      </c>
      <c r="AB17" s="142">
        <v>18700</v>
      </c>
      <c r="AC17" s="142">
        <v>11800</v>
      </c>
      <c r="AD17" s="142">
        <v>200</v>
      </c>
      <c r="AE17" s="144">
        <v>2800</v>
      </c>
      <c r="AF17" s="332"/>
    </row>
    <row r="18" spans="1:32" ht="30" customHeight="1">
      <c r="A18" s="158"/>
      <c r="B18" s="164" t="s">
        <v>3</v>
      </c>
      <c r="C18" s="358">
        <v>2432700</v>
      </c>
      <c r="D18" s="359">
        <v>710000</v>
      </c>
      <c r="E18" s="360">
        <v>78200</v>
      </c>
      <c r="F18" s="360">
        <v>188400</v>
      </c>
      <c r="G18" s="360">
        <v>83400</v>
      </c>
      <c r="H18" s="360">
        <v>207500</v>
      </c>
      <c r="I18" s="360">
        <v>-100</v>
      </c>
      <c r="J18" s="360">
        <v>130600</v>
      </c>
      <c r="K18" s="360">
        <v>6800</v>
      </c>
      <c r="L18" s="360">
        <v>31200</v>
      </c>
      <c r="M18" s="360">
        <v>10200</v>
      </c>
      <c r="N18" s="339">
        <v>-200</v>
      </c>
      <c r="O18" s="339">
        <v>12000</v>
      </c>
      <c r="P18" s="360">
        <v>6200</v>
      </c>
      <c r="Q18" s="339">
        <v>100</v>
      </c>
      <c r="R18" s="360">
        <v>12600</v>
      </c>
      <c r="S18" s="360">
        <v>15100</v>
      </c>
      <c r="T18" s="360">
        <v>14300</v>
      </c>
      <c r="U18" s="360">
        <v>22700</v>
      </c>
      <c r="V18" s="360">
        <v>16300</v>
      </c>
      <c r="W18" s="339">
        <v>300</v>
      </c>
      <c r="X18" s="360">
        <v>-300</v>
      </c>
      <c r="Y18" s="360">
        <v>19300</v>
      </c>
      <c r="Z18" s="339">
        <v>0</v>
      </c>
      <c r="AA18" s="360">
        <v>11600</v>
      </c>
      <c r="AB18" s="360">
        <v>15500</v>
      </c>
      <c r="AC18" s="360">
        <v>17100</v>
      </c>
      <c r="AD18" s="339">
        <v>26400</v>
      </c>
      <c r="AE18" s="361">
        <v>797500</v>
      </c>
    </row>
    <row r="19" spans="1:32" ht="30" customHeight="1">
      <c r="A19" s="158"/>
      <c r="B19" s="165" t="s">
        <v>33</v>
      </c>
      <c r="C19" s="36">
        <v>1.546944556859571</v>
      </c>
      <c r="D19" s="60">
        <v>1.3144932671863927</v>
      </c>
      <c r="E19" s="61">
        <v>1.2490445859872612</v>
      </c>
      <c r="F19" s="61">
        <v>1.413429888084266</v>
      </c>
      <c r="G19" s="61">
        <v>1.4532608695652174</v>
      </c>
      <c r="H19" s="61">
        <v>1.3926206244087038</v>
      </c>
      <c r="I19" s="61">
        <v>0.5</v>
      </c>
      <c r="J19" s="61">
        <v>1.3153066151617576</v>
      </c>
      <c r="K19" s="61">
        <v>1.2017804154302671</v>
      </c>
      <c r="L19" s="61">
        <v>1.4369747899159664</v>
      </c>
      <c r="M19" s="61">
        <v>1.3578947368421053</v>
      </c>
      <c r="N19" s="61" t="s">
        <v>144</v>
      </c>
      <c r="O19" s="61">
        <v>4.5294117647058822</v>
      </c>
      <c r="P19" s="61">
        <v>2.347826086956522</v>
      </c>
      <c r="Q19" s="61" t="s">
        <v>141</v>
      </c>
      <c r="R19" s="61">
        <v>1.8129032258064517</v>
      </c>
      <c r="S19" s="61">
        <v>1.7512437810945274</v>
      </c>
      <c r="T19" s="61">
        <v>1.5276752767527675</v>
      </c>
      <c r="U19" s="61">
        <v>2.6691176470588234</v>
      </c>
      <c r="V19" s="61">
        <v>2.2442748091603053</v>
      </c>
      <c r="W19" s="61" t="s">
        <v>141</v>
      </c>
      <c r="X19" s="61">
        <v>0.25</v>
      </c>
      <c r="Y19" s="61">
        <v>2.556451612903226</v>
      </c>
      <c r="Z19" s="61" t="s">
        <v>94</v>
      </c>
      <c r="AA19" s="61">
        <v>1.7204968944099379</v>
      </c>
      <c r="AB19" s="61">
        <v>1.8288770053475936</v>
      </c>
      <c r="AC19" s="61">
        <v>2.4491525423728815</v>
      </c>
      <c r="AD19" s="61">
        <v>133</v>
      </c>
      <c r="AE19" s="62">
        <v>285.82142857142856</v>
      </c>
    </row>
    <row r="20" spans="1:32" ht="30" customHeight="1" thickBot="1">
      <c r="A20" s="158"/>
      <c r="B20" s="166" t="s">
        <v>43</v>
      </c>
      <c r="C20" s="38">
        <v>1</v>
      </c>
      <c r="D20" s="140">
        <v>0.43130586439938956</v>
      </c>
      <c r="E20" s="139">
        <v>5.7001671390160602E-2</v>
      </c>
      <c r="F20" s="140">
        <v>9.3612382821015916E-2</v>
      </c>
      <c r="G20" s="140">
        <v>3.8863454690792817E-2</v>
      </c>
      <c r="H20" s="140">
        <v>0.10696897027832279</v>
      </c>
      <c r="I20" s="140">
        <v>1.4533827483467772E-5</v>
      </c>
      <c r="J20" s="140">
        <v>7.9180292129932411E-2</v>
      </c>
      <c r="K20" s="140">
        <v>5.8862001308044474E-3</v>
      </c>
      <c r="L20" s="140">
        <v>1.4911706998037934E-2</v>
      </c>
      <c r="M20" s="140">
        <v>5.6245912361020277E-3</v>
      </c>
      <c r="N20" s="140">
        <v>0</v>
      </c>
      <c r="O20" s="140">
        <v>2.2382094324540367E-3</v>
      </c>
      <c r="P20" s="140">
        <v>1.5696533682145193E-3</v>
      </c>
      <c r="Q20" s="140">
        <v>1.4533827483467772E-5</v>
      </c>
      <c r="R20" s="140">
        <v>4.0840055228544437E-3</v>
      </c>
      <c r="S20" s="140">
        <v>5.1159072741806559E-3</v>
      </c>
      <c r="T20" s="140">
        <v>6.0170045781556573E-3</v>
      </c>
      <c r="U20" s="140">
        <v>5.2757793764988013E-3</v>
      </c>
      <c r="V20" s="140">
        <v>4.2729452801395246E-3</v>
      </c>
      <c r="W20" s="140">
        <v>4.3601482450403315E-5</v>
      </c>
      <c r="X20" s="140">
        <v>1.4533827483467772E-5</v>
      </c>
      <c r="Y20" s="140">
        <v>4.6072233122592832E-3</v>
      </c>
      <c r="Z20" s="140">
        <v>0</v>
      </c>
      <c r="AA20" s="140">
        <v>4.0258702129205726E-3</v>
      </c>
      <c r="AB20" s="140">
        <v>4.9705689993459774E-3</v>
      </c>
      <c r="AC20" s="140">
        <v>4.2002761427221858E-3</v>
      </c>
      <c r="AD20" s="140">
        <v>3.8659981106024272E-3</v>
      </c>
      <c r="AE20" s="141">
        <v>0.11631422135019258</v>
      </c>
    </row>
    <row r="21" spans="1:32" ht="14.25">
      <c r="A21" s="39" t="s">
        <v>4</v>
      </c>
      <c r="B21" s="40" t="s">
        <v>75</v>
      </c>
      <c r="C21" s="41"/>
      <c r="D21" s="26"/>
      <c r="E21" s="26"/>
      <c r="F21" s="26"/>
      <c r="G21" s="26"/>
      <c r="H21" s="26"/>
      <c r="I21" s="26"/>
      <c r="J21" s="42"/>
      <c r="K21" s="42"/>
      <c r="L21" s="42"/>
      <c r="M21" s="42"/>
      <c r="N21" s="42"/>
      <c r="O21" s="42"/>
      <c r="P21" s="42"/>
      <c r="Q21" s="42"/>
      <c r="R21" s="42"/>
      <c r="S21" s="42"/>
      <c r="T21" s="42"/>
      <c r="U21" s="42"/>
      <c r="V21" s="42"/>
      <c r="W21" s="42"/>
      <c r="X21" s="42"/>
      <c r="Y21" s="42"/>
      <c r="Z21" s="42"/>
      <c r="AA21" s="42"/>
      <c r="AB21" s="42"/>
      <c r="AC21" s="42"/>
      <c r="AD21" s="42"/>
      <c r="AE21" s="42"/>
    </row>
    <row r="22" spans="1:32" ht="14.25">
      <c r="A22" s="43"/>
      <c r="B22" s="40" t="s">
        <v>46</v>
      </c>
      <c r="C22" s="41"/>
      <c r="D22" s="26"/>
      <c r="E22" s="26"/>
      <c r="F22" s="26"/>
      <c r="G22" s="26"/>
      <c r="H22" s="26"/>
      <c r="I22" s="26"/>
      <c r="J22" s="26"/>
      <c r="K22" s="26"/>
      <c r="L22" s="26"/>
      <c r="M22" s="26"/>
      <c r="N22" s="26"/>
      <c r="O22" s="26"/>
      <c r="P22" s="26"/>
      <c r="Q22" s="26"/>
      <c r="R22" s="26"/>
      <c r="S22" s="26"/>
      <c r="T22" s="26"/>
      <c r="U22" s="26"/>
      <c r="V22" s="42"/>
      <c r="W22" s="42"/>
      <c r="X22" s="42"/>
      <c r="Y22" s="42"/>
      <c r="Z22" s="42"/>
      <c r="AA22" s="42"/>
      <c r="AB22" s="42"/>
      <c r="AC22" s="42"/>
      <c r="AD22" s="42"/>
      <c r="AE22" s="42"/>
    </row>
    <row r="23" spans="1:32" ht="14.25">
      <c r="A23" s="43"/>
      <c r="B23" s="40" t="s">
        <v>137</v>
      </c>
      <c r="C23" s="41"/>
      <c r="D23" s="26"/>
      <c r="E23" s="26"/>
      <c r="F23" s="26"/>
      <c r="G23" s="26"/>
      <c r="H23" s="26"/>
      <c r="I23" s="26"/>
      <c r="J23" s="26"/>
      <c r="K23" s="26"/>
      <c r="L23" s="26"/>
      <c r="M23" s="26"/>
      <c r="N23" s="26"/>
      <c r="O23" s="26"/>
      <c r="P23" s="26"/>
      <c r="Q23" s="26"/>
      <c r="R23" s="26"/>
      <c r="S23" s="26"/>
      <c r="T23" s="26"/>
      <c r="U23" s="26"/>
      <c r="V23" s="42"/>
      <c r="W23" s="42"/>
      <c r="X23" s="42"/>
      <c r="Y23" s="42"/>
      <c r="Z23" s="42"/>
      <c r="AA23" s="42"/>
      <c r="AB23" s="42"/>
      <c r="AC23" s="42"/>
      <c r="AD23" s="42"/>
      <c r="AE23" s="42"/>
    </row>
    <row r="24" spans="1:32" ht="17.25">
      <c r="A24" s="42"/>
      <c r="B24" s="25"/>
      <c r="C24" s="44"/>
      <c r="D24" s="26"/>
      <c r="E24" s="26"/>
      <c r="F24" s="26"/>
      <c r="G24" s="26"/>
      <c r="H24" s="26"/>
      <c r="I24" s="26"/>
      <c r="J24" s="26"/>
      <c r="K24" s="26"/>
      <c r="L24" s="26"/>
      <c r="M24" s="26"/>
      <c r="N24" s="26"/>
      <c r="O24" s="26"/>
      <c r="P24" s="26"/>
      <c r="Q24" s="26"/>
      <c r="R24" s="26"/>
      <c r="S24" s="26"/>
      <c r="T24" s="26"/>
      <c r="U24" s="26"/>
      <c r="V24" s="42"/>
      <c r="W24" s="42"/>
      <c r="X24" s="42"/>
      <c r="Y24" s="42"/>
      <c r="Z24" s="42"/>
      <c r="AA24" s="42"/>
      <c r="AB24" s="42"/>
      <c r="AC24" s="42"/>
      <c r="AD24" s="42"/>
      <c r="AE24" s="42"/>
    </row>
    <row r="25" spans="1:32" ht="26.25" customHeight="1" thickBot="1">
      <c r="A25" s="45"/>
      <c r="B25" s="45"/>
      <c r="C25" s="45"/>
      <c r="D25" s="46" t="s">
        <v>57</v>
      </c>
      <c r="E25" s="46"/>
      <c r="F25" s="46"/>
      <c r="G25" s="46"/>
      <c r="H25" s="46" t="s">
        <v>58</v>
      </c>
      <c r="I25" s="46"/>
      <c r="J25" s="46"/>
      <c r="K25" s="45"/>
      <c r="L25" s="45"/>
      <c r="M25" s="45"/>
      <c r="N25" s="45"/>
      <c r="O25" s="45"/>
      <c r="P25" s="45"/>
      <c r="Q25" s="45"/>
      <c r="R25" s="45"/>
      <c r="S25" s="45"/>
      <c r="T25" s="45"/>
      <c r="U25" s="45"/>
      <c r="V25" s="45"/>
      <c r="W25" s="45"/>
      <c r="X25" s="45"/>
      <c r="Y25" s="45"/>
      <c r="Z25" s="45"/>
      <c r="AA25" s="45"/>
      <c r="AB25" s="45"/>
      <c r="AC25" s="45"/>
      <c r="AD25" s="45"/>
      <c r="AE25" s="45"/>
    </row>
    <row r="26" spans="1:32" ht="26.25" customHeight="1" thickBot="1">
      <c r="A26" s="45"/>
      <c r="B26" s="45"/>
      <c r="C26" s="45"/>
      <c r="D26" s="46"/>
      <c r="E26" s="47" t="s">
        <v>49</v>
      </c>
      <c r="F26" s="48" t="s">
        <v>50</v>
      </c>
      <c r="G26" s="46"/>
      <c r="H26" s="46"/>
      <c r="I26" s="47" t="s">
        <v>76</v>
      </c>
      <c r="J26" s="48" t="s">
        <v>77</v>
      </c>
      <c r="K26" s="45"/>
      <c r="L26" s="45"/>
      <c r="M26" s="45"/>
      <c r="N26" s="45"/>
      <c r="O26" s="45"/>
      <c r="P26" s="45"/>
      <c r="Q26" s="374"/>
      <c r="R26" s="374"/>
      <c r="S26" s="45"/>
      <c r="T26" s="45"/>
      <c r="U26" s="45"/>
      <c r="V26" s="45"/>
      <c r="W26" s="45"/>
      <c r="X26" s="45"/>
      <c r="Y26" s="45"/>
      <c r="Z26" s="45"/>
      <c r="AA26" s="45"/>
      <c r="AB26" s="45"/>
      <c r="AC26" s="45"/>
      <c r="AD26" s="45"/>
      <c r="AE26" s="45"/>
    </row>
    <row r="27" spans="1:32" ht="26.25" customHeight="1">
      <c r="A27" s="45"/>
      <c r="B27" s="45"/>
      <c r="C27" s="45"/>
      <c r="D27" s="63" t="s">
        <v>139</v>
      </c>
      <c r="E27" s="318">
        <v>293600</v>
      </c>
      <c r="F27" s="319">
        <v>38500</v>
      </c>
      <c r="G27" s="322"/>
      <c r="H27" s="63" t="s">
        <v>139</v>
      </c>
      <c r="I27" s="318">
        <v>553700</v>
      </c>
      <c r="J27" s="320">
        <v>113900</v>
      </c>
      <c r="K27" s="322"/>
      <c r="L27" s="45"/>
      <c r="N27" s="42"/>
      <c r="O27" s="45"/>
      <c r="P27" s="45"/>
      <c r="Q27" s="374"/>
      <c r="R27" s="374"/>
      <c r="S27" s="45"/>
      <c r="T27" s="45"/>
      <c r="U27" s="45"/>
      <c r="V27" s="45"/>
      <c r="W27" s="45"/>
      <c r="X27" s="45"/>
      <c r="Y27" s="45"/>
      <c r="Z27" s="45"/>
      <c r="AA27" s="45"/>
      <c r="AB27" s="45"/>
      <c r="AC27" s="45"/>
      <c r="AD27" s="45"/>
      <c r="AE27" s="45"/>
    </row>
    <row r="28" spans="1:32" ht="26.25" customHeight="1">
      <c r="A28" s="45"/>
      <c r="B28" s="45"/>
      <c r="C28" s="45"/>
      <c r="D28" s="49" t="s">
        <v>140</v>
      </c>
      <c r="E28" s="379">
        <v>276900</v>
      </c>
      <c r="F28" s="380">
        <v>39500</v>
      </c>
      <c r="G28" s="321"/>
      <c r="H28" s="49" t="s">
        <v>140</v>
      </c>
      <c r="I28" s="375">
        <v>502700</v>
      </c>
      <c r="J28" s="376">
        <v>123500</v>
      </c>
      <c r="K28" s="334"/>
      <c r="L28" s="42"/>
      <c r="M28" s="45"/>
      <c r="N28" s="45"/>
      <c r="O28" s="45"/>
      <c r="P28" s="45"/>
      <c r="Q28" s="45"/>
      <c r="R28" s="45"/>
      <c r="S28" s="45"/>
      <c r="T28" s="45"/>
      <c r="U28" s="45"/>
      <c r="V28" s="45"/>
      <c r="W28" s="45"/>
      <c r="X28" s="45"/>
      <c r="Y28" s="45"/>
      <c r="Z28" s="45"/>
      <c r="AA28" s="45"/>
      <c r="AB28" s="45"/>
      <c r="AC28" s="45"/>
      <c r="AD28" s="45"/>
      <c r="AE28" s="45"/>
    </row>
    <row r="29" spans="1:32" ht="26.25" customHeight="1">
      <c r="A29" s="45"/>
      <c r="B29" s="45"/>
      <c r="C29" s="45"/>
      <c r="D29" s="50" t="s">
        <v>3</v>
      </c>
      <c r="E29" s="366">
        <v>16700</v>
      </c>
      <c r="F29" s="367">
        <v>-1000</v>
      </c>
      <c r="G29" s="42"/>
      <c r="H29" s="50" t="s">
        <v>3</v>
      </c>
      <c r="I29" s="366">
        <v>51000</v>
      </c>
      <c r="J29" s="367">
        <v>-9600</v>
      </c>
      <c r="K29" s="45"/>
      <c r="L29" s="45"/>
      <c r="M29" s="45"/>
      <c r="N29" s="45"/>
      <c r="O29" s="45"/>
      <c r="P29" s="45"/>
      <c r="Q29" s="45"/>
      <c r="R29" s="45"/>
      <c r="S29" s="45"/>
      <c r="T29" s="45"/>
      <c r="U29" s="45"/>
      <c r="V29" s="45"/>
      <c r="W29" s="45"/>
      <c r="X29" s="45"/>
      <c r="Y29" s="45"/>
      <c r="Z29" s="45"/>
      <c r="AA29" s="45"/>
      <c r="AB29" s="45"/>
      <c r="AC29" s="45"/>
      <c r="AD29" s="45"/>
      <c r="AE29" s="45"/>
    </row>
    <row r="30" spans="1:32" ht="26.25" customHeight="1">
      <c r="A30" s="45"/>
      <c r="B30" s="45"/>
      <c r="C30" s="45"/>
      <c r="D30" s="51" t="s">
        <v>56</v>
      </c>
      <c r="E30" s="52">
        <v>1.0603105814373419</v>
      </c>
      <c r="F30" s="53">
        <v>0.97468354430379744</v>
      </c>
      <c r="G30" s="42"/>
      <c r="H30" s="51" t="s">
        <v>56</v>
      </c>
      <c r="I30" s="52">
        <v>1.1014521583449373</v>
      </c>
      <c r="J30" s="239">
        <v>0.92226720647773275</v>
      </c>
      <c r="K30" s="45"/>
      <c r="L30" s="54" t="s">
        <v>52</v>
      </c>
      <c r="M30" s="54"/>
      <c r="N30" s="54"/>
      <c r="O30" s="54"/>
      <c r="P30" s="54"/>
      <c r="Q30" s="54"/>
      <c r="R30" s="54"/>
      <c r="S30" s="54"/>
      <c r="T30" s="54"/>
      <c r="U30" s="45"/>
      <c r="V30" s="45"/>
      <c r="W30" s="45"/>
      <c r="X30" s="45"/>
      <c r="Y30" s="45"/>
      <c r="Z30" s="45"/>
      <c r="AA30" s="45"/>
      <c r="AB30" s="45"/>
      <c r="AC30" s="45"/>
      <c r="AD30" s="45"/>
      <c r="AE30" s="45"/>
    </row>
    <row r="31" spans="1:32" ht="26.25" customHeight="1" thickBot="1">
      <c r="A31" s="42"/>
      <c r="B31" s="42"/>
      <c r="C31" s="42"/>
      <c r="D31" s="55" t="s">
        <v>59</v>
      </c>
      <c r="E31" s="64">
        <v>0.39330207635632952</v>
      </c>
      <c r="F31" s="56">
        <v>5.157401205626256E-2</v>
      </c>
      <c r="G31" s="42"/>
      <c r="H31" s="238" t="s">
        <v>55</v>
      </c>
      <c r="I31" s="65">
        <v>0.82938885560215703</v>
      </c>
      <c r="J31" s="57">
        <v>0.17061114439784303</v>
      </c>
      <c r="K31" s="42"/>
      <c r="L31" s="398" t="s">
        <v>51</v>
      </c>
      <c r="M31" s="398"/>
      <c r="N31" s="398"/>
      <c r="O31" s="398"/>
      <c r="P31" s="398"/>
      <c r="Q31" s="398"/>
      <c r="R31" s="398"/>
      <c r="S31" s="398"/>
      <c r="T31" s="398"/>
      <c r="U31" s="58"/>
      <c r="V31" s="58"/>
      <c r="W31" s="42"/>
      <c r="X31" s="42"/>
      <c r="Y31" s="42"/>
      <c r="Z31" s="42"/>
      <c r="AA31" s="42"/>
      <c r="AB31" s="42"/>
      <c r="AC31" s="42"/>
      <c r="AD31" s="42"/>
      <c r="AE31" s="42"/>
    </row>
  </sheetData>
  <mergeCells count="2">
    <mergeCell ref="L31:T31"/>
    <mergeCell ref="A1:AE1"/>
  </mergeCells>
  <phoneticPr fontId="2"/>
  <conditionalFormatting sqref="I28:J28">
    <cfRule type="containsBlanks" dxfId="67" priority="4">
      <formula>LEN(TRIM(I28))=0</formula>
    </cfRule>
  </conditionalFormatting>
  <conditionalFormatting sqref="C9:AE9">
    <cfRule type="cellIs" dxfId="66" priority="3" operator="equal">
      <formula>"△100%"</formula>
    </cfRule>
  </conditionalFormatting>
  <conditionalFormatting sqref="C19:AE19">
    <cfRule type="cellIs" dxfId="65" priority="2" operator="equal">
      <formula>"△100%"</formula>
    </cfRule>
  </conditionalFormatting>
  <conditionalFormatting sqref="AE14">
    <cfRule type="cellIs" dxfId="64"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S29"/>
  <sheetViews>
    <sheetView showGridLines="0" view="pageBreakPreview" zoomScale="70" zoomScaleNormal="90" zoomScaleSheetLayoutView="70" workbookViewId="0">
      <selection sqref="A1:Q1"/>
    </sheetView>
  </sheetViews>
  <sheetFormatPr defaultRowHeight="13.5"/>
  <cols>
    <col min="1" max="1" width="11.125" style="312" customWidth="1"/>
    <col min="2" max="2" width="10.125" style="312" customWidth="1"/>
    <col min="3" max="3" width="13.875" style="312" customWidth="1"/>
    <col min="4" max="17" width="10.75" style="312" customWidth="1"/>
    <col min="18" max="16384" width="9" style="312"/>
  </cols>
  <sheetData>
    <row r="1" spans="1:19" ht="24" customHeight="1">
      <c r="A1" s="399" t="s">
        <v>145</v>
      </c>
      <c r="B1" s="399"/>
      <c r="C1" s="399"/>
      <c r="D1" s="399"/>
      <c r="E1" s="399"/>
      <c r="F1" s="399"/>
      <c r="G1" s="399"/>
      <c r="H1" s="399"/>
      <c r="I1" s="399"/>
      <c r="J1" s="399"/>
      <c r="K1" s="399"/>
      <c r="L1" s="399"/>
      <c r="M1" s="399"/>
      <c r="N1" s="399"/>
      <c r="O1" s="399"/>
      <c r="P1" s="399"/>
      <c r="Q1" s="399"/>
    </row>
    <row r="2" spans="1:19" ht="10.5" customHeight="1">
      <c r="A2" s="329"/>
      <c r="B2" s="329"/>
      <c r="C2" s="329"/>
      <c r="D2" s="329"/>
      <c r="E2" s="329"/>
      <c r="F2" s="329"/>
      <c r="G2" s="329"/>
      <c r="H2" s="329"/>
      <c r="I2" s="329"/>
      <c r="J2" s="329"/>
      <c r="K2" s="329"/>
      <c r="L2" s="329"/>
      <c r="M2" s="329"/>
      <c r="N2" s="329"/>
      <c r="O2" s="329"/>
      <c r="P2" s="329"/>
      <c r="Q2" s="329"/>
    </row>
    <row r="3" spans="1:19" ht="18" thickBot="1">
      <c r="A3" s="67" t="s">
        <v>87</v>
      </c>
      <c r="B3" s="66"/>
      <c r="C3" s="66"/>
      <c r="D3" s="67"/>
      <c r="E3" s="66"/>
      <c r="F3" s="66"/>
      <c r="G3" s="66"/>
      <c r="H3" s="66"/>
      <c r="I3" s="66"/>
      <c r="J3" s="66"/>
      <c r="K3" s="66"/>
      <c r="L3" s="342"/>
      <c r="M3" s="66"/>
      <c r="N3" s="66"/>
      <c r="O3" s="66"/>
      <c r="P3" s="66"/>
      <c r="Q3" s="66"/>
    </row>
    <row r="4" spans="1:19" ht="19.5" customHeight="1">
      <c r="A4" s="68"/>
      <c r="B4" s="69" t="s">
        <v>1</v>
      </c>
      <c r="C4" s="70"/>
      <c r="D4" s="211">
        <v>1</v>
      </c>
      <c r="E4" s="211">
        <v>2</v>
      </c>
      <c r="F4" s="211">
        <v>3</v>
      </c>
      <c r="G4" s="211">
        <v>4</v>
      </c>
      <c r="H4" s="211">
        <v>5</v>
      </c>
      <c r="I4" s="211">
        <v>6</v>
      </c>
      <c r="J4" s="211">
        <v>7</v>
      </c>
      <c r="K4" s="211">
        <v>8</v>
      </c>
      <c r="L4" s="211">
        <v>9</v>
      </c>
      <c r="M4" s="211">
        <v>10</v>
      </c>
      <c r="N4" s="211">
        <v>11</v>
      </c>
      <c r="O4" s="211">
        <v>12</v>
      </c>
      <c r="P4" s="211">
        <v>13</v>
      </c>
      <c r="Q4" s="330">
        <v>14</v>
      </c>
    </row>
    <row r="5" spans="1:19" ht="19.5" customHeight="1" thickBot="1">
      <c r="A5" s="71" t="s">
        <v>44</v>
      </c>
      <c r="B5" s="72"/>
      <c r="C5" s="73" t="s">
        <v>60</v>
      </c>
      <c r="D5" s="212" t="s">
        <v>61</v>
      </c>
      <c r="E5" s="213" t="s">
        <v>62</v>
      </c>
      <c r="F5" s="213" t="s">
        <v>63</v>
      </c>
      <c r="G5" s="213" t="s">
        <v>64</v>
      </c>
      <c r="H5" s="213" t="s">
        <v>78</v>
      </c>
      <c r="I5" s="213" t="s">
        <v>92</v>
      </c>
      <c r="J5" s="213" t="s">
        <v>65</v>
      </c>
      <c r="K5" s="213" t="s">
        <v>79</v>
      </c>
      <c r="L5" s="213" t="s">
        <v>80</v>
      </c>
      <c r="M5" s="213" t="s">
        <v>81</v>
      </c>
      <c r="N5" s="213" t="s">
        <v>82</v>
      </c>
      <c r="O5" s="213" t="s">
        <v>83</v>
      </c>
      <c r="P5" s="213" t="s">
        <v>93</v>
      </c>
      <c r="Q5" s="214" t="s">
        <v>66</v>
      </c>
    </row>
    <row r="6" spans="1:19" ht="30" customHeight="1" thickBot="1">
      <c r="A6" s="151" t="s">
        <v>34</v>
      </c>
      <c r="B6" s="295" t="s">
        <v>139</v>
      </c>
      <c r="C6" s="293">
        <v>115400</v>
      </c>
      <c r="D6" s="259">
        <v>44000</v>
      </c>
      <c r="E6" s="259">
        <v>23900</v>
      </c>
      <c r="F6" s="259">
        <v>4600</v>
      </c>
      <c r="G6" s="259">
        <v>13600</v>
      </c>
      <c r="H6" s="259">
        <v>6100</v>
      </c>
      <c r="I6" s="259">
        <v>1900</v>
      </c>
      <c r="J6" s="259">
        <v>1300</v>
      </c>
      <c r="K6" s="259">
        <v>200</v>
      </c>
      <c r="L6" s="259">
        <v>300</v>
      </c>
      <c r="M6" s="259">
        <v>1200</v>
      </c>
      <c r="N6" s="259">
        <v>700</v>
      </c>
      <c r="O6" s="259">
        <v>300</v>
      </c>
      <c r="P6" s="259">
        <v>1700</v>
      </c>
      <c r="Q6" s="260">
        <v>15600</v>
      </c>
      <c r="R6" s="316"/>
    </row>
    <row r="7" spans="1:19" ht="30" customHeight="1">
      <c r="A7" s="74"/>
      <c r="B7" s="296" t="s">
        <v>140</v>
      </c>
      <c r="C7" s="294">
        <v>2700</v>
      </c>
      <c r="D7" s="261">
        <v>1300</v>
      </c>
      <c r="E7" s="262">
        <v>0</v>
      </c>
      <c r="F7" s="262">
        <v>0</v>
      </c>
      <c r="G7" s="262">
        <v>1100</v>
      </c>
      <c r="H7" s="262">
        <v>200</v>
      </c>
      <c r="I7" s="262">
        <v>0</v>
      </c>
      <c r="J7" s="262">
        <v>100</v>
      </c>
      <c r="K7" s="262">
        <v>0</v>
      </c>
      <c r="L7" s="262">
        <v>0</v>
      </c>
      <c r="M7" s="262">
        <v>0</v>
      </c>
      <c r="N7" s="262">
        <v>0</v>
      </c>
      <c r="O7" s="275">
        <v>0</v>
      </c>
      <c r="P7" s="262">
        <v>0</v>
      </c>
      <c r="Q7" s="277">
        <v>0</v>
      </c>
      <c r="R7" s="316"/>
    </row>
    <row r="8" spans="1:19" ht="30" customHeight="1">
      <c r="A8" s="74"/>
      <c r="B8" s="75" t="s">
        <v>3</v>
      </c>
      <c r="C8" s="362">
        <v>112700</v>
      </c>
      <c r="D8" s="363">
        <v>42700</v>
      </c>
      <c r="E8" s="364">
        <v>23900</v>
      </c>
      <c r="F8" s="363">
        <v>4600</v>
      </c>
      <c r="G8" s="363">
        <v>12500</v>
      </c>
      <c r="H8" s="363">
        <v>5900</v>
      </c>
      <c r="I8" s="363">
        <v>1900</v>
      </c>
      <c r="J8" s="363">
        <v>1200</v>
      </c>
      <c r="K8" s="363">
        <v>200</v>
      </c>
      <c r="L8" s="363">
        <v>300</v>
      </c>
      <c r="M8" s="363">
        <v>1200</v>
      </c>
      <c r="N8" s="363">
        <v>700</v>
      </c>
      <c r="O8" s="363">
        <v>300</v>
      </c>
      <c r="P8" s="363">
        <v>1700</v>
      </c>
      <c r="Q8" s="365">
        <v>15600</v>
      </c>
    </row>
    <row r="9" spans="1:19" ht="30" customHeight="1">
      <c r="A9" s="74"/>
      <c r="B9" s="76" t="s">
        <v>28</v>
      </c>
      <c r="C9" s="152">
        <v>42.74074074074074</v>
      </c>
      <c r="D9" s="263">
        <v>33.846153846153847</v>
      </c>
      <c r="E9" s="273" t="s">
        <v>141</v>
      </c>
      <c r="F9" s="263" t="s">
        <v>141</v>
      </c>
      <c r="G9" s="263">
        <v>12.363636363636363</v>
      </c>
      <c r="H9" s="263">
        <v>30.5</v>
      </c>
      <c r="I9" s="263" t="s">
        <v>141</v>
      </c>
      <c r="J9" s="263">
        <v>13</v>
      </c>
      <c r="K9" s="263" t="s">
        <v>141</v>
      </c>
      <c r="L9" s="263" t="s">
        <v>141</v>
      </c>
      <c r="M9" s="263" t="s">
        <v>141</v>
      </c>
      <c r="N9" s="263" t="s">
        <v>141</v>
      </c>
      <c r="O9" s="263" t="s">
        <v>141</v>
      </c>
      <c r="P9" s="263" t="s">
        <v>141</v>
      </c>
      <c r="Q9" s="264" t="s">
        <v>141</v>
      </c>
      <c r="S9" s="1"/>
    </row>
    <row r="10" spans="1:19" ht="30" customHeight="1" thickBot="1">
      <c r="A10" s="77"/>
      <c r="B10" s="78" t="s">
        <v>42</v>
      </c>
      <c r="C10" s="153">
        <v>0.99999999999999989</v>
      </c>
      <c r="D10" s="265">
        <v>0.38128249566724437</v>
      </c>
      <c r="E10" s="266">
        <v>0.20710571923743501</v>
      </c>
      <c r="F10" s="267">
        <v>3.9861351819757362E-2</v>
      </c>
      <c r="G10" s="267">
        <v>0.11785095320623917</v>
      </c>
      <c r="H10" s="267">
        <v>5.2859618717504331E-2</v>
      </c>
      <c r="I10" s="267">
        <v>1.6464471403812825E-2</v>
      </c>
      <c r="J10" s="267">
        <v>1.1265164644714038E-2</v>
      </c>
      <c r="K10" s="267">
        <v>1.7331022530329288E-3</v>
      </c>
      <c r="L10" s="267">
        <v>2.5996533795493936E-3</v>
      </c>
      <c r="M10" s="267">
        <v>1.0398613518197574E-2</v>
      </c>
      <c r="N10" s="267">
        <v>6.0658578856152513E-3</v>
      </c>
      <c r="O10" s="267">
        <v>2.5996533795493936E-3</v>
      </c>
      <c r="P10" s="267">
        <v>1.4731369150779897E-2</v>
      </c>
      <c r="Q10" s="268">
        <v>0.13518197573656845</v>
      </c>
    </row>
    <row r="11" spans="1:19" ht="30" customHeight="1" thickBot="1">
      <c r="A11" s="145" t="s">
        <v>53</v>
      </c>
      <c r="B11" s="215" t="s">
        <v>29</v>
      </c>
      <c r="C11" s="216">
        <v>647900</v>
      </c>
      <c r="D11" s="269">
        <v>289400</v>
      </c>
      <c r="E11" s="269">
        <v>152500</v>
      </c>
      <c r="F11" s="269">
        <v>23700</v>
      </c>
      <c r="G11" s="269">
        <v>82000</v>
      </c>
      <c r="H11" s="269">
        <v>16700</v>
      </c>
      <c r="I11" s="269">
        <v>4300</v>
      </c>
      <c r="J11" s="269">
        <v>4300</v>
      </c>
      <c r="K11" s="269">
        <v>1000</v>
      </c>
      <c r="L11" s="269">
        <v>4200</v>
      </c>
      <c r="M11" s="269">
        <v>2500</v>
      </c>
      <c r="N11" s="269">
        <v>2000</v>
      </c>
      <c r="O11" s="269">
        <v>900</v>
      </c>
      <c r="P11" s="269">
        <v>3700</v>
      </c>
      <c r="Q11" s="270">
        <v>60700</v>
      </c>
      <c r="R11" s="316"/>
    </row>
    <row r="12" spans="1:19" ht="30" customHeight="1">
      <c r="A12" s="323" t="s">
        <v>142</v>
      </c>
      <c r="B12" s="79" t="s">
        <v>30</v>
      </c>
      <c r="C12" s="154">
        <v>2800</v>
      </c>
      <c r="D12" s="271">
        <v>1300</v>
      </c>
      <c r="E12" s="271">
        <v>100</v>
      </c>
      <c r="F12" s="271">
        <v>0</v>
      </c>
      <c r="G12" s="271">
        <v>1100</v>
      </c>
      <c r="H12" s="271">
        <v>200</v>
      </c>
      <c r="I12" s="271">
        <v>0</v>
      </c>
      <c r="J12" s="271">
        <v>100</v>
      </c>
      <c r="K12" s="271">
        <v>0</v>
      </c>
      <c r="L12" s="271">
        <v>0</v>
      </c>
      <c r="M12" s="271">
        <v>0</v>
      </c>
      <c r="N12" s="271">
        <v>0</v>
      </c>
      <c r="O12" s="271">
        <v>0</v>
      </c>
      <c r="P12" s="271">
        <v>0</v>
      </c>
      <c r="Q12" s="272">
        <v>0</v>
      </c>
      <c r="R12" s="316"/>
    </row>
    <row r="13" spans="1:19" ht="30" customHeight="1">
      <c r="A13" s="74"/>
      <c r="B13" s="80" t="s">
        <v>3</v>
      </c>
      <c r="C13" s="362">
        <v>645100</v>
      </c>
      <c r="D13" s="363">
        <v>288100</v>
      </c>
      <c r="E13" s="364">
        <v>152400</v>
      </c>
      <c r="F13" s="363">
        <v>23700</v>
      </c>
      <c r="G13" s="363">
        <v>80900</v>
      </c>
      <c r="H13" s="363">
        <v>16500</v>
      </c>
      <c r="I13" s="363">
        <v>4300</v>
      </c>
      <c r="J13" s="363">
        <v>4200</v>
      </c>
      <c r="K13" s="363">
        <v>1000</v>
      </c>
      <c r="L13" s="363">
        <v>4200</v>
      </c>
      <c r="M13" s="363">
        <v>2500</v>
      </c>
      <c r="N13" s="363">
        <v>2000</v>
      </c>
      <c r="O13" s="363">
        <v>900</v>
      </c>
      <c r="P13" s="363">
        <v>3700</v>
      </c>
      <c r="Q13" s="365">
        <v>60700</v>
      </c>
    </row>
    <row r="14" spans="1:19" ht="30" customHeight="1">
      <c r="A14" s="74"/>
      <c r="B14" s="81" t="s">
        <v>37</v>
      </c>
      <c r="C14" s="152">
        <v>231.39285714285714</v>
      </c>
      <c r="D14" s="263">
        <v>222.61538461538461</v>
      </c>
      <c r="E14" s="273">
        <v>1525</v>
      </c>
      <c r="F14" s="263" t="s">
        <v>141</v>
      </c>
      <c r="G14" s="263">
        <v>74.545454545454547</v>
      </c>
      <c r="H14" s="263">
        <v>83.5</v>
      </c>
      <c r="I14" s="263" t="s">
        <v>141</v>
      </c>
      <c r="J14" s="263">
        <v>43</v>
      </c>
      <c r="K14" s="263" t="s">
        <v>141</v>
      </c>
      <c r="L14" s="263" t="s">
        <v>141</v>
      </c>
      <c r="M14" s="263" t="s">
        <v>141</v>
      </c>
      <c r="N14" s="263" t="s">
        <v>141</v>
      </c>
      <c r="O14" s="263" t="s">
        <v>141</v>
      </c>
      <c r="P14" s="263" t="s">
        <v>141</v>
      </c>
      <c r="Q14" s="264" t="s">
        <v>141</v>
      </c>
    </row>
    <row r="15" spans="1:19" ht="30" customHeight="1" thickBot="1">
      <c r="A15" s="77"/>
      <c r="B15" s="82" t="s">
        <v>42</v>
      </c>
      <c r="C15" s="155">
        <v>1</v>
      </c>
      <c r="D15" s="267">
        <v>0.44667386942429388</v>
      </c>
      <c r="E15" s="267">
        <v>0.23537582960333384</v>
      </c>
      <c r="F15" s="267">
        <v>3.6579719092452542E-2</v>
      </c>
      <c r="G15" s="267">
        <v>0.12656274116375985</v>
      </c>
      <c r="H15" s="267">
        <v>2.5775582651643772E-2</v>
      </c>
      <c r="I15" s="267">
        <v>6.6368266707825278E-3</v>
      </c>
      <c r="J15" s="267">
        <v>6.6368266707825278E-3</v>
      </c>
      <c r="K15" s="267">
        <v>1.5434480629726809E-3</v>
      </c>
      <c r="L15" s="267">
        <v>6.4824818644852603E-3</v>
      </c>
      <c r="M15" s="267">
        <v>3.8586201574317023E-3</v>
      </c>
      <c r="N15" s="267">
        <v>3.0868961259453618E-3</v>
      </c>
      <c r="O15" s="267">
        <v>1.389103256675413E-3</v>
      </c>
      <c r="P15" s="267">
        <v>5.7107578329989193E-3</v>
      </c>
      <c r="Q15" s="268">
        <v>9.3687297422441737E-2</v>
      </c>
    </row>
    <row r="16" spans="1:19" ht="30" customHeight="1" thickBot="1">
      <c r="A16" s="145" t="s">
        <v>54</v>
      </c>
      <c r="B16" s="215" t="s">
        <v>35</v>
      </c>
      <c r="C16" s="216">
        <v>800300</v>
      </c>
      <c r="D16" s="269">
        <v>344600</v>
      </c>
      <c r="E16" s="269">
        <v>209600</v>
      </c>
      <c r="F16" s="269">
        <v>24400</v>
      </c>
      <c r="G16" s="269">
        <v>100800</v>
      </c>
      <c r="H16" s="269">
        <v>21700</v>
      </c>
      <c r="I16" s="269">
        <v>5700</v>
      </c>
      <c r="J16" s="269">
        <v>5600</v>
      </c>
      <c r="K16" s="269">
        <v>1700</v>
      </c>
      <c r="L16" s="269">
        <v>5400</v>
      </c>
      <c r="M16" s="269">
        <v>3100</v>
      </c>
      <c r="N16" s="269">
        <v>2500</v>
      </c>
      <c r="O16" s="269">
        <v>1100</v>
      </c>
      <c r="P16" s="269">
        <v>5000</v>
      </c>
      <c r="Q16" s="270">
        <v>69100</v>
      </c>
      <c r="R16" s="316"/>
    </row>
    <row r="17" spans="1:18" ht="30" customHeight="1">
      <c r="A17" s="323" t="s">
        <v>143</v>
      </c>
      <c r="B17" s="79" t="s">
        <v>36</v>
      </c>
      <c r="C17" s="154">
        <v>2800</v>
      </c>
      <c r="D17" s="271">
        <v>1300</v>
      </c>
      <c r="E17" s="271">
        <v>100</v>
      </c>
      <c r="F17" s="271">
        <v>0</v>
      </c>
      <c r="G17" s="271">
        <v>1100</v>
      </c>
      <c r="H17" s="271">
        <v>200</v>
      </c>
      <c r="I17" s="271">
        <v>0</v>
      </c>
      <c r="J17" s="271">
        <v>100</v>
      </c>
      <c r="K17" s="271">
        <v>0</v>
      </c>
      <c r="L17" s="271">
        <v>0</v>
      </c>
      <c r="M17" s="271">
        <v>0</v>
      </c>
      <c r="N17" s="271">
        <v>0</v>
      </c>
      <c r="O17" s="271">
        <v>0</v>
      </c>
      <c r="P17" s="271">
        <v>0</v>
      </c>
      <c r="Q17" s="274">
        <v>0</v>
      </c>
      <c r="R17" s="316"/>
    </row>
    <row r="18" spans="1:18" ht="30" customHeight="1">
      <c r="A18" s="74"/>
      <c r="B18" s="80" t="s">
        <v>3</v>
      </c>
      <c r="C18" s="362">
        <v>797500</v>
      </c>
      <c r="D18" s="363">
        <v>343300</v>
      </c>
      <c r="E18" s="364">
        <v>209500</v>
      </c>
      <c r="F18" s="363">
        <v>24400</v>
      </c>
      <c r="G18" s="363">
        <v>99700</v>
      </c>
      <c r="H18" s="363">
        <v>21500</v>
      </c>
      <c r="I18" s="363">
        <v>5700</v>
      </c>
      <c r="J18" s="363">
        <v>5500</v>
      </c>
      <c r="K18" s="363">
        <v>1700</v>
      </c>
      <c r="L18" s="363">
        <v>5400</v>
      </c>
      <c r="M18" s="363">
        <v>3100</v>
      </c>
      <c r="N18" s="363">
        <v>2500</v>
      </c>
      <c r="O18" s="363">
        <v>1100</v>
      </c>
      <c r="P18" s="363">
        <v>5000</v>
      </c>
      <c r="Q18" s="365">
        <v>69100</v>
      </c>
    </row>
    <row r="19" spans="1:18" ht="30" customHeight="1">
      <c r="A19" s="74"/>
      <c r="B19" s="81" t="s">
        <v>33</v>
      </c>
      <c r="C19" s="152">
        <v>285.82142857142856</v>
      </c>
      <c r="D19" s="263">
        <v>265.07692307692309</v>
      </c>
      <c r="E19" s="273">
        <v>2096</v>
      </c>
      <c r="F19" s="263" t="s">
        <v>141</v>
      </c>
      <c r="G19" s="263">
        <v>91.63636363636364</v>
      </c>
      <c r="H19" s="263">
        <v>108.5</v>
      </c>
      <c r="I19" s="263" t="s">
        <v>141</v>
      </c>
      <c r="J19" s="263">
        <v>56</v>
      </c>
      <c r="K19" s="280" t="s">
        <v>141</v>
      </c>
      <c r="L19" s="263" t="s">
        <v>141</v>
      </c>
      <c r="M19" s="263" t="s">
        <v>141</v>
      </c>
      <c r="N19" s="263" t="s">
        <v>141</v>
      </c>
      <c r="O19" s="263" t="s">
        <v>141</v>
      </c>
      <c r="P19" s="263" t="s">
        <v>141</v>
      </c>
      <c r="Q19" s="264" t="s">
        <v>141</v>
      </c>
    </row>
    <row r="20" spans="1:18" ht="30" customHeight="1" thickBot="1">
      <c r="A20" s="74"/>
      <c r="B20" s="82" t="s">
        <v>43</v>
      </c>
      <c r="C20" s="155">
        <v>0.99999999999999989</v>
      </c>
      <c r="D20" s="267">
        <v>0.43058852930151192</v>
      </c>
      <c r="E20" s="267">
        <v>0.26190178682993875</v>
      </c>
      <c r="F20" s="267">
        <v>3.0488566787454704E-2</v>
      </c>
      <c r="G20" s="267">
        <v>0.12595276771210795</v>
      </c>
      <c r="H20" s="267">
        <v>2.7114831938023241E-2</v>
      </c>
      <c r="I20" s="267">
        <v>7.1223291265775333E-3</v>
      </c>
      <c r="J20" s="267">
        <v>6.9973759840059975E-3</v>
      </c>
      <c r="K20" s="267">
        <v>2.1242034237161063E-3</v>
      </c>
      <c r="L20" s="267">
        <v>6.7474696988629266E-3</v>
      </c>
      <c r="M20" s="267">
        <v>3.8735474197176059E-3</v>
      </c>
      <c r="N20" s="267">
        <v>3.123828564288392E-3</v>
      </c>
      <c r="O20" s="267">
        <v>1.3744845682868924E-3</v>
      </c>
      <c r="P20" s="267">
        <v>6.247657128576784E-3</v>
      </c>
      <c r="Q20" s="268">
        <v>8.6342621516931145E-2</v>
      </c>
    </row>
    <row r="21" spans="1:18" ht="15" customHeight="1">
      <c r="A21" s="83" t="s">
        <v>4</v>
      </c>
      <c r="B21" s="84" t="s">
        <v>136</v>
      </c>
      <c r="C21" s="85"/>
      <c r="D21" s="86"/>
      <c r="E21" s="86"/>
      <c r="F21" s="86"/>
      <c r="G21" s="86"/>
      <c r="H21" s="87"/>
      <c r="I21" s="87"/>
      <c r="J21" s="87"/>
      <c r="K21" s="87"/>
      <c r="L21" s="87"/>
      <c r="M21" s="87"/>
      <c r="N21" s="87"/>
      <c r="O21" s="87"/>
      <c r="P21" s="87"/>
      <c r="Q21" s="87"/>
    </row>
    <row r="22" spans="1:18" ht="15" customHeight="1">
      <c r="A22" s="83"/>
      <c r="B22" s="88" t="s">
        <v>103</v>
      </c>
      <c r="C22" s="85"/>
      <c r="D22" s="86"/>
      <c r="E22" s="86"/>
      <c r="F22" s="86"/>
      <c r="G22" s="86"/>
      <c r="H22" s="87"/>
      <c r="I22" s="87"/>
      <c r="J22" s="87"/>
      <c r="K22" s="87"/>
      <c r="L22" s="87"/>
      <c r="M22" s="87"/>
      <c r="N22" s="87"/>
      <c r="O22" s="87"/>
      <c r="P22" s="87"/>
      <c r="Q22" s="87"/>
    </row>
    <row r="23" spans="1:18" ht="15" customHeight="1">
      <c r="A23" s="87"/>
      <c r="B23" s="88" t="s">
        <v>104</v>
      </c>
      <c r="C23" s="85"/>
      <c r="D23" s="86"/>
      <c r="E23" s="86"/>
      <c r="F23" s="86"/>
      <c r="G23" s="86"/>
      <c r="H23" s="86"/>
      <c r="I23" s="86"/>
      <c r="J23" s="86"/>
      <c r="K23" s="86"/>
      <c r="L23" s="86"/>
      <c r="M23" s="86"/>
      <c r="N23" s="86"/>
      <c r="O23" s="86"/>
      <c r="P23" s="86"/>
      <c r="Q23" s="86"/>
    </row>
    <row r="24" spans="1:18" ht="15" customHeight="1">
      <c r="A24" s="87"/>
      <c r="B24" s="88" t="s">
        <v>105</v>
      </c>
      <c r="C24" s="85"/>
      <c r="D24" s="86"/>
      <c r="E24" s="86"/>
      <c r="F24" s="86"/>
      <c r="G24" s="86"/>
      <c r="H24" s="86"/>
      <c r="I24" s="86"/>
      <c r="J24" s="86"/>
      <c r="K24" s="86"/>
      <c r="L24" s="86"/>
      <c r="M24" s="86"/>
      <c r="N24" s="86"/>
      <c r="O24" s="86"/>
      <c r="P24" s="86"/>
      <c r="Q24" s="86"/>
    </row>
    <row r="25" spans="1:18" ht="15" customHeight="1">
      <c r="A25" s="87"/>
      <c r="B25" s="88" t="s">
        <v>106</v>
      </c>
      <c r="C25" s="85"/>
      <c r="D25" s="86"/>
      <c r="E25" s="86"/>
      <c r="F25" s="86"/>
      <c r="G25" s="86"/>
      <c r="H25" s="86"/>
      <c r="I25" s="86"/>
      <c r="J25" s="86"/>
      <c r="K25" s="86"/>
      <c r="L25" s="86"/>
      <c r="M25" s="86"/>
      <c r="N25" s="86"/>
      <c r="O25" s="86"/>
      <c r="P25" s="86"/>
      <c r="Q25" s="86"/>
    </row>
    <row r="26" spans="1:18" ht="15" customHeight="1">
      <c r="A26" s="87"/>
      <c r="B26" s="276" t="s">
        <v>91</v>
      </c>
      <c r="C26" s="85"/>
      <c r="D26" s="86"/>
      <c r="E26" s="86"/>
      <c r="F26" s="86"/>
      <c r="G26" s="86"/>
      <c r="H26" s="86"/>
      <c r="I26" s="86"/>
      <c r="J26" s="86"/>
      <c r="K26" s="86"/>
      <c r="L26" s="86"/>
      <c r="M26" s="86"/>
      <c r="N26" s="86"/>
      <c r="O26" s="86"/>
      <c r="P26" s="86"/>
      <c r="Q26" s="86"/>
    </row>
    <row r="27" spans="1:18" ht="15" customHeight="1">
      <c r="A27" s="87"/>
      <c r="B27" s="88"/>
      <c r="C27" s="85"/>
      <c r="D27" s="86"/>
      <c r="E27" s="86"/>
      <c r="F27" s="86"/>
      <c r="G27" s="86"/>
      <c r="H27" s="86"/>
      <c r="I27" s="86"/>
      <c r="J27" s="86"/>
      <c r="K27" s="86"/>
      <c r="L27" s="86"/>
      <c r="M27" s="86"/>
      <c r="N27" s="86"/>
      <c r="O27" s="86"/>
      <c r="P27" s="86"/>
      <c r="Q27" s="86"/>
    </row>
    <row r="28" spans="1:18" ht="15" customHeight="1">
      <c r="A28" s="87"/>
      <c r="B28" s="88"/>
      <c r="C28" s="85"/>
      <c r="D28" s="86"/>
      <c r="E28" s="86"/>
      <c r="F28" s="86"/>
      <c r="G28" s="86"/>
      <c r="H28" s="86"/>
      <c r="I28" s="86"/>
      <c r="J28" s="86"/>
      <c r="K28" s="86"/>
      <c r="L28" s="86"/>
      <c r="M28" s="86"/>
      <c r="N28" s="86"/>
      <c r="O28" s="86"/>
      <c r="P28" s="86"/>
      <c r="Q28" s="86"/>
    </row>
    <row r="29" spans="1:18" ht="15" customHeight="1"/>
  </sheetData>
  <mergeCells count="1">
    <mergeCell ref="A1:Q1"/>
  </mergeCells>
  <phoneticPr fontId="2"/>
  <conditionalFormatting sqref="C9:Q9">
    <cfRule type="cellIs" dxfId="63" priority="2" operator="equal">
      <formula>"△100%"</formula>
    </cfRule>
  </conditionalFormatting>
  <conditionalFormatting sqref="C14:Q14">
    <cfRule type="cellIs" dxfId="62"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rgb="FFFF0000"/>
  </sheetPr>
  <dimension ref="A1:BA77"/>
  <sheetViews>
    <sheetView showGridLines="0" view="pageBreakPreview" zoomScale="80" zoomScaleNormal="40" zoomScaleSheetLayoutView="80" zoomScalePageLayoutView="40" workbookViewId="0">
      <selection sqref="A1:S1"/>
    </sheetView>
  </sheetViews>
  <sheetFormatPr defaultColWidth="9.25" defaultRowHeight="38.25" customHeight="1"/>
  <cols>
    <col min="1" max="1" width="4.75" style="112" customWidth="1"/>
    <col min="2" max="11" width="8.125" style="112" customWidth="1"/>
    <col min="12" max="21" width="5.625" style="112" customWidth="1"/>
    <col min="22" max="22" width="0.75" style="91" customWidth="1"/>
    <col min="23" max="23" width="4.75" style="112" customWidth="1"/>
    <col min="24" max="33" width="8.125" style="112" customWidth="1"/>
    <col min="34" max="43" width="5.625" style="112" customWidth="1"/>
    <col min="44" max="16384" width="9.25" style="91"/>
  </cols>
  <sheetData>
    <row r="1" spans="1:53" s="90" customFormat="1" ht="33" customHeight="1">
      <c r="A1" s="405" t="s">
        <v>130</v>
      </c>
      <c r="B1" s="405"/>
      <c r="C1" s="405"/>
      <c r="D1" s="405"/>
      <c r="E1" s="405"/>
      <c r="F1" s="405"/>
      <c r="G1" s="405"/>
      <c r="H1" s="405"/>
      <c r="I1" s="405"/>
      <c r="J1" s="405"/>
      <c r="K1" s="405"/>
      <c r="L1" s="405"/>
      <c r="M1" s="405"/>
      <c r="N1" s="405"/>
      <c r="O1" s="405"/>
      <c r="P1" s="405"/>
      <c r="Q1" s="405"/>
      <c r="R1" s="405"/>
      <c r="S1" s="405"/>
      <c r="T1" s="343"/>
      <c r="U1" s="343"/>
      <c r="W1" s="405" t="s">
        <v>117</v>
      </c>
      <c r="X1" s="405"/>
      <c r="Y1" s="405"/>
      <c r="Z1" s="405"/>
      <c r="AA1" s="405"/>
      <c r="AB1" s="405"/>
      <c r="AC1" s="405"/>
      <c r="AD1" s="405"/>
      <c r="AE1" s="405"/>
      <c r="AF1" s="405"/>
      <c r="AG1" s="405"/>
      <c r="AH1" s="405"/>
      <c r="AI1" s="405"/>
      <c r="AJ1" s="405"/>
      <c r="AK1" s="405"/>
      <c r="AL1" s="405"/>
      <c r="AM1" s="405"/>
      <c r="AN1" s="325"/>
      <c r="AO1" s="325"/>
      <c r="AP1" s="343"/>
      <c r="AQ1" s="343"/>
    </row>
    <row r="2" spans="1:53" ht="16.5" customHeight="1">
      <c r="A2" s="169"/>
      <c r="B2" s="169"/>
      <c r="C2" s="169"/>
      <c r="D2" s="169"/>
      <c r="E2" s="169"/>
      <c r="F2" s="169"/>
      <c r="G2" s="169"/>
      <c r="H2" s="169"/>
      <c r="I2" s="169"/>
      <c r="J2" s="169"/>
      <c r="K2" s="169"/>
      <c r="L2" s="169"/>
      <c r="M2" s="169"/>
      <c r="N2" s="170"/>
      <c r="O2" s="170"/>
      <c r="P2" s="171"/>
      <c r="Q2" s="349"/>
      <c r="R2" s="349"/>
      <c r="S2" s="402" t="s">
        <v>109</v>
      </c>
      <c r="T2" s="402"/>
      <c r="U2" s="402"/>
      <c r="V2" s="170"/>
      <c r="W2" s="169"/>
      <c r="X2" s="169"/>
      <c r="Y2" s="169"/>
      <c r="Z2" s="169"/>
      <c r="AA2" s="169"/>
      <c r="AB2" s="169"/>
      <c r="AC2" s="169"/>
      <c r="AD2" s="169"/>
      <c r="AE2" s="169"/>
      <c r="AF2" s="169"/>
      <c r="AG2" s="169"/>
      <c r="AH2" s="170"/>
      <c r="AI2" s="408" t="s">
        <v>68</v>
      </c>
      <c r="AJ2" s="408"/>
      <c r="AK2" s="408"/>
      <c r="AL2" s="408"/>
      <c r="AM2" s="408"/>
      <c r="AN2" s="326"/>
      <c r="AO2" s="326"/>
      <c r="AP2" s="326"/>
      <c r="AQ2" s="326"/>
    </row>
    <row r="3" spans="1:53" ht="21" customHeight="1">
      <c r="A3" s="313"/>
      <c r="B3" s="406" t="s">
        <v>95</v>
      </c>
      <c r="C3" s="407"/>
      <c r="D3" s="406" t="s">
        <v>97</v>
      </c>
      <c r="E3" s="407"/>
      <c r="F3" s="406" t="s">
        <v>107</v>
      </c>
      <c r="G3" s="407"/>
      <c r="H3" s="406" t="s">
        <v>114</v>
      </c>
      <c r="I3" s="407"/>
      <c r="J3" s="406" t="s">
        <v>124</v>
      </c>
      <c r="K3" s="407"/>
      <c r="L3" s="403" t="s">
        <v>126</v>
      </c>
      <c r="M3" s="404"/>
      <c r="N3" s="403" t="s">
        <v>108</v>
      </c>
      <c r="O3" s="404"/>
      <c r="P3" s="403" t="s">
        <v>115</v>
      </c>
      <c r="Q3" s="404"/>
      <c r="R3" s="400" t="s">
        <v>125</v>
      </c>
      <c r="S3" s="401"/>
      <c r="T3" s="400" t="s">
        <v>127</v>
      </c>
      <c r="U3" s="401"/>
      <c r="V3" s="170"/>
      <c r="W3" s="313"/>
      <c r="X3" s="172" t="s">
        <v>96</v>
      </c>
      <c r="Y3" s="173"/>
      <c r="Z3" s="172" t="s">
        <v>98</v>
      </c>
      <c r="AA3" s="173"/>
      <c r="AB3" s="172" t="s">
        <v>99</v>
      </c>
      <c r="AC3" s="173"/>
      <c r="AD3" s="172" t="s">
        <v>110</v>
      </c>
      <c r="AE3" s="173"/>
      <c r="AF3" s="306" t="s">
        <v>116</v>
      </c>
      <c r="AG3" s="307"/>
      <c r="AH3" s="403" t="s">
        <v>128</v>
      </c>
      <c r="AI3" s="404"/>
      <c r="AJ3" s="403" t="s">
        <v>118</v>
      </c>
      <c r="AK3" s="404"/>
      <c r="AL3" s="403" t="s">
        <v>119</v>
      </c>
      <c r="AM3" s="404"/>
      <c r="AN3" s="400" t="s">
        <v>120</v>
      </c>
      <c r="AO3" s="401"/>
      <c r="AP3" s="400" t="s">
        <v>129</v>
      </c>
      <c r="AQ3" s="401"/>
      <c r="AS3" s="92"/>
      <c r="AT3" s="92"/>
      <c r="AU3" s="92"/>
      <c r="AZ3" s="92"/>
      <c r="BA3" s="92"/>
    </row>
    <row r="4" spans="1:53" ht="21" customHeight="1">
      <c r="A4" s="174"/>
      <c r="B4" s="178" t="s">
        <v>69</v>
      </c>
      <c r="C4" s="177" t="s">
        <v>70</v>
      </c>
      <c r="D4" s="178" t="s">
        <v>69</v>
      </c>
      <c r="E4" s="177" t="s">
        <v>70</v>
      </c>
      <c r="F4" s="178" t="s">
        <v>69</v>
      </c>
      <c r="G4" s="177" t="s">
        <v>70</v>
      </c>
      <c r="H4" s="178" t="s">
        <v>69</v>
      </c>
      <c r="I4" s="177" t="s">
        <v>70</v>
      </c>
      <c r="J4" s="178" t="s">
        <v>69</v>
      </c>
      <c r="K4" s="177" t="s">
        <v>70</v>
      </c>
      <c r="L4" s="176" t="s">
        <v>69</v>
      </c>
      <c r="M4" s="177" t="s">
        <v>70</v>
      </c>
      <c r="N4" s="176" t="s">
        <v>69</v>
      </c>
      <c r="O4" s="177" t="s">
        <v>70</v>
      </c>
      <c r="P4" s="176" t="s">
        <v>69</v>
      </c>
      <c r="Q4" s="177" t="s">
        <v>70</v>
      </c>
      <c r="R4" s="310" t="s">
        <v>69</v>
      </c>
      <c r="S4" s="309" t="s">
        <v>70</v>
      </c>
      <c r="T4" s="310" t="s">
        <v>69</v>
      </c>
      <c r="U4" s="309" t="s">
        <v>70</v>
      </c>
      <c r="V4" s="179"/>
      <c r="W4" s="174"/>
      <c r="X4" s="178" t="s">
        <v>69</v>
      </c>
      <c r="Y4" s="175" t="s">
        <v>70</v>
      </c>
      <c r="Z4" s="178" t="s">
        <v>69</v>
      </c>
      <c r="AA4" s="177" t="s">
        <v>70</v>
      </c>
      <c r="AB4" s="178" t="s">
        <v>69</v>
      </c>
      <c r="AC4" s="177" t="s">
        <v>70</v>
      </c>
      <c r="AD4" s="178" t="s">
        <v>69</v>
      </c>
      <c r="AE4" s="177" t="s">
        <v>70</v>
      </c>
      <c r="AF4" s="308" t="s">
        <v>69</v>
      </c>
      <c r="AG4" s="309" t="s">
        <v>70</v>
      </c>
      <c r="AH4" s="176" t="s">
        <v>69</v>
      </c>
      <c r="AI4" s="177" t="s">
        <v>70</v>
      </c>
      <c r="AJ4" s="176" t="s">
        <v>69</v>
      </c>
      <c r="AK4" s="177" t="s">
        <v>70</v>
      </c>
      <c r="AL4" s="176" t="s">
        <v>69</v>
      </c>
      <c r="AM4" s="177" t="s">
        <v>70</v>
      </c>
      <c r="AN4" s="310" t="s">
        <v>69</v>
      </c>
      <c r="AO4" s="309" t="s">
        <v>70</v>
      </c>
      <c r="AP4" s="310" t="s">
        <v>69</v>
      </c>
      <c r="AQ4" s="309" t="s">
        <v>70</v>
      </c>
      <c r="AR4" s="92"/>
      <c r="AS4" s="93"/>
      <c r="AT4" s="93"/>
      <c r="AU4" s="93"/>
      <c r="AV4" s="93"/>
      <c r="AW4" s="93"/>
      <c r="AX4" s="93"/>
      <c r="AY4" s="93"/>
      <c r="AZ4" s="93"/>
      <c r="BA4" s="93"/>
    </row>
    <row r="5" spans="1:53" ht="33" customHeight="1">
      <c r="A5" s="180">
        <v>4</v>
      </c>
      <c r="B5" s="181">
        <v>851400</v>
      </c>
      <c r="C5" s="285">
        <f>IF(B5="","",B5)</f>
        <v>851400</v>
      </c>
      <c r="D5" s="181">
        <v>77300</v>
      </c>
      <c r="E5" s="182">
        <f>IF(D5="","",D5)</f>
        <v>77300</v>
      </c>
      <c r="F5" s="181">
        <v>262600</v>
      </c>
      <c r="G5" s="182">
        <f>IF(F5="","",F5)</f>
        <v>262600</v>
      </c>
      <c r="H5" s="181">
        <v>409000</v>
      </c>
      <c r="I5" s="182">
        <f>IF(H5="","",H5)</f>
        <v>409000</v>
      </c>
      <c r="J5" s="181">
        <v>669800</v>
      </c>
      <c r="K5" s="182">
        <f>IF(J5="","",J5)</f>
        <v>669800</v>
      </c>
      <c r="L5" s="331">
        <f>(D5/B5*100)-100</f>
        <v>-90.920836269673487</v>
      </c>
      <c r="M5" s="94">
        <f>(E5/C5*100)-100</f>
        <v>-90.920836269673487</v>
      </c>
      <c r="N5" s="331">
        <f>(F5/D5*100)-100</f>
        <v>239.71539456662356</v>
      </c>
      <c r="O5" s="94">
        <f t="shared" ref="O5:O16" si="0">(G5/E5*100)-100</f>
        <v>239.71539456662356</v>
      </c>
      <c r="P5" s="336">
        <f>IF(H5&gt;0,(H5/F5*100)-100,"")</f>
        <v>55.750190403655751</v>
      </c>
      <c r="Q5" s="94">
        <f>IF(H5&gt;0,(I5/G5*100)-100,"")</f>
        <v>55.750190403655751</v>
      </c>
      <c r="R5" s="95">
        <f>IF(J5&gt;0,(J5/H5*100)-100,"")</f>
        <v>63.765281173594133</v>
      </c>
      <c r="S5" s="94">
        <f>IF(J5&gt;0,(K5/I5*100)-100,"")</f>
        <v>63.765281173594133</v>
      </c>
      <c r="T5" s="95">
        <f>IF(J5&gt;0,(J5/B5*100)-100,"")</f>
        <v>-21.329574817946906</v>
      </c>
      <c r="U5" s="94">
        <f>IF(J5&gt;0,(K5/C5*100)-100,"")</f>
        <v>-21.329574817946906</v>
      </c>
      <c r="V5" s="170"/>
      <c r="W5" s="180">
        <v>1</v>
      </c>
      <c r="X5" s="284">
        <v>753500</v>
      </c>
      <c r="Y5" s="286">
        <f>IF(X5="","",X5)</f>
        <v>753500</v>
      </c>
      <c r="Z5" s="181">
        <v>727800</v>
      </c>
      <c r="AA5" s="286">
        <f>IF(Z5="","",Z5)</f>
        <v>727800</v>
      </c>
      <c r="AB5" s="181">
        <v>144000</v>
      </c>
      <c r="AC5" s="311">
        <f>IF(AB5="","",AB5)</f>
        <v>144000</v>
      </c>
      <c r="AD5" s="181">
        <v>224600</v>
      </c>
      <c r="AE5" s="182">
        <f>IF(AD5="","",AD5)</f>
        <v>224600</v>
      </c>
      <c r="AF5" s="181">
        <v>532200</v>
      </c>
      <c r="AG5" s="182">
        <f>IF(AF5="","",AF5)</f>
        <v>532200</v>
      </c>
      <c r="AH5" s="95">
        <f>IF(Z5&gt;0,(Z5/X5*100)-100,"")</f>
        <v>-3.4107498341074916</v>
      </c>
      <c r="AI5" s="96">
        <f>IF(AA5&gt;0,(AA5/Y5*100)-100,"")</f>
        <v>-3.4107498341074916</v>
      </c>
      <c r="AJ5" s="95">
        <f>IF(AB5&gt;0,(AB5/Z5*100)-100,"")</f>
        <v>-80.214344600164878</v>
      </c>
      <c r="AK5" s="94">
        <f>IF(AB5&gt;0,(AC5/AA5*100)-100,"")</f>
        <v>-80.214344600164878</v>
      </c>
      <c r="AL5" s="95">
        <f>IF(AD5&gt;0,(AD5/AB5*100)-100,"")</f>
        <v>55.972222222222229</v>
      </c>
      <c r="AM5" s="94">
        <f>IF(AD5&gt;0,(AE5/AC5*100)-100,"")</f>
        <v>55.972222222222229</v>
      </c>
      <c r="AN5" s="95">
        <f>IF(AF5&gt;0,(AF5/AD5*100)-100,"")</f>
        <v>136.95458593054317</v>
      </c>
      <c r="AO5" s="96">
        <f>IF(AF5&gt;0,(AG5/AE5*100)-100,"")</f>
        <v>136.95458593054317</v>
      </c>
      <c r="AP5" s="95">
        <f>IF(AF5&gt;0,(AF5/X5*100)-100,"")</f>
        <v>-29.369608493696092</v>
      </c>
      <c r="AQ5" s="96">
        <f>IF(AF5&gt;0,(AG5/Y5*100)-100,"")</f>
        <v>-29.369608493696092</v>
      </c>
      <c r="AR5" s="93"/>
      <c r="AS5" s="97"/>
      <c r="AT5" s="97"/>
      <c r="AU5" s="97"/>
      <c r="AV5" s="97"/>
      <c r="AW5" s="97"/>
      <c r="AX5" s="97"/>
      <c r="AY5" s="97"/>
      <c r="AZ5" s="97"/>
      <c r="BA5" s="97"/>
    </row>
    <row r="6" spans="1:53" ht="33" customHeight="1">
      <c r="A6" s="180">
        <v>5</v>
      </c>
      <c r="B6" s="185">
        <v>834900</v>
      </c>
      <c r="C6" s="184">
        <f>IF(B6&gt;0,(C5+B6),"")</f>
        <v>1686300</v>
      </c>
      <c r="D6" s="185">
        <v>44000</v>
      </c>
      <c r="E6" s="184">
        <f>IF(D6&gt;0,(E5+D6),"")</f>
        <v>121300</v>
      </c>
      <c r="F6" s="337">
        <v>195200</v>
      </c>
      <c r="G6" s="184">
        <f>IF(F6&gt;0,(G5+F6),"")</f>
        <v>457800</v>
      </c>
      <c r="H6" s="337">
        <v>396800</v>
      </c>
      <c r="I6" s="184">
        <f>IF(H6&gt;0,(I5+H6),"")</f>
        <v>805800</v>
      </c>
      <c r="J6" s="337">
        <v>645200</v>
      </c>
      <c r="K6" s="184">
        <f t="shared" ref="K6:K16" si="1">IF(J6&gt;0,(K5+J6),"")</f>
        <v>1315000</v>
      </c>
      <c r="L6" s="98">
        <f>(D6/B6*100)-100</f>
        <v>-94.729907773386032</v>
      </c>
      <c r="M6" s="99">
        <f t="shared" ref="M6:M16" si="2">(E6/C6*100)-100</f>
        <v>-92.806736642353087</v>
      </c>
      <c r="N6" s="98">
        <f t="shared" ref="N6:N10" si="3">(F6/D6*100)-100</f>
        <v>343.63636363636363</v>
      </c>
      <c r="O6" s="99">
        <f t="shared" si="0"/>
        <v>277.4113767518549</v>
      </c>
      <c r="P6" s="98">
        <f>IF(H6&gt;0,(H6/F6*100)-100,"")</f>
        <v>103.27868852459017</v>
      </c>
      <c r="Q6" s="126">
        <f>IF(H6&gt;0,(I6/G6*100)-100,"")</f>
        <v>76.015727391874179</v>
      </c>
      <c r="R6" s="98">
        <f>IF(J6&gt;0,(J6/H6*100)-100,"")</f>
        <v>62.600806451612897</v>
      </c>
      <c r="S6" s="126">
        <f>IF(J6&gt;0,(K6/I6*100)-100,"")</f>
        <v>63.191859022089858</v>
      </c>
      <c r="T6" s="98">
        <f t="shared" ref="T6:T16" si="4">IF(J6&gt;0,(J6/B6*100)-100,"")</f>
        <v>-22.721283986106116</v>
      </c>
      <c r="U6" s="126">
        <f t="shared" ref="U6:U17" si="5">IF(J6&gt;0,(K6/C6*100)-100,"")</f>
        <v>-22.018620648757633</v>
      </c>
      <c r="V6" s="170"/>
      <c r="W6" s="180">
        <v>2</v>
      </c>
      <c r="X6" s="185">
        <v>772200</v>
      </c>
      <c r="Y6" s="183">
        <f>IF(X6&gt;0,(Y5+X6),"")</f>
        <v>1525700</v>
      </c>
      <c r="Z6" s="302">
        <v>590900</v>
      </c>
      <c r="AA6" s="183">
        <f t="shared" ref="AA6:AA16" si="6">IF(Z6&gt;0,(AA5+Z6),"")</f>
        <v>1318700</v>
      </c>
      <c r="AB6" s="337">
        <v>118800</v>
      </c>
      <c r="AC6" s="303">
        <f>IF(AB6&gt;0,(AC5+AB6),"")</f>
        <v>262800</v>
      </c>
      <c r="AD6" s="337">
        <v>179200</v>
      </c>
      <c r="AE6" s="184">
        <f>IF(AD6&gt;0,(AE5+AD6),"")</f>
        <v>403800</v>
      </c>
      <c r="AF6" s="337">
        <v>597900</v>
      </c>
      <c r="AG6" s="184">
        <f>IF(AF6&gt;0,(AG5+AF6),"")</f>
        <v>1130100</v>
      </c>
      <c r="AH6" s="98">
        <f>IF(Z6&gt;0,(Z6/X6*100)-100,"")</f>
        <v>-23.478373478373484</v>
      </c>
      <c r="AI6" s="126">
        <f t="shared" ref="AI6:AI16" si="7">IF(AA6&gt;0,(AA6/Y6*100)-100,"")</f>
        <v>-13.567542767254366</v>
      </c>
      <c r="AJ6" s="98">
        <f t="shared" ref="AJ6:AJ16" si="8">IF(AB6&gt;0,(AB6/Z6*100)-100,"")</f>
        <v>-79.895075308850906</v>
      </c>
      <c r="AK6" s="126">
        <f t="shared" ref="AK6:AK16" si="9">IF(AB6&gt;0,(AC6/AA6*100)-100,"")</f>
        <v>-80.071282323500412</v>
      </c>
      <c r="AL6" s="98">
        <f t="shared" ref="AL6:AL8" si="10">IF(AD6&gt;0,(AD6/AB6*100)-100,"")</f>
        <v>50.841750841750837</v>
      </c>
      <c r="AM6" s="126">
        <f t="shared" ref="AM6" si="11">IF(AD6&gt;0,(AE6/AC6*100)-100,"")</f>
        <v>53.652968036529671</v>
      </c>
      <c r="AN6" s="98">
        <f t="shared" ref="AN6:AN16" si="12">IF(AF6&gt;0,(AF6/AD6*100)-100,"")</f>
        <v>233.64955357142856</v>
      </c>
      <c r="AO6" s="99">
        <f t="shared" ref="AO6:AO16" si="13">IF(AF6&gt;0,(AG6/AE6*100)-100,"")</f>
        <v>179.86627043090635</v>
      </c>
      <c r="AP6" s="98">
        <f t="shared" ref="AP6:AP16" si="14">IF(AF6&gt;0,(AF6/X6*100)-100,"")</f>
        <v>-22.571872571872575</v>
      </c>
      <c r="AQ6" s="99">
        <f t="shared" ref="AQ6:AQ16" si="15">IF(AF6&gt;0,(AG6/Y6*100)-100,"")</f>
        <v>-25.929081732975021</v>
      </c>
      <c r="AR6" s="93"/>
      <c r="AS6" s="97"/>
      <c r="AT6" s="97"/>
      <c r="AU6" s="97"/>
      <c r="AV6" s="97"/>
      <c r="AW6" s="97"/>
      <c r="AX6" s="97"/>
      <c r="AY6" s="97"/>
      <c r="AZ6" s="97"/>
      <c r="BA6" s="97"/>
    </row>
    <row r="7" spans="1:53" ht="33" customHeight="1">
      <c r="A7" s="180">
        <v>6</v>
      </c>
      <c r="B7" s="185">
        <v>868200</v>
      </c>
      <c r="C7" s="184">
        <f t="shared" ref="C7:C16" si="16">IF(B7&gt;0,(C6+B7),"")</f>
        <v>2554500</v>
      </c>
      <c r="D7" s="185">
        <v>144100</v>
      </c>
      <c r="E7" s="184">
        <f t="shared" ref="E7:E16" si="17">IF(D7&gt;0,(E6+D7),"")</f>
        <v>265400</v>
      </c>
      <c r="F7" s="337">
        <v>162900</v>
      </c>
      <c r="G7" s="184">
        <f t="shared" ref="G7:G16" si="18">IF(F7&gt;0,(G6+F7),"")</f>
        <v>620700</v>
      </c>
      <c r="H7" s="337">
        <v>448500</v>
      </c>
      <c r="I7" s="184">
        <f t="shared" ref="I7:I16" si="19">IF(H7&gt;0,(I6+H7),"")</f>
        <v>1254300</v>
      </c>
      <c r="J7" s="337">
        <v>663400</v>
      </c>
      <c r="K7" s="184">
        <f t="shared" si="1"/>
        <v>1978400</v>
      </c>
      <c r="L7" s="98">
        <f t="shared" ref="L7:L16" si="20">(D7/B7*100)-100</f>
        <v>-83.402441833678878</v>
      </c>
      <c r="M7" s="99">
        <f t="shared" si="2"/>
        <v>-89.610491289880599</v>
      </c>
      <c r="N7" s="98">
        <f t="shared" si="3"/>
        <v>13.046495489243568</v>
      </c>
      <c r="O7" s="99">
        <f t="shared" si="0"/>
        <v>133.87339864355687</v>
      </c>
      <c r="P7" s="98">
        <f t="shared" ref="P7:P8" si="21">IF(H7&gt;0,(H7/F7*100)-100,"")</f>
        <v>175.3222836095764</v>
      </c>
      <c r="Q7" s="126">
        <f t="shared" ref="Q7:Q9" si="22">IF(H7&gt;0,(I7/G7*100)-100,"")</f>
        <v>102.07829869502177</v>
      </c>
      <c r="R7" s="98">
        <f>IF(J7&gt;0,(J7/H7*100)-100,"")</f>
        <v>47.915273132664424</v>
      </c>
      <c r="S7" s="126">
        <f t="shared" ref="S7:S17" si="23">IF(J7&gt;0,(K7/I7*100)-100,"")</f>
        <v>57.729410826755952</v>
      </c>
      <c r="T7" s="98">
        <f t="shared" si="4"/>
        <v>-23.58903478461184</v>
      </c>
      <c r="U7" s="126">
        <f t="shared" si="5"/>
        <v>-22.552358582892936</v>
      </c>
      <c r="V7" s="170"/>
      <c r="W7" s="180">
        <v>3</v>
      </c>
      <c r="X7" s="186">
        <v>884000</v>
      </c>
      <c r="Y7" s="183">
        <f t="shared" ref="Y7:Y16" si="24">IF(X7&gt;0,(Y6+X7),"")</f>
        <v>2409700</v>
      </c>
      <c r="Z7" s="315">
        <v>396300</v>
      </c>
      <c r="AA7" s="183">
        <f t="shared" si="6"/>
        <v>1715000</v>
      </c>
      <c r="AB7" s="337">
        <v>299200</v>
      </c>
      <c r="AC7" s="183">
        <f>IF(AB7&gt;0,(AC6+AB7),"")</f>
        <v>562000</v>
      </c>
      <c r="AD7" s="337">
        <v>415700</v>
      </c>
      <c r="AE7" s="184">
        <f>IF(AD7&gt;0,(AE6+AD7),"")</f>
        <v>819500</v>
      </c>
      <c r="AF7" s="337">
        <v>766200</v>
      </c>
      <c r="AG7" s="184">
        <f>IF(AF7&gt;0,(AG6+AF7),"")</f>
        <v>1896300</v>
      </c>
      <c r="AH7" s="98">
        <f t="shared" ref="AH7:AH16" si="25">IF(Z7&gt;0,(Z7/X7*100)-100,"")</f>
        <v>-55.16968325791855</v>
      </c>
      <c r="AI7" s="126">
        <f t="shared" si="7"/>
        <v>-28.829314852471271</v>
      </c>
      <c r="AJ7" s="98">
        <f t="shared" si="8"/>
        <v>-24.501640171587184</v>
      </c>
      <c r="AK7" s="126">
        <f t="shared" si="9"/>
        <v>-67.230320699708457</v>
      </c>
      <c r="AL7" s="98">
        <f t="shared" si="10"/>
        <v>38.93716577540107</v>
      </c>
      <c r="AM7" s="126">
        <f>IF(AD7&gt;0,(AE7/AC7*100)-100,"")</f>
        <v>45.818505338078296</v>
      </c>
      <c r="AN7" s="98">
        <f t="shared" si="12"/>
        <v>84.315612220351227</v>
      </c>
      <c r="AO7" s="99">
        <f t="shared" si="13"/>
        <v>131.39719341061621</v>
      </c>
      <c r="AP7" s="98">
        <f t="shared" si="14"/>
        <v>-13.325791855203619</v>
      </c>
      <c r="AQ7" s="99">
        <f t="shared" si="15"/>
        <v>-21.305556708303939</v>
      </c>
      <c r="AY7" s="92"/>
      <c r="AZ7" s="92"/>
    </row>
    <row r="8" spans="1:53" ht="33" customHeight="1">
      <c r="A8" s="180">
        <v>7</v>
      </c>
      <c r="B8" s="185">
        <v>963600</v>
      </c>
      <c r="C8" s="184">
        <f t="shared" si="16"/>
        <v>3518100</v>
      </c>
      <c r="D8" s="185">
        <v>277300</v>
      </c>
      <c r="E8" s="184">
        <f t="shared" si="17"/>
        <v>542700</v>
      </c>
      <c r="F8" s="337">
        <v>250400</v>
      </c>
      <c r="G8" s="184">
        <f t="shared" si="18"/>
        <v>871100</v>
      </c>
      <c r="H8" s="337">
        <v>607800</v>
      </c>
      <c r="I8" s="184">
        <f t="shared" si="19"/>
        <v>1862100</v>
      </c>
      <c r="J8" s="337">
        <v>778800</v>
      </c>
      <c r="K8" s="184">
        <f t="shared" si="1"/>
        <v>2757200</v>
      </c>
      <c r="L8" s="98">
        <f t="shared" si="20"/>
        <v>-71.222498962224989</v>
      </c>
      <c r="M8" s="99">
        <f t="shared" si="2"/>
        <v>-84.574059861857251</v>
      </c>
      <c r="N8" s="98">
        <f>(F8/D8*100)-100</f>
        <v>-9.7006851785070296</v>
      </c>
      <c r="O8" s="99">
        <f t="shared" si="0"/>
        <v>60.512253547079411</v>
      </c>
      <c r="P8" s="98">
        <f t="shared" si="21"/>
        <v>142.73162939297123</v>
      </c>
      <c r="Q8" s="126">
        <f t="shared" si="22"/>
        <v>113.76420617609918</v>
      </c>
      <c r="R8" s="98">
        <f t="shared" ref="R8:R15" si="26">IF(J8&gt;0,(J8/H8*100)-100,"")</f>
        <v>28.13425468904245</v>
      </c>
      <c r="S8" s="126">
        <f t="shared" si="23"/>
        <v>48.069384028784725</v>
      </c>
      <c r="T8" s="98">
        <f t="shared" si="4"/>
        <v>-19.178082191780817</v>
      </c>
      <c r="U8" s="126">
        <f t="shared" si="5"/>
        <v>-21.628151559080194</v>
      </c>
      <c r="V8" s="170"/>
      <c r="W8" s="180">
        <v>4</v>
      </c>
      <c r="X8" s="185">
        <v>851400</v>
      </c>
      <c r="Y8" s="183">
        <f t="shared" si="24"/>
        <v>3261100</v>
      </c>
      <c r="Z8" s="302">
        <v>77300</v>
      </c>
      <c r="AA8" s="183">
        <f t="shared" si="6"/>
        <v>1792300</v>
      </c>
      <c r="AB8" s="337">
        <v>262600</v>
      </c>
      <c r="AC8" s="183">
        <f t="shared" ref="AC8:AC14" si="27">IF(AB8&gt;0,(AC7+AB8),"")</f>
        <v>824600</v>
      </c>
      <c r="AD8" s="337">
        <v>409000</v>
      </c>
      <c r="AE8" s="184">
        <f t="shared" ref="AE8:AE14" si="28">IF(AD8&gt;0,(AE7+AD8),"")</f>
        <v>1228500</v>
      </c>
      <c r="AF8" s="337">
        <v>669800</v>
      </c>
      <c r="AG8" s="184">
        <f t="shared" ref="AG8:AG14" si="29">IF(AF8&gt;0,(AG7+AF8),"")</f>
        <v>2566100</v>
      </c>
      <c r="AH8" s="98">
        <f t="shared" si="25"/>
        <v>-90.920836269673487</v>
      </c>
      <c r="AI8" s="126">
        <f t="shared" si="7"/>
        <v>-45.040017172119839</v>
      </c>
      <c r="AJ8" s="98">
        <f t="shared" si="8"/>
        <v>239.71539456662356</v>
      </c>
      <c r="AK8" s="126">
        <f t="shared" si="9"/>
        <v>-53.992077219215531</v>
      </c>
      <c r="AL8" s="98">
        <f t="shared" si="10"/>
        <v>55.750190403655751</v>
      </c>
      <c r="AM8" s="126">
        <f>IF(AD8&gt;0,(AE8/AC8*100)-100,"")</f>
        <v>48.981324278438024</v>
      </c>
      <c r="AN8" s="98">
        <f t="shared" si="12"/>
        <v>63.765281173594133</v>
      </c>
      <c r="AO8" s="99">
        <f t="shared" si="13"/>
        <v>108.88074888074888</v>
      </c>
      <c r="AP8" s="98">
        <f t="shared" si="14"/>
        <v>-21.329574817946906</v>
      </c>
      <c r="AQ8" s="99">
        <f t="shared" si="15"/>
        <v>-21.311827297537647</v>
      </c>
      <c r="AR8" s="93"/>
      <c r="AS8" s="93"/>
      <c r="AT8" s="93"/>
      <c r="AU8" s="93"/>
      <c r="AV8" s="93"/>
      <c r="AW8" s="93"/>
      <c r="AX8" s="93"/>
      <c r="AY8" s="93"/>
      <c r="AZ8" s="93"/>
    </row>
    <row r="9" spans="1:53" ht="33" customHeight="1">
      <c r="A9" s="180">
        <v>8</v>
      </c>
      <c r="B9" s="185">
        <v>1021200</v>
      </c>
      <c r="C9" s="184">
        <f t="shared" si="16"/>
        <v>4539300</v>
      </c>
      <c r="D9" s="185">
        <v>202800</v>
      </c>
      <c r="E9" s="184">
        <f t="shared" si="17"/>
        <v>745500</v>
      </c>
      <c r="F9" s="337">
        <v>288200</v>
      </c>
      <c r="G9" s="184">
        <f t="shared" si="18"/>
        <v>1159300</v>
      </c>
      <c r="H9" s="337">
        <v>640800</v>
      </c>
      <c r="I9" s="184">
        <f t="shared" si="19"/>
        <v>2502900</v>
      </c>
      <c r="J9" s="337">
        <v>728600</v>
      </c>
      <c r="K9" s="184">
        <f t="shared" si="1"/>
        <v>3485800</v>
      </c>
      <c r="L9" s="98">
        <f t="shared" si="20"/>
        <v>-80.141010575793189</v>
      </c>
      <c r="M9" s="99">
        <f t="shared" si="2"/>
        <v>-83.576762937016724</v>
      </c>
      <c r="N9" s="98">
        <f t="shared" si="3"/>
        <v>42.110453648915183</v>
      </c>
      <c r="O9" s="99">
        <f t="shared" si="0"/>
        <v>55.506371562709603</v>
      </c>
      <c r="P9" s="98">
        <f>IF(H9&gt;0,(H9/F9*100)-100,"")</f>
        <v>122.34559333795977</v>
      </c>
      <c r="Q9" s="126">
        <f t="shared" si="22"/>
        <v>115.89752436815323</v>
      </c>
      <c r="R9" s="98">
        <f>IF(J9&gt;0,(J9/H9*100)-100,"")</f>
        <v>13.7016229712859</v>
      </c>
      <c r="S9" s="126">
        <f t="shared" si="23"/>
        <v>39.27044628231252</v>
      </c>
      <c r="T9" s="98">
        <f t="shared" si="4"/>
        <v>-28.652565609087347</v>
      </c>
      <c r="U9" s="126">
        <f t="shared" si="5"/>
        <v>-23.20842420637544</v>
      </c>
      <c r="V9" s="170"/>
      <c r="W9" s="180">
        <v>5</v>
      </c>
      <c r="X9" s="185">
        <v>834900</v>
      </c>
      <c r="Y9" s="183">
        <f t="shared" si="24"/>
        <v>4096000</v>
      </c>
      <c r="Z9" s="185">
        <v>44000</v>
      </c>
      <c r="AA9" s="183">
        <f t="shared" si="6"/>
        <v>1836300</v>
      </c>
      <c r="AB9" s="337">
        <v>195200</v>
      </c>
      <c r="AC9" s="183">
        <f t="shared" si="27"/>
        <v>1019800</v>
      </c>
      <c r="AD9" s="337">
        <v>396800</v>
      </c>
      <c r="AE9" s="184">
        <f t="shared" si="28"/>
        <v>1625300</v>
      </c>
      <c r="AF9" s="337">
        <v>645200</v>
      </c>
      <c r="AG9" s="184">
        <f t="shared" si="29"/>
        <v>3211300</v>
      </c>
      <c r="AH9" s="98">
        <f t="shared" si="25"/>
        <v>-94.729907773386032</v>
      </c>
      <c r="AI9" s="126">
        <f t="shared" si="7"/>
        <v>-55.16845703125</v>
      </c>
      <c r="AJ9" s="98">
        <f>IF(AB9&gt;0,(AB9/Z9*100)-100,"")</f>
        <v>343.63636363636363</v>
      </c>
      <c r="AK9" s="126">
        <f>IF(AB9&gt;0,(AC9/AA9*100)-100,"")</f>
        <v>-44.464412133093724</v>
      </c>
      <c r="AL9" s="98">
        <f>IF(AD9&gt;0,(AD9/AB9*100)-100,"")</f>
        <v>103.27868852459017</v>
      </c>
      <c r="AM9" s="126">
        <f>IF(AD9&gt;0,(AE9/AC9*100)-100,"")</f>
        <v>59.374387134732302</v>
      </c>
      <c r="AN9" s="98">
        <f t="shared" si="12"/>
        <v>62.600806451612897</v>
      </c>
      <c r="AO9" s="99">
        <f t="shared" si="13"/>
        <v>97.581984864332725</v>
      </c>
      <c r="AP9" s="98">
        <f t="shared" si="14"/>
        <v>-22.721283986106116</v>
      </c>
      <c r="AQ9" s="99">
        <f t="shared" si="15"/>
        <v>-21.59912109375</v>
      </c>
    </row>
    <row r="10" spans="1:53" ht="33" customHeight="1">
      <c r="A10" s="180">
        <v>9</v>
      </c>
      <c r="B10" s="185">
        <v>809300</v>
      </c>
      <c r="C10" s="184">
        <f t="shared" si="16"/>
        <v>5348600</v>
      </c>
      <c r="D10" s="185">
        <v>227600</v>
      </c>
      <c r="E10" s="184">
        <f t="shared" si="17"/>
        <v>973100</v>
      </c>
      <c r="F10" s="337">
        <v>204900</v>
      </c>
      <c r="G10" s="184">
        <f t="shared" si="18"/>
        <v>1364200</v>
      </c>
      <c r="H10" s="337">
        <v>494700</v>
      </c>
      <c r="I10" s="184">
        <f t="shared" si="19"/>
        <v>2997600</v>
      </c>
      <c r="J10" s="337">
        <v>710100</v>
      </c>
      <c r="K10" s="184">
        <f t="shared" si="1"/>
        <v>4195900</v>
      </c>
      <c r="L10" s="98">
        <f t="shared" si="20"/>
        <v>-71.876930680835287</v>
      </c>
      <c r="M10" s="99">
        <f t="shared" si="2"/>
        <v>-81.806454025352423</v>
      </c>
      <c r="N10" s="98">
        <f t="shared" si="3"/>
        <v>-9.9736379613356831</v>
      </c>
      <c r="O10" s="99">
        <f t="shared" si="0"/>
        <v>40.191141712054275</v>
      </c>
      <c r="P10" s="98">
        <f t="shared" ref="P10:P11" si="30">IF(H10&gt;0,(H10/F10*100)-100,"")</f>
        <v>141.43484626647145</v>
      </c>
      <c r="Q10" s="126">
        <f>IF(H10&gt;0,(I10/G10*100)-100,"")</f>
        <v>119.73317695352588</v>
      </c>
      <c r="R10" s="98">
        <f t="shared" si="26"/>
        <v>43.541540327471182</v>
      </c>
      <c r="S10" s="126">
        <f t="shared" si="23"/>
        <v>39.975313584200705</v>
      </c>
      <c r="T10" s="98">
        <f t="shared" si="4"/>
        <v>-12.25750648708761</v>
      </c>
      <c r="U10" s="126">
        <f t="shared" si="5"/>
        <v>-21.551434020117412</v>
      </c>
      <c r="V10" s="170"/>
      <c r="W10" s="180">
        <v>6</v>
      </c>
      <c r="X10" s="185">
        <v>868200</v>
      </c>
      <c r="Y10" s="183">
        <f t="shared" si="24"/>
        <v>4964200</v>
      </c>
      <c r="Z10" s="185">
        <v>144100</v>
      </c>
      <c r="AA10" s="183">
        <f t="shared" si="6"/>
        <v>1980400</v>
      </c>
      <c r="AB10" s="337">
        <v>162900</v>
      </c>
      <c r="AC10" s="183">
        <f t="shared" si="27"/>
        <v>1182700</v>
      </c>
      <c r="AD10" s="337">
        <v>448500</v>
      </c>
      <c r="AE10" s="184">
        <f t="shared" si="28"/>
        <v>2073800</v>
      </c>
      <c r="AF10" s="337">
        <v>663400</v>
      </c>
      <c r="AG10" s="184">
        <f t="shared" si="29"/>
        <v>3874700</v>
      </c>
      <c r="AH10" s="98">
        <f t="shared" si="25"/>
        <v>-83.402441833678878</v>
      </c>
      <c r="AI10" s="126">
        <f t="shared" si="7"/>
        <v>-60.106361548688611</v>
      </c>
      <c r="AJ10" s="98">
        <f t="shared" si="8"/>
        <v>13.046495489243568</v>
      </c>
      <c r="AK10" s="126">
        <f t="shared" si="9"/>
        <v>-40.279741466370432</v>
      </c>
      <c r="AL10" s="98">
        <f t="shared" ref="AL10:AL15" si="31">IF(AD10&gt;0,(AD10/AB10*100)-100,"")</f>
        <v>175.3222836095764</v>
      </c>
      <c r="AM10" s="126">
        <f t="shared" ref="AM10" si="32">IF(AD10&gt;0,(AE10/AC10*100)-100,"")</f>
        <v>75.344550604548914</v>
      </c>
      <c r="AN10" s="98">
        <f t="shared" si="12"/>
        <v>47.915273132664424</v>
      </c>
      <c r="AO10" s="126">
        <f t="shared" si="13"/>
        <v>86.84058250554537</v>
      </c>
      <c r="AP10" s="98">
        <f t="shared" si="14"/>
        <v>-23.58903478461184</v>
      </c>
      <c r="AQ10" s="126">
        <f t="shared" si="15"/>
        <v>-21.947141533378982</v>
      </c>
      <c r="AR10" s="97"/>
      <c r="AS10" s="97"/>
      <c r="AT10" s="97"/>
      <c r="AU10" s="97"/>
      <c r="AV10" s="97"/>
      <c r="AW10" s="97"/>
      <c r="AX10" s="97"/>
      <c r="AY10" s="97"/>
      <c r="AZ10" s="97"/>
    </row>
    <row r="11" spans="1:53" ht="33" customHeight="1">
      <c r="A11" s="180">
        <v>10</v>
      </c>
      <c r="B11" s="185">
        <v>851300</v>
      </c>
      <c r="C11" s="184">
        <f t="shared" si="16"/>
        <v>6199900</v>
      </c>
      <c r="D11" s="185">
        <v>341200</v>
      </c>
      <c r="E11" s="184">
        <f t="shared" si="17"/>
        <v>1314300</v>
      </c>
      <c r="F11" s="337">
        <v>299000</v>
      </c>
      <c r="G11" s="184">
        <f t="shared" si="18"/>
        <v>1663200</v>
      </c>
      <c r="H11" s="337">
        <v>630700</v>
      </c>
      <c r="I11" s="184">
        <f t="shared" si="19"/>
        <v>3628300</v>
      </c>
      <c r="J11" s="337">
        <v>788300</v>
      </c>
      <c r="K11" s="184">
        <f t="shared" si="1"/>
        <v>4984200</v>
      </c>
      <c r="L11" s="98">
        <f t="shared" si="20"/>
        <v>-59.920122166098913</v>
      </c>
      <c r="M11" s="99">
        <f t="shared" si="2"/>
        <v>-78.801270988241754</v>
      </c>
      <c r="N11" s="98">
        <f>(F11/D11*100)-100</f>
        <v>-12.368112543962482</v>
      </c>
      <c r="O11" s="99">
        <f t="shared" si="0"/>
        <v>26.546450582058895</v>
      </c>
      <c r="P11" s="98">
        <f t="shared" si="30"/>
        <v>110.93645484949835</v>
      </c>
      <c r="Q11" s="126">
        <f t="shared" ref="Q11" si="33">IF(H11&gt;0,(I11/G11*100)-100,"")</f>
        <v>118.15175565175565</v>
      </c>
      <c r="R11" s="98">
        <f t="shared" si="26"/>
        <v>24.988108450927541</v>
      </c>
      <c r="S11" s="126">
        <f t="shared" si="23"/>
        <v>37.370118237190951</v>
      </c>
      <c r="T11" s="98">
        <f t="shared" si="4"/>
        <v>-7.400446376130617</v>
      </c>
      <c r="U11" s="126">
        <f t="shared" si="5"/>
        <v>-19.608380780335168</v>
      </c>
      <c r="V11" s="170"/>
      <c r="W11" s="180">
        <v>7</v>
      </c>
      <c r="X11" s="185">
        <v>963600</v>
      </c>
      <c r="Y11" s="183">
        <f t="shared" si="24"/>
        <v>5927800</v>
      </c>
      <c r="Z11" s="185">
        <v>277300</v>
      </c>
      <c r="AA11" s="183">
        <f t="shared" si="6"/>
        <v>2257700</v>
      </c>
      <c r="AB11" s="337">
        <v>250400</v>
      </c>
      <c r="AC11" s="183">
        <f t="shared" si="27"/>
        <v>1433100</v>
      </c>
      <c r="AD11" s="337">
        <v>607800</v>
      </c>
      <c r="AE11" s="184">
        <f t="shared" si="28"/>
        <v>2681600</v>
      </c>
      <c r="AF11" s="337">
        <v>778800</v>
      </c>
      <c r="AG11" s="184">
        <f t="shared" si="29"/>
        <v>4653500</v>
      </c>
      <c r="AH11" s="98">
        <f t="shared" si="25"/>
        <v>-71.222498962224989</v>
      </c>
      <c r="AI11" s="126">
        <f t="shared" si="7"/>
        <v>-61.913357400722028</v>
      </c>
      <c r="AJ11" s="98">
        <f t="shared" si="8"/>
        <v>-9.7006851785070296</v>
      </c>
      <c r="AK11" s="126">
        <f>IF(AB11&gt;0,(AC11/AA11*100)-100,"")</f>
        <v>-36.523896000354341</v>
      </c>
      <c r="AL11" s="98">
        <f>IF(AD11&gt;0,(AD11/AB11*100)-100,"")</f>
        <v>142.73162939297123</v>
      </c>
      <c r="AM11" s="126">
        <f>IF(AD11&gt;0,(AE11/AC11*100)-100,"")</f>
        <v>87.118833298443946</v>
      </c>
      <c r="AN11" s="372">
        <f t="shared" si="12"/>
        <v>28.13425468904245</v>
      </c>
      <c r="AO11" s="373">
        <f t="shared" si="13"/>
        <v>73.534457040572789</v>
      </c>
      <c r="AP11" s="372">
        <f t="shared" si="14"/>
        <v>-19.178082191780817</v>
      </c>
      <c r="AQ11" s="373">
        <f t="shared" si="15"/>
        <v>-21.497014069300576</v>
      </c>
    </row>
    <row r="12" spans="1:53" ht="33" customHeight="1">
      <c r="A12" s="180">
        <v>11</v>
      </c>
      <c r="B12" s="185">
        <v>799200</v>
      </c>
      <c r="C12" s="184">
        <f t="shared" si="16"/>
        <v>6999100</v>
      </c>
      <c r="D12" s="185">
        <v>381100</v>
      </c>
      <c r="E12" s="184">
        <f t="shared" si="17"/>
        <v>1695400</v>
      </c>
      <c r="F12" s="337">
        <v>368000</v>
      </c>
      <c r="G12" s="184">
        <f t="shared" si="18"/>
        <v>2031200</v>
      </c>
      <c r="H12" s="337">
        <v>615000</v>
      </c>
      <c r="I12" s="184">
        <f t="shared" si="19"/>
        <v>4243300</v>
      </c>
      <c r="J12" s="337" t="s">
        <v>138</v>
      </c>
      <c r="K12" s="184" t="str">
        <f t="shared" si="1"/>
        <v/>
      </c>
      <c r="L12" s="98">
        <f t="shared" si="20"/>
        <v>-52.314814814814817</v>
      </c>
      <c r="M12" s="99">
        <f t="shared" si="2"/>
        <v>-75.776885599577085</v>
      </c>
      <c r="N12" s="98">
        <f t="shared" ref="N12:N16" si="34">(F12/D12*100)-100</f>
        <v>-3.4374180005248007</v>
      </c>
      <c r="O12" s="99">
        <f t="shared" si="0"/>
        <v>19.806535330895358</v>
      </c>
      <c r="P12" s="98">
        <f>IF(H12&gt;0,(H12/F12*100)-100,"")</f>
        <v>67.119565217391312</v>
      </c>
      <c r="Q12" s="126">
        <f>IF(H12&gt;0,(I12/G12*100)-100,"")</f>
        <v>108.90606538007091</v>
      </c>
      <c r="R12" s="98" t="str">
        <f>IF(J12&gt;0,(J12/H12*100)-100,"")</f>
        <v/>
      </c>
      <c r="S12" s="126" t="str">
        <f t="shared" si="23"/>
        <v/>
      </c>
      <c r="T12" s="98" t="str">
        <f t="shared" si="4"/>
        <v/>
      </c>
      <c r="U12" s="126" t="str">
        <f t="shared" si="5"/>
        <v/>
      </c>
      <c r="V12" s="170"/>
      <c r="W12" s="180">
        <v>8</v>
      </c>
      <c r="X12" s="185">
        <v>1021200</v>
      </c>
      <c r="Y12" s="183">
        <f t="shared" si="24"/>
        <v>6949000</v>
      </c>
      <c r="Z12" s="185">
        <v>202800</v>
      </c>
      <c r="AA12" s="183">
        <f t="shared" si="6"/>
        <v>2460500</v>
      </c>
      <c r="AB12" s="337">
        <v>288200</v>
      </c>
      <c r="AC12" s="183">
        <f t="shared" si="27"/>
        <v>1721300</v>
      </c>
      <c r="AD12" s="337">
        <v>640800</v>
      </c>
      <c r="AE12" s="184">
        <f t="shared" si="28"/>
        <v>3322400</v>
      </c>
      <c r="AF12" s="337">
        <v>728600</v>
      </c>
      <c r="AG12" s="184">
        <f t="shared" si="29"/>
        <v>5382100</v>
      </c>
      <c r="AH12" s="98">
        <f t="shared" si="25"/>
        <v>-80.141010575793189</v>
      </c>
      <c r="AI12" s="126">
        <f t="shared" si="7"/>
        <v>-64.592027629874806</v>
      </c>
      <c r="AJ12" s="98">
        <f t="shared" si="8"/>
        <v>42.110453648915183</v>
      </c>
      <c r="AK12" s="126">
        <f t="shared" si="9"/>
        <v>-30.042674253200573</v>
      </c>
      <c r="AL12" s="98">
        <f t="shared" si="31"/>
        <v>122.34559333795977</v>
      </c>
      <c r="AM12" s="126">
        <f t="shared" ref="AM12" si="35">IF(AD12&gt;0,(AE12/AC12*100)-100,"")</f>
        <v>93.016905826991234</v>
      </c>
      <c r="AN12" s="372">
        <f t="shared" si="12"/>
        <v>13.7016229712859</v>
      </c>
      <c r="AO12" s="373">
        <f t="shared" si="13"/>
        <v>61.994341439922948</v>
      </c>
      <c r="AP12" s="372">
        <f t="shared" si="14"/>
        <v>-28.652565609087347</v>
      </c>
      <c r="AQ12" s="373">
        <f t="shared" si="15"/>
        <v>-22.548568139300613</v>
      </c>
      <c r="AR12" s="97"/>
      <c r="AS12" s="97"/>
      <c r="AT12" s="97"/>
      <c r="AU12" s="97"/>
      <c r="AV12" s="97"/>
      <c r="AW12" s="97"/>
      <c r="AX12" s="97"/>
      <c r="AY12" s="97"/>
      <c r="AZ12" s="97"/>
    </row>
    <row r="13" spans="1:53" ht="33" customHeight="1">
      <c r="A13" s="180">
        <v>12</v>
      </c>
      <c r="B13" s="185">
        <v>755100</v>
      </c>
      <c r="C13" s="184">
        <f t="shared" si="16"/>
        <v>7754200</v>
      </c>
      <c r="D13" s="185">
        <v>326200</v>
      </c>
      <c r="E13" s="184">
        <f t="shared" si="17"/>
        <v>2021600</v>
      </c>
      <c r="F13" s="337">
        <v>423600</v>
      </c>
      <c r="G13" s="184">
        <f t="shared" si="18"/>
        <v>2454800</v>
      </c>
      <c r="H13" s="337">
        <v>635000</v>
      </c>
      <c r="I13" s="184">
        <f t="shared" si="19"/>
        <v>4878300</v>
      </c>
      <c r="J13" s="368" t="s">
        <v>138</v>
      </c>
      <c r="K13" s="184" t="str">
        <f t="shared" si="1"/>
        <v/>
      </c>
      <c r="L13" s="98">
        <f t="shared" si="20"/>
        <v>-56.800423784929151</v>
      </c>
      <c r="M13" s="99">
        <f t="shared" si="2"/>
        <v>-73.928967527275546</v>
      </c>
      <c r="N13" s="98">
        <f t="shared" si="34"/>
        <v>29.858982219497221</v>
      </c>
      <c r="O13" s="99">
        <f t="shared" si="0"/>
        <v>21.428571428571416</v>
      </c>
      <c r="P13" s="98">
        <f>IF(H13&gt;0,(H13/F13*100)-100,"")</f>
        <v>49.90557129367329</v>
      </c>
      <c r="Q13" s="126">
        <f t="shared" ref="Q13:Q15" si="36">IF(H13&gt;0,(I13/G13*100)-100,"")</f>
        <v>98.724947042528925</v>
      </c>
      <c r="R13" s="98" t="str">
        <f>IF(J13&gt;0,(J13/H13*100)-100,"")</f>
        <v/>
      </c>
      <c r="S13" s="126" t="str">
        <f t="shared" si="23"/>
        <v/>
      </c>
      <c r="T13" s="98" t="str">
        <f t="shared" si="4"/>
        <v/>
      </c>
      <c r="U13" s="126" t="str">
        <f t="shared" si="5"/>
        <v/>
      </c>
      <c r="V13" s="170"/>
      <c r="W13" s="180">
        <v>9</v>
      </c>
      <c r="X13" s="185">
        <v>809300</v>
      </c>
      <c r="Y13" s="183">
        <f t="shared" si="24"/>
        <v>7758300</v>
      </c>
      <c r="Z13" s="185">
        <v>227600</v>
      </c>
      <c r="AA13" s="183">
        <f t="shared" si="6"/>
        <v>2688100</v>
      </c>
      <c r="AB13" s="337">
        <v>204900</v>
      </c>
      <c r="AC13" s="183">
        <f t="shared" si="27"/>
        <v>1926200</v>
      </c>
      <c r="AD13" s="337">
        <v>494700</v>
      </c>
      <c r="AE13" s="184">
        <f t="shared" si="28"/>
        <v>3817100</v>
      </c>
      <c r="AF13" s="337">
        <v>710100</v>
      </c>
      <c r="AG13" s="184">
        <f t="shared" si="29"/>
        <v>6092200</v>
      </c>
      <c r="AH13" s="98">
        <f t="shared" si="25"/>
        <v>-71.876930680835287</v>
      </c>
      <c r="AI13" s="126">
        <f t="shared" si="7"/>
        <v>-65.351945658198318</v>
      </c>
      <c r="AJ13" s="98">
        <f t="shared" si="8"/>
        <v>-9.9736379613356831</v>
      </c>
      <c r="AK13" s="126">
        <f>IF(AB13&gt;0,(AC13/AA13*100)-100,"")</f>
        <v>-28.343439604181398</v>
      </c>
      <c r="AL13" s="98">
        <f t="shared" si="31"/>
        <v>141.43484626647145</v>
      </c>
      <c r="AM13" s="126">
        <f>IF(AD13&gt;0,(AE13/AC13*100)-100,"")</f>
        <v>98.16737618108192</v>
      </c>
      <c r="AN13" s="372">
        <f t="shared" si="12"/>
        <v>43.541540327471182</v>
      </c>
      <c r="AO13" s="373">
        <f t="shared" si="13"/>
        <v>59.602839852243847</v>
      </c>
      <c r="AP13" s="372">
        <f t="shared" si="14"/>
        <v>-12.25750648708761</v>
      </c>
      <c r="AQ13" s="373">
        <f t="shared" si="15"/>
        <v>-21.475065413814889</v>
      </c>
      <c r="AR13" s="97"/>
      <c r="AS13" s="97"/>
      <c r="AT13" s="97"/>
      <c r="AU13" s="97"/>
      <c r="AV13" s="97"/>
      <c r="AW13" s="97"/>
      <c r="AX13" s="97"/>
      <c r="AY13" s="97"/>
      <c r="AZ13" s="97"/>
    </row>
    <row r="14" spans="1:53" ht="33" customHeight="1">
      <c r="A14" s="180">
        <v>1</v>
      </c>
      <c r="B14" s="185">
        <v>727800</v>
      </c>
      <c r="C14" s="184">
        <f t="shared" si="16"/>
        <v>8482000</v>
      </c>
      <c r="D14" s="185">
        <v>144000</v>
      </c>
      <c r="E14" s="184">
        <f t="shared" si="17"/>
        <v>2165600</v>
      </c>
      <c r="F14" s="337">
        <v>224600</v>
      </c>
      <c r="G14" s="184">
        <f t="shared" si="18"/>
        <v>2679400</v>
      </c>
      <c r="H14" s="337">
        <v>532200</v>
      </c>
      <c r="I14" s="184">
        <f t="shared" si="19"/>
        <v>5410500</v>
      </c>
      <c r="J14" s="337" t="s">
        <v>138</v>
      </c>
      <c r="K14" s="184" t="str">
        <f t="shared" si="1"/>
        <v/>
      </c>
      <c r="L14" s="98">
        <f t="shared" si="20"/>
        <v>-80.214344600164878</v>
      </c>
      <c r="M14" s="99">
        <f t="shared" si="2"/>
        <v>-74.468285781655268</v>
      </c>
      <c r="N14" s="98">
        <f t="shared" si="34"/>
        <v>55.972222222222229</v>
      </c>
      <c r="O14" s="99">
        <f t="shared" si="0"/>
        <v>23.725526413003323</v>
      </c>
      <c r="P14" s="98">
        <f t="shared" ref="P14:P15" si="37">IF(H14&gt;0,(H14/F14*100)-100,"")</f>
        <v>136.95458593054317</v>
      </c>
      <c r="Q14" s="126">
        <f t="shared" si="36"/>
        <v>101.92953646338734</v>
      </c>
      <c r="R14" s="98" t="str">
        <f t="shared" si="26"/>
        <v/>
      </c>
      <c r="S14" s="126" t="str">
        <f t="shared" si="23"/>
        <v/>
      </c>
      <c r="T14" s="98" t="str">
        <f t="shared" si="4"/>
        <v/>
      </c>
      <c r="U14" s="126" t="str">
        <f t="shared" si="5"/>
        <v/>
      </c>
      <c r="V14" s="170"/>
      <c r="W14" s="180">
        <v>10</v>
      </c>
      <c r="X14" s="185">
        <v>851300</v>
      </c>
      <c r="Y14" s="183">
        <f t="shared" si="24"/>
        <v>8609600</v>
      </c>
      <c r="Z14" s="185">
        <v>341200</v>
      </c>
      <c r="AA14" s="183">
        <f t="shared" si="6"/>
        <v>3029300</v>
      </c>
      <c r="AB14" s="337">
        <v>299000</v>
      </c>
      <c r="AC14" s="183">
        <f t="shared" si="27"/>
        <v>2225200</v>
      </c>
      <c r="AD14" s="337">
        <v>630700</v>
      </c>
      <c r="AE14" s="184">
        <f t="shared" si="28"/>
        <v>4447800</v>
      </c>
      <c r="AF14" s="337">
        <v>788300</v>
      </c>
      <c r="AG14" s="184">
        <f t="shared" si="29"/>
        <v>6880500</v>
      </c>
      <c r="AH14" s="98">
        <f t="shared" si="25"/>
        <v>-59.920122166098913</v>
      </c>
      <c r="AI14" s="126">
        <f t="shared" si="7"/>
        <v>-64.81485783311652</v>
      </c>
      <c r="AJ14" s="98">
        <f>IF(AB14&gt;0,(AB14/Z14*100)-100,"")</f>
        <v>-12.368112543962482</v>
      </c>
      <c r="AK14" s="126">
        <f t="shared" si="9"/>
        <v>-26.544086092496627</v>
      </c>
      <c r="AL14" s="98">
        <f t="shared" si="31"/>
        <v>110.93645484949835</v>
      </c>
      <c r="AM14" s="126">
        <f t="shared" ref="AM14:AM16" si="38">IF(AD14&gt;0,(AE14/AC14*100)-100,"")</f>
        <v>99.883156570195922</v>
      </c>
      <c r="AN14" s="372">
        <f t="shared" si="12"/>
        <v>24.988108450927541</v>
      </c>
      <c r="AO14" s="373">
        <f t="shared" si="13"/>
        <v>54.694455685957109</v>
      </c>
      <c r="AP14" s="372">
        <f t="shared" si="14"/>
        <v>-7.400446376130617</v>
      </c>
      <c r="AQ14" s="373">
        <f t="shared" si="15"/>
        <v>-20.083395279687792</v>
      </c>
      <c r="AR14" s="97"/>
      <c r="AS14" s="97"/>
      <c r="AT14" s="97"/>
      <c r="AU14" s="97"/>
      <c r="AV14" s="97"/>
      <c r="AW14" s="97"/>
      <c r="AX14" s="97"/>
      <c r="AY14" s="97"/>
      <c r="AZ14" s="97"/>
    </row>
    <row r="15" spans="1:53" ht="33" customHeight="1">
      <c r="A15" s="180">
        <v>2</v>
      </c>
      <c r="B15" s="185">
        <v>590900</v>
      </c>
      <c r="C15" s="184">
        <f t="shared" si="16"/>
        <v>9072900</v>
      </c>
      <c r="D15" s="185">
        <v>118800</v>
      </c>
      <c r="E15" s="184">
        <f t="shared" si="17"/>
        <v>2284400</v>
      </c>
      <c r="F15" s="337">
        <v>179200</v>
      </c>
      <c r="G15" s="184">
        <f t="shared" si="18"/>
        <v>2858600</v>
      </c>
      <c r="H15" s="337">
        <v>597900</v>
      </c>
      <c r="I15" s="184">
        <f t="shared" si="19"/>
        <v>6008400</v>
      </c>
      <c r="J15" s="368" t="s">
        <v>138</v>
      </c>
      <c r="K15" s="184" t="str">
        <f t="shared" si="1"/>
        <v/>
      </c>
      <c r="L15" s="98">
        <f t="shared" si="20"/>
        <v>-79.895075308850906</v>
      </c>
      <c r="M15" s="99">
        <f t="shared" si="2"/>
        <v>-74.821721830947112</v>
      </c>
      <c r="N15" s="98">
        <f t="shared" si="34"/>
        <v>50.841750841750837</v>
      </c>
      <c r="O15" s="99">
        <f t="shared" si="0"/>
        <v>25.135703029241824</v>
      </c>
      <c r="P15" s="98">
        <f t="shared" si="37"/>
        <v>233.64955357142856</v>
      </c>
      <c r="Q15" s="126">
        <f t="shared" si="36"/>
        <v>110.18680472958792</v>
      </c>
      <c r="R15" s="98" t="str">
        <f t="shared" si="26"/>
        <v/>
      </c>
      <c r="S15" s="126" t="str">
        <f t="shared" si="23"/>
        <v/>
      </c>
      <c r="T15" s="98" t="str">
        <f t="shared" si="4"/>
        <v/>
      </c>
      <c r="U15" s="126" t="str">
        <f t="shared" si="5"/>
        <v/>
      </c>
      <c r="V15" s="170"/>
      <c r="W15" s="180">
        <v>11</v>
      </c>
      <c r="X15" s="185">
        <v>799200</v>
      </c>
      <c r="Y15" s="183">
        <f t="shared" si="24"/>
        <v>9408800</v>
      </c>
      <c r="Z15" s="185">
        <v>381100</v>
      </c>
      <c r="AA15" s="183">
        <f t="shared" si="6"/>
        <v>3410400</v>
      </c>
      <c r="AB15" s="337">
        <v>368000</v>
      </c>
      <c r="AC15" s="183">
        <f>IF(AB15&gt;0,(AC14+AB15),"")</f>
        <v>2593200</v>
      </c>
      <c r="AD15" s="337">
        <v>615000</v>
      </c>
      <c r="AE15" s="184">
        <f>IF(AD15&gt;0,(AE14+AD15),"")</f>
        <v>5062800</v>
      </c>
      <c r="AF15" s="337" t="s">
        <v>138</v>
      </c>
      <c r="AG15" s="184" t="str">
        <f>IF(AF15&gt;0,(AG14+AF15),"")</f>
        <v/>
      </c>
      <c r="AH15" s="98">
        <f t="shared" si="25"/>
        <v>-52.314814814814817</v>
      </c>
      <c r="AI15" s="126">
        <f t="shared" si="7"/>
        <v>-63.753082220899579</v>
      </c>
      <c r="AJ15" s="98">
        <f t="shared" si="8"/>
        <v>-3.4374180005248007</v>
      </c>
      <c r="AK15" s="126">
        <f t="shared" si="9"/>
        <v>-23.961998592540468</v>
      </c>
      <c r="AL15" s="98">
        <f t="shared" si="31"/>
        <v>67.119565217391312</v>
      </c>
      <c r="AM15" s="126">
        <f>IF(AD15&gt;0,(AE15/AC15*100)-100,"")</f>
        <v>95.233688107357693</v>
      </c>
      <c r="AN15" s="372" t="str">
        <f t="shared" si="12"/>
        <v/>
      </c>
      <c r="AO15" s="373" t="str">
        <f t="shared" si="13"/>
        <v/>
      </c>
      <c r="AP15" s="372" t="str">
        <f t="shared" si="14"/>
        <v/>
      </c>
      <c r="AQ15" s="373" t="str">
        <f t="shared" si="15"/>
        <v/>
      </c>
      <c r="AR15" s="97"/>
      <c r="AS15" s="97"/>
      <c r="AT15" s="97"/>
      <c r="AU15" s="97"/>
      <c r="AV15" s="97"/>
      <c r="AW15" s="97"/>
      <c r="AX15" s="97"/>
      <c r="AY15" s="97"/>
      <c r="AZ15" s="97"/>
    </row>
    <row r="16" spans="1:53" ht="33" customHeight="1">
      <c r="A16" s="180">
        <v>3</v>
      </c>
      <c r="B16" s="186">
        <v>396300</v>
      </c>
      <c r="C16" s="184">
        <f t="shared" si="16"/>
        <v>9469200</v>
      </c>
      <c r="D16" s="186">
        <v>299200</v>
      </c>
      <c r="E16" s="184">
        <f t="shared" si="17"/>
        <v>2583600</v>
      </c>
      <c r="F16" s="186">
        <v>415700</v>
      </c>
      <c r="G16" s="184">
        <f t="shared" si="18"/>
        <v>3274300</v>
      </c>
      <c r="H16" s="186">
        <v>766200</v>
      </c>
      <c r="I16" s="184">
        <f t="shared" si="19"/>
        <v>6774600</v>
      </c>
      <c r="J16" s="369" t="s">
        <v>138</v>
      </c>
      <c r="K16" s="184" t="str">
        <f t="shared" si="1"/>
        <v/>
      </c>
      <c r="L16" s="100">
        <f t="shared" si="20"/>
        <v>-24.501640171587184</v>
      </c>
      <c r="M16" s="101">
        <f t="shared" si="2"/>
        <v>-72.715752122671404</v>
      </c>
      <c r="N16" s="100">
        <f t="shared" si="34"/>
        <v>38.93716577540107</v>
      </c>
      <c r="O16" s="101">
        <f t="shared" si="0"/>
        <v>26.734014553336436</v>
      </c>
      <c r="P16" s="103">
        <f>IF(H16&gt;0,(H16/F16*100)-100,"")</f>
        <v>84.315612220351227</v>
      </c>
      <c r="Q16" s="102">
        <f>IF(H16&gt;0,(I16/G16*100)-100,"")</f>
        <v>106.90223864642823</v>
      </c>
      <c r="R16" s="103" t="str">
        <f>IF(J16&gt;0,(J16/H16*100)-100,"")</f>
        <v/>
      </c>
      <c r="S16" s="102" t="str">
        <f t="shared" si="23"/>
        <v/>
      </c>
      <c r="T16" s="103" t="str">
        <f t="shared" si="4"/>
        <v/>
      </c>
      <c r="U16" s="102" t="str">
        <f t="shared" si="5"/>
        <v/>
      </c>
      <c r="V16" s="170"/>
      <c r="W16" s="180">
        <v>12</v>
      </c>
      <c r="X16" s="185">
        <v>755100</v>
      </c>
      <c r="Y16" s="183">
        <f t="shared" si="24"/>
        <v>10163900</v>
      </c>
      <c r="Z16" s="185">
        <v>326200</v>
      </c>
      <c r="AA16" s="183">
        <f t="shared" si="6"/>
        <v>3736600</v>
      </c>
      <c r="AB16" s="186">
        <v>423600</v>
      </c>
      <c r="AC16" s="183">
        <f t="shared" ref="AC16" si="39">IF(AB16&gt;0,(AC15+AB16),"")</f>
        <v>3016800</v>
      </c>
      <c r="AD16" s="186">
        <v>635000</v>
      </c>
      <c r="AE16" s="184">
        <f t="shared" ref="AE16" si="40">IF(AD16&gt;0,(AE15+AD16),"")</f>
        <v>5697800</v>
      </c>
      <c r="AF16" s="186" t="s">
        <v>138</v>
      </c>
      <c r="AG16" s="184" t="str">
        <f t="shared" ref="AG16" si="41">IF(AF16&gt;0,(AG15+AF16),"")</f>
        <v/>
      </c>
      <c r="AH16" s="103">
        <f t="shared" si="25"/>
        <v>-56.800423784929151</v>
      </c>
      <c r="AI16" s="102">
        <f t="shared" si="7"/>
        <v>-63.236552898001754</v>
      </c>
      <c r="AJ16" s="103">
        <f t="shared" si="8"/>
        <v>29.858982219497221</v>
      </c>
      <c r="AK16" s="102">
        <f t="shared" si="9"/>
        <v>-19.263501578975536</v>
      </c>
      <c r="AL16" s="103">
        <f>IF(AD16&gt;0,(AD16/AB16*100)-100,"")</f>
        <v>49.90557129367329</v>
      </c>
      <c r="AM16" s="102">
        <f t="shared" si="38"/>
        <v>88.869000265181654</v>
      </c>
      <c r="AN16" s="377" t="str">
        <f t="shared" si="12"/>
        <v/>
      </c>
      <c r="AO16" s="378" t="str">
        <f t="shared" si="13"/>
        <v/>
      </c>
      <c r="AP16" s="377" t="str">
        <f t="shared" si="14"/>
        <v/>
      </c>
      <c r="AQ16" s="378" t="str">
        <f t="shared" si="15"/>
        <v/>
      </c>
      <c r="AR16" s="97"/>
      <c r="AS16" s="97"/>
      <c r="AT16" s="97"/>
      <c r="AU16" s="97"/>
      <c r="AV16" s="97"/>
      <c r="AW16" s="97"/>
      <c r="AX16" s="97"/>
      <c r="AY16" s="97"/>
      <c r="AZ16" s="97"/>
    </row>
    <row r="17" spans="1:43" ht="33" customHeight="1">
      <c r="A17" s="187" t="s">
        <v>71</v>
      </c>
      <c r="B17" s="188">
        <f>SUM(B5:B16)</f>
        <v>9469200</v>
      </c>
      <c r="C17" s="189">
        <f>B17</f>
        <v>9469200</v>
      </c>
      <c r="D17" s="188">
        <f>SUM(D5:D16)</f>
        <v>2583600</v>
      </c>
      <c r="E17" s="189">
        <f>D17</f>
        <v>2583600</v>
      </c>
      <c r="F17" s="188">
        <f>SUM(F5:F16)</f>
        <v>3274300</v>
      </c>
      <c r="G17" s="189">
        <f>F17</f>
        <v>3274300</v>
      </c>
      <c r="H17" s="188">
        <f>SUM(H5:H16)</f>
        <v>6774600</v>
      </c>
      <c r="I17" s="189">
        <f>H17</f>
        <v>6774600</v>
      </c>
      <c r="J17" s="188">
        <f>SUM(J5:J16)</f>
        <v>4984200</v>
      </c>
      <c r="K17" s="189">
        <f>J17</f>
        <v>4984200</v>
      </c>
      <c r="L17" s="104" t="s">
        <v>72</v>
      </c>
      <c r="M17" s="105">
        <f>(E17/C17*100)-100</f>
        <v>-72.715752122671404</v>
      </c>
      <c r="N17" s="106" t="s">
        <v>73</v>
      </c>
      <c r="O17" s="105">
        <f>(G17/E17*100)-100</f>
        <v>26.734014553336436</v>
      </c>
      <c r="P17" s="106" t="s">
        <v>73</v>
      </c>
      <c r="Q17" s="105">
        <f>(I17/G17*100)-100</f>
        <v>106.90223864642823</v>
      </c>
      <c r="R17" s="106" t="s">
        <v>73</v>
      </c>
      <c r="S17" s="370">
        <f t="shared" si="23"/>
        <v>-26.428128597998395</v>
      </c>
      <c r="T17" s="106" t="s">
        <v>73</v>
      </c>
      <c r="U17" s="370">
        <f t="shared" si="5"/>
        <v>-47.364085667215818</v>
      </c>
      <c r="V17" s="170"/>
      <c r="W17" s="187" t="s">
        <v>71</v>
      </c>
      <c r="X17" s="190">
        <f>SUM(X5:X16)</f>
        <v>10163900</v>
      </c>
      <c r="Y17" s="191">
        <f>X17</f>
        <v>10163900</v>
      </c>
      <c r="Z17" s="192">
        <f>SUM(Z5:Z16)</f>
        <v>3736600</v>
      </c>
      <c r="AA17" s="189">
        <f>Z17</f>
        <v>3736600</v>
      </c>
      <c r="AB17" s="192">
        <f>SUM(AB5:AB16)</f>
        <v>3016800</v>
      </c>
      <c r="AC17" s="189">
        <f>AB17</f>
        <v>3016800</v>
      </c>
      <c r="AD17" s="192">
        <f>SUM(AD5:AD16)</f>
        <v>5697800</v>
      </c>
      <c r="AE17" s="189">
        <f>AD17</f>
        <v>5697800</v>
      </c>
      <c r="AF17" s="192">
        <f>SUM(AF5:AF16)</f>
        <v>6880500</v>
      </c>
      <c r="AG17" s="189">
        <f>AF17</f>
        <v>6880500</v>
      </c>
      <c r="AH17" s="106" t="s">
        <v>73</v>
      </c>
      <c r="AI17" s="107">
        <f>(AA17/Y17*100)-100</f>
        <v>-63.236552898001754</v>
      </c>
      <c r="AJ17" s="106" t="s">
        <v>73</v>
      </c>
      <c r="AK17" s="107">
        <f>(AC17/AA17*100)-100</f>
        <v>-19.263501578975536</v>
      </c>
      <c r="AL17" s="106" t="s">
        <v>73</v>
      </c>
      <c r="AM17" s="102">
        <f>IF(AD17&gt;0,(AE17/AC17*100)-100,"")</f>
        <v>88.869000265181654</v>
      </c>
      <c r="AN17" s="108" t="s">
        <v>94</v>
      </c>
      <c r="AO17" s="278" t="s">
        <v>111</v>
      </c>
      <c r="AP17" s="108" t="s">
        <v>94</v>
      </c>
      <c r="AQ17" s="278" t="s">
        <v>111</v>
      </c>
    </row>
    <row r="18" spans="1:43" ht="24" customHeight="1">
      <c r="A18" s="109"/>
      <c r="B18" s="110" t="s">
        <v>89</v>
      </c>
      <c r="C18" s="110"/>
      <c r="D18" s="110"/>
      <c r="E18" s="110"/>
      <c r="F18" s="91"/>
      <c r="G18" s="91"/>
      <c r="H18" s="91"/>
      <c r="I18" s="91"/>
      <c r="J18" s="91"/>
      <c r="K18" s="91"/>
      <c r="L18" s="91"/>
      <c r="M18" s="91"/>
      <c r="N18" s="91"/>
      <c r="O18" s="91"/>
      <c r="P18" s="91"/>
      <c r="Q18" s="91"/>
      <c r="R18" s="91"/>
      <c r="S18" s="91"/>
      <c r="T18" s="91"/>
      <c r="U18" s="91"/>
      <c r="W18" s="91"/>
      <c r="X18" s="91"/>
      <c r="Y18" s="91"/>
      <c r="Z18" s="91"/>
      <c r="AA18" s="91"/>
      <c r="AB18" s="91"/>
      <c r="AC18" s="91"/>
      <c r="AD18" s="91"/>
      <c r="AE18" s="91"/>
      <c r="AF18" s="91"/>
      <c r="AG18" s="91"/>
      <c r="AH18" s="92"/>
      <c r="AI18" s="91"/>
      <c r="AJ18" s="92"/>
      <c r="AK18" s="91"/>
      <c r="AL18" s="92"/>
      <c r="AM18" s="91"/>
      <c r="AN18" s="92"/>
      <c r="AO18" s="91"/>
      <c r="AP18" s="92"/>
      <c r="AQ18" s="91"/>
    </row>
    <row r="19" spans="1:43" ht="24" customHeight="1">
      <c r="A19" s="109"/>
      <c r="B19" s="110"/>
      <c r="C19" s="110"/>
      <c r="D19" s="110"/>
      <c r="E19" s="110"/>
      <c r="F19" s="91"/>
      <c r="G19" s="91"/>
      <c r="H19" s="91"/>
      <c r="I19" s="111"/>
      <c r="J19" s="111"/>
      <c r="K19" s="91"/>
      <c r="L19" s="91"/>
      <c r="M19" s="91"/>
      <c r="N19" s="91"/>
      <c r="O19" s="91"/>
      <c r="P19" s="91"/>
      <c r="Q19" s="91"/>
      <c r="R19" s="91"/>
      <c r="S19" s="91"/>
      <c r="T19" s="91"/>
      <c r="U19" s="91"/>
      <c r="W19" s="91"/>
      <c r="X19" s="91"/>
      <c r="Y19" s="91"/>
      <c r="Z19" s="91"/>
      <c r="AA19" s="91"/>
      <c r="AB19" s="91"/>
      <c r="AC19" s="91"/>
      <c r="AD19" s="91"/>
      <c r="AE19" s="91"/>
      <c r="AF19" s="91"/>
      <c r="AG19" s="91"/>
      <c r="AH19" s="92"/>
      <c r="AI19" s="91"/>
      <c r="AJ19" s="91"/>
      <c r="AK19" s="91"/>
      <c r="AL19" s="91"/>
      <c r="AM19" s="91"/>
      <c r="AN19" s="91"/>
      <c r="AO19" s="91"/>
      <c r="AP19" s="91"/>
      <c r="AQ19" s="91"/>
    </row>
    <row r="20" spans="1:43" ht="38.25" customHeight="1">
      <c r="A20" s="91"/>
      <c r="B20" s="110"/>
      <c r="C20" s="110"/>
      <c r="D20" s="110"/>
      <c r="E20" s="110"/>
      <c r="F20" s="111"/>
      <c r="G20" s="91"/>
      <c r="H20" s="91"/>
      <c r="I20" s="91"/>
      <c r="J20" s="111"/>
      <c r="K20" s="91"/>
      <c r="L20" s="91"/>
      <c r="M20" s="91"/>
      <c r="N20" s="91"/>
      <c r="O20" s="91"/>
      <c r="P20" s="91"/>
      <c r="Q20" s="91"/>
      <c r="R20" s="91"/>
      <c r="S20" s="91"/>
      <c r="T20" s="91"/>
      <c r="U20" s="91"/>
      <c r="W20" s="91"/>
      <c r="X20" s="91"/>
      <c r="Y20" s="91"/>
      <c r="Z20" s="91"/>
      <c r="AA20" s="91"/>
      <c r="AB20" s="91"/>
      <c r="AC20" s="91"/>
      <c r="AD20" s="91"/>
      <c r="AE20" s="91"/>
      <c r="AF20" s="91"/>
      <c r="AG20" s="91"/>
      <c r="AH20" s="91"/>
      <c r="AI20" s="91"/>
      <c r="AJ20" s="91"/>
      <c r="AK20" s="91"/>
      <c r="AL20" s="91"/>
      <c r="AM20" s="91"/>
      <c r="AN20" s="91"/>
      <c r="AO20" s="91"/>
      <c r="AP20" s="91"/>
      <c r="AQ20" s="91"/>
    </row>
    <row r="21" spans="1:43" ht="38.25" customHeight="1">
      <c r="A21" s="91"/>
      <c r="B21" s="110"/>
      <c r="C21" s="110"/>
      <c r="D21" s="110"/>
      <c r="E21" s="110"/>
      <c r="F21" s="91"/>
      <c r="G21" s="91"/>
      <c r="H21" s="91"/>
      <c r="I21" s="91"/>
      <c r="J21" s="91"/>
      <c r="K21" s="91"/>
      <c r="L21" s="91"/>
      <c r="M21" s="91"/>
      <c r="N21" s="91"/>
      <c r="O21" s="91"/>
      <c r="P21" s="91"/>
      <c r="Q21" s="91"/>
      <c r="R21" s="91"/>
      <c r="S21" s="91"/>
      <c r="T21" s="91"/>
      <c r="U21" s="91"/>
      <c r="W21" s="91"/>
      <c r="X21" s="91"/>
      <c r="Y21" s="91"/>
      <c r="Z21" s="91"/>
      <c r="AA21" s="91"/>
      <c r="AB21" s="91"/>
      <c r="AC21" s="91"/>
      <c r="AD21" s="91"/>
      <c r="AE21" s="91"/>
      <c r="AF21" s="91"/>
      <c r="AG21" s="91"/>
      <c r="AH21" s="91"/>
      <c r="AI21" s="91"/>
      <c r="AJ21" s="91"/>
      <c r="AK21" s="91"/>
      <c r="AL21" s="91"/>
      <c r="AM21" s="91"/>
      <c r="AN21" s="91"/>
      <c r="AO21" s="91"/>
      <c r="AP21" s="91"/>
      <c r="AQ21" s="91"/>
    </row>
    <row r="22" spans="1:43" ht="38.25" customHeight="1">
      <c r="A22" s="91"/>
      <c r="B22" s="110"/>
      <c r="C22" s="110"/>
      <c r="D22" s="110"/>
      <c r="E22" s="110"/>
      <c r="F22" s="91"/>
      <c r="G22" s="91"/>
      <c r="H22" s="91"/>
      <c r="I22" s="91"/>
      <c r="J22" s="91"/>
      <c r="K22" s="91"/>
      <c r="L22" s="91"/>
      <c r="M22" s="91"/>
      <c r="N22" s="91"/>
      <c r="O22" s="91"/>
      <c r="P22" s="91"/>
      <c r="Q22" s="91"/>
      <c r="R22" s="91"/>
      <c r="S22" s="91"/>
      <c r="T22" s="91"/>
      <c r="U22" s="91"/>
      <c r="W22" s="91"/>
      <c r="X22" s="91"/>
      <c r="Y22" s="91"/>
      <c r="Z22" s="91"/>
      <c r="AA22" s="91"/>
      <c r="AB22" s="91"/>
      <c r="AC22" s="91"/>
      <c r="AD22" s="91"/>
      <c r="AE22" s="91"/>
      <c r="AF22" s="91"/>
      <c r="AG22" s="91"/>
      <c r="AH22" s="91"/>
      <c r="AI22" s="91"/>
      <c r="AJ22" s="91"/>
      <c r="AK22" s="91"/>
      <c r="AL22" s="91"/>
      <c r="AM22" s="91"/>
      <c r="AN22" s="91"/>
      <c r="AO22" s="91"/>
      <c r="AP22" s="91"/>
      <c r="AQ22" s="91"/>
    </row>
    <row r="23" spans="1:43" ht="38.25" customHeight="1">
      <c r="A23" s="91"/>
      <c r="B23" s="110"/>
      <c r="C23" s="110"/>
      <c r="D23" s="110"/>
      <c r="E23" s="110"/>
      <c r="F23" s="91"/>
      <c r="G23" s="91"/>
      <c r="H23" s="91"/>
      <c r="I23" s="91"/>
      <c r="J23" s="91"/>
      <c r="K23" s="91"/>
      <c r="L23" s="91"/>
      <c r="M23" s="91"/>
      <c r="N23" s="91"/>
      <c r="O23" s="91"/>
      <c r="P23" s="91"/>
      <c r="Q23" s="91"/>
      <c r="R23" s="91"/>
      <c r="S23" s="91"/>
      <c r="T23" s="91"/>
      <c r="U23" s="91"/>
      <c r="W23" s="91"/>
      <c r="X23" s="91"/>
      <c r="Y23" s="91"/>
      <c r="Z23" s="91"/>
      <c r="AA23" s="91"/>
      <c r="AB23" s="91"/>
      <c r="AC23" s="91"/>
      <c r="AD23" s="91"/>
      <c r="AE23" s="91"/>
      <c r="AF23" s="91"/>
      <c r="AG23" s="91"/>
      <c r="AH23" s="91"/>
      <c r="AI23" s="91"/>
      <c r="AJ23" s="91"/>
      <c r="AK23" s="91"/>
      <c r="AL23" s="91"/>
      <c r="AM23" s="91"/>
      <c r="AN23" s="91"/>
      <c r="AO23" s="91"/>
      <c r="AP23" s="91"/>
      <c r="AQ23" s="91"/>
    </row>
    <row r="24" spans="1:43" ht="38.25" customHeight="1">
      <c r="A24" s="91"/>
      <c r="B24" s="110"/>
      <c r="C24" s="110"/>
      <c r="D24" s="110"/>
      <c r="E24" s="110"/>
      <c r="F24" s="91"/>
      <c r="G24" s="91"/>
      <c r="H24" s="91"/>
      <c r="I24" s="91"/>
      <c r="J24" s="91"/>
      <c r="K24" s="91"/>
      <c r="L24" s="91"/>
      <c r="M24" s="91"/>
      <c r="N24" s="91"/>
      <c r="O24" s="91"/>
      <c r="P24" s="91"/>
      <c r="Q24" s="91"/>
      <c r="R24" s="91"/>
      <c r="S24" s="91"/>
      <c r="T24" s="91"/>
      <c r="U24" s="91"/>
      <c r="W24" s="91"/>
      <c r="X24" s="91"/>
      <c r="Y24" s="91"/>
      <c r="Z24" s="91"/>
      <c r="AA24" s="91"/>
      <c r="AB24" s="91"/>
      <c r="AC24" s="91"/>
      <c r="AD24" s="91"/>
      <c r="AE24" s="91"/>
      <c r="AF24" s="91"/>
      <c r="AG24" s="91"/>
      <c r="AH24" s="91"/>
      <c r="AI24" s="91"/>
      <c r="AJ24" s="91"/>
      <c r="AK24" s="91"/>
      <c r="AL24" s="91"/>
      <c r="AM24" s="91"/>
      <c r="AN24" s="91"/>
      <c r="AO24" s="91"/>
      <c r="AP24" s="91"/>
      <c r="AQ24" s="91"/>
    </row>
    <row r="25" spans="1:43" ht="38.25" customHeight="1">
      <c r="A25" s="91"/>
      <c r="B25" s="91"/>
      <c r="C25" s="91"/>
      <c r="D25" s="91"/>
      <c r="E25" s="91"/>
      <c r="F25" s="91"/>
      <c r="G25" s="91"/>
      <c r="H25" s="91"/>
      <c r="I25" s="91"/>
      <c r="J25" s="91"/>
      <c r="K25" s="91"/>
      <c r="L25" s="91"/>
      <c r="M25" s="91"/>
      <c r="N25" s="91"/>
      <c r="O25" s="91"/>
      <c r="P25" s="91"/>
      <c r="Q25" s="91"/>
      <c r="R25" s="91"/>
      <c r="S25" s="91"/>
      <c r="T25" s="91"/>
      <c r="U25" s="91"/>
      <c r="W25" s="91"/>
      <c r="X25" s="91"/>
      <c r="Y25" s="91"/>
      <c r="Z25" s="91"/>
      <c r="AA25" s="91"/>
      <c r="AB25" s="91"/>
      <c r="AC25" s="91"/>
      <c r="AD25" s="91"/>
      <c r="AE25" s="91"/>
      <c r="AF25" s="91"/>
      <c r="AG25" s="91"/>
      <c r="AH25" s="91"/>
      <c r="AI25" s="91"/>
      <c r="AJ25" s="91"/>
      <c r="AK25" s="91"/>
      <c r="AL25" s="91"/>
      <c r="AM25" s="91"/>
      <c r="AN25" s="91"/>
      <c r="AO25" s="91"/>
      <c r="AP25" s="91"/>
      <c r="AQ25" s="91"/>
    </row>
    <row r="26" spans="1:43" ht="38.25" customHeight="1">
      <c r="A26" s="91"/>
      <c r="B26" s="91"/>
      <c r="C26" s="91"/>
      <c r="D26" s="91"/>
      <c r="E26" s="91"/>
      <c r="F26" s="91"/>
      <c r="G26" s="91"/>
      <c r="H26" s="91"/>
      <c r="I26" s="91"/>
      <c r="J26" s="91"/>
      <c r="K26" s="91"/>
      <c r="L26" s="91"/>
      <c r="M26" s="91"/>
      <c r="N26" s="91"/>
      <c r="O26" s="91"/>
      <c r="P26" s="91"/>
      <c r="Q26" s="91"/>
      <c r="R26" s="91"/>
      <c r="S26" s="91"/>
      <c r="T26" s="91"/>
      <c r="U26" s="91"/>
      <c r="W26" s="91"/>
      <c r="X26" s="91"/>
      <c r="Y26" s="91"/>
      <c r="Z26" s="91"/>
      <c r="AA26" s="91"/>
      <c r="AB26" s="91"/>
      <c r="AC26" s="91"/>
      <c r="AD26" s="91"/>
      <c r="AE26" s="91"/>
      <c r="AF26" s="91"/>
      <c r="AG26" s="91"/>
      <c r="AH26" s="91"/>
      <c r="AI26" s="91"/>
      <c r="AJ26" s="91"/>
      <c r="AK26" s="91"/>
      <c r="AL26" s="91"/>
      <c r="AM26" s="91"/>
      <c r="AN26" s="91"/>
      <c r="AO26" s="91"/>
      <c r="AP26" s="91"/>
      <c r="AQ26" s="91"/>
    </row>
    <row r="27" spans="1:43" ht="38.25" customHeight="1">
      <c r="A27" s="91"/>
      <c r="B27" s="91"/>
      <c r="C27" s="91"/>
      <c r="D27" s="91"/>
      <c r="E27" s="91"/>
      <c r="F27" s="91"/>
      <c r="G27" s="91"/>
      <c r="H27" s="91"/>
      <c r="I27" s="91"/>
      <c r="J27" s="91"/>
      <c r="K27" s="91"/>
      <c r="L27" s="91"/>
      <c r="M27" s="91"/>
      <c r="N27" s="91"/>
      <c r="O27" s="91"/>
      <c r="P27" s="91"/>
      <c r="Q27" s="91"/>
      <c r="R27" s="91"/>
      <c r="S27" s="91"/>
      <c r="T27" s="91"/>
      <c r="U27" s="91"/>
      <c r="W27" s="91"/>
      <c r="X27" s="91"/>
      <c r="Y27" s="91"/>
      <c r="Z27" s="91"/>
      <c r="AA27" s="91"/>
      <c r="AB27" s="91"/>
      <c r="AC27" s="91"/>
      <c r="AD27" s="91"/>
      <c r="AE27" s="91"/>
      <c r="AF27" s="91"/>
      <c r="AG27" s="91"/>
      <c r="AH27" s="91"/>
      <c r="AI27" s="91"/>
      <c r="AJ27" s="91"/>
      <c r="AK27" s="91"/>
      <c r="AL27" s="91"/>
      <c r="AM27" s="91"/>
      <c r="AN27" s="91"/>
      <c r="AO27" s="91"/>
      <c r="AP27" s="91"/>
      <c r="AQ27" s="91"/>
    </row>
    <row r="28" spans="1:43" ht="38.25" customHeight="1">
      <c r="A28" s="91"/>
      <c r="B28" s="91"/>
      <c r="C28" s="91"/>
      <c r="D28" s="91"/>
      <c r="E28" s="91"/>
      <c r="F28" s="91"/>
      <c r="G28" s="91"/>
      <c r="H28" s="91"/>
      <c r="I28" s="91"/>
      <c r="J28" s="91"/>
      <c r="K28" s="91"/>
      <c r="L28" s="91"/>
      <c r="M28" s="91"/>
      <c r="N28" s="91"/>
      <c r="O28" s="91"/>
      <c r="P28" s="91"/>
      <c r="Q28" s="91"/>
      <c r="R28" s="91"/>
      <c r="S28" s="91"/>
      <c r="T28" s="91"/>
      <c r="U28" s="91"/>
      <c r="W28" s="91"/>
      <c r="X28" s="91"/>
      <c r="Y28" s="91"/>
      <c r="Z28" s="91"/>
      <c r="AA28" s="91"/>
      <c r="AB28" s="91"/>
      <c r="AC28" s="91"/>
      <c r="AD28" s="91"/>
      <c r="AE28" s="91"/>
      <c r="AF28" s="91"/>
      <c r="AG28" s="91"/>
      <c r="AH28" s="91"/>
      <c r="AI28" s="91"/>
      <c r="AJ28" s="91"/>
      <c r="AK28" s="91"/>
      <c r="AL28" s="91"/>
      <c r="AM28" s="91"/>
      <c r="AN28" s="91"/>
      <c r="AO28" s="91"/>
      <c r="AP28" s="91"/>
      <c r="AQ28" s="91"/>
    </row>
    <row r="29" spans="1:43" ht="38.25" customHeight="1">
      <c r="A29" s="91"/>
      <c r="B29" s="91"/>
      <c r="C29" s="91"/>
      <c r="D29" s="91"/>
      <c r="E29" s="91"/>
      <c r="F29" s="91"/>
      <c r="G29" s="91"/>
      <c r="H29" s="91"/>
      <c r="I29" s="91"/>
      <c r="J29" s="91"/>
      <c r="K29" s="91"/>
      <c r="L29" s="91"/>
      <c r="M29" s="91"/>
      <c r="N29" s="91"/>
      <c r="O29" s="91"/>
      <c r="P29" s="91"/>
      <c r="Q29" s="91"/>
      <c r="R29" s="91"/>
      <c r="S29" s="91"/>
      <c r="T29" s="91"/>
      <c r="U29" s="91"/>
      <c r="W29" s="91"/>
      <c r="X29" s="91"/>
      <c r="Y29" s="91"/>
      <c r="Z29" s="91"/>
      <c r="AA29" s="91"/>
      <c r="AB29" s="91"/>
      <c r="AC29" s="91"/>
      <c r="AD29" s="91"/>
      <c r="AE29" s="91"/>
      <c r="AF29" s="91"/>
      <c r="AG29" s="91"/>
      <c r="AH29" s="91"/>
      <c r="AI29" s="91"/>
      <c r="AJ29" s="91"/>
      <c r="AK29" s="91"/>
      <c r="AL29" s="91"/>
      <c r="AM29" s="91"/>
      <c r="AN29" s="91"/>
      <c r="AO29" s="91"/>
      <c r="AP29" s="91"/>
      <c r="AQ29" s="91"/>
    </row>
    <row r="30" spans="1:43" ht="38.25" customHeight="1">
      <c r="A30" s="91"/>
      <c r="B30" s="91"/>
      <c r="C30" s="91"/>
      <c r="D30" s="91"/>
      <c r="E30" s="91"/>
      <c r="F30" s="91"/>
      <c r="G30" s="91"/>
      <c r="H30" s="91"/>
      <c r="I30" s="91"/>
      <c r="J30" s="91"/>
      <c r="K30" s="91"/>
      <c r="L30" s="91"/>
      <c r="M30" s="91"/>
      <c r="N30" s="91"/>
      <c r="O30" s="91"/>
      <c r="P30" s="91"/>
      <c r="Q30" s="91"/>
      <c r="R30" s="91"/>
      <c r="S30" s="91"/>
      <c r="T30" s="91"/>
      <c r="U30" s="91"/>
      <c r="W30" s="91"/>
      <c r="X30" s="91"/>
      <c r="Y30" s="91"/>
      <c r="Z30" s="91"/>
      <c r="AA30" s="91"/>
      <c r="AB30" s="91"/>
      <c r="AC30" s="91"/>
      <c r="AD30" s="91"/>
      <c r="AE30" s="91"/>
      <c r="AF30" s="91"/>
      <c r="AG30" s="91"/>
      <c r="AH30" s="91"/>
      <c r="AI30" s="91"/>
      <c r="AJ30" s="91"/>
      <c r="AK30" s="91"/>
      <c r="AL30" s="91"/>
      <c r="AM30" s="91"/>
      <c r="AN30" s="91"/>
      <c r="AO30" s="91"/>
      <c r="AP30" s="91"/>
      <c r="AQ30" s="91"/>
    </row>
    <row r="31" spans="1:43" ht="38.25" customHeight="1">
      <c r="A31" s="91"/>
      <c r="B31" s="91"/>
      <c r="C31" s="91"/>
      <c r="D31" s="91"/>
      <c r="E31" s="91"/>
      <c r="F31" s="91"/>
      <c r="G31" s="91"/>
      <c r="H31" s="91"/>
      <c r="I31" s="91"/>
      <c r="J31" s="91"/>
      <c r="K31" s="91"/>
      <c r="L31" s="91"/>
      <c r="M31" s="91"/>
      <c r="N31" s="91"/>
      <c r="O31" s="91"/>
      <c r="P31" s="91"/>
      <c r="Q31" s="91"/>
      <c r="R31" s="91"/>
      <c r="S31" s="91"/>
      <c r="T31" s="91"/>
      <c r="U31" s="91"/>
      <c r="W31" s="91"/>
      <c r="X31" s="91"/>
      <c r="Y31" s="91"/>
      <c r="Z31" s="91"/>
      <c r="AA31" s="91"/>
      <c r="AB31" s="91"/>
      <c r="AC31" s="91"/>
      <c r="AD31" s="91"/>
      <c r="AE31" s="91"/>
      <c r="AF31" s="91"/>
      <c r="AG31" s="91"/>
      <c r="AH31" s="91"/>
      <c r="AI31" s="91"/>
      <c r="AJ31" s="91"/>
      <c r="AK31" s="91"/>
      <c r="AL31" s="91"/>
      <c r="AM31" s="91"/>
      <c r="AN31" s="91"/>
      <c r="AO31" s="91"/>
      <c r="AP31" s="91"/>
      <c r="AQ31" s="91"/>
    </row>
    <row r="32" spans="1:43" ht="38.25" customHeight="1">
      <c r="A32" s="91"/>
      <c r="B32" s="91"/>
      <c r="C32" s="91"/>
      <c r="D32" s="91"/>
      <c r="E32" s="91"/>
      <c r="F32" s="91"/>
      <c r="G32" s="91"/>
      <c r="H32" s="91"/>
      <c r="I32" s="91"/>
      <c r="J32" s="91"/>
      <c r="K32" s="91"/>
      <c r="L32" s="91"/>
      <c r="M32" s="91"/>
      <c r="N32" s="91"/>
      <c r="O32" s="91"/>
      <c r="P32" s="91"/>
      <c r="Q32" s="91"/>
      <c r="R32" s="91"/>
      <c r="S32" s="91"/>
      <c r="T32" s="91"/>
      <c r="U32" s="91"/>
      <c r="W32" s="91"/>
      <c r="X32" s="91"/>
      <c r="Y32" s="91"/>
      <c r="Z32" s="91"/>
      <c r="AA32" s="91"/>
      <c r="AB32" s="91"/>
      <c r="AC32" s="91"/>
      <c r="AD32" s="91"/>
      <c r="AE32" s="91"/>
      <c r="AF32" s="91"/>
      <c r="AG32" s="91"/>
      <c r="AH32" s="91"/>
      <c r="AI32" s="91"/>
      <c r="AJ32" s="91"/>
      <c r="AK32" s="91"/>
      <c r="AL32" s="91"/>
      <c r="AM32" s="91"/>
      <c r="AN32" s="91"/>
      <c r="AO32" s="91"/>
      <c r="AP32" s="91"/>
      <c r="AQ32" s="91"/>
    </row>
    <row r="33" s="91" customFormat="1" ht="38.25" customHeight="1"/>
    <row r="34" s="91" customFormat="1" ht="38.25" customHeight="1"/>
    <row r="35" s="91" customFormat="1" ht="38.25" customHeight="1"/>
    <row r="36" s="91" customFormat="1" ht="38.25" customHeight="1"/>
    <row r="37" s="91" customFormat="1" ht="38.25" customHeight="1"/>
    <row r="38" s="91" customFormat="1" ht="38.25" customHeight="1"/>
    <row r="39" s="91" customFormat="1" ht="38.25" customHeight="1"/>
    <row r="40" s="91" customFormat="1" ht="38.25" customHeight="1"/>
    <row r="41" s="91" customFormat="1" ht="38.25" customHeight="1"/>
    <row r="42" s="91" customFormat="1" ht="38.25" customHeight="1"/>
    <row r="43" s="91" customFormat="1" ht="38.25" customHeight="1"/>
    <row r="44" s="91" customFormat="1" ht="38.25" customHeight="1"/>
    <row r="45" s="91" customFormat="1" ht="38.25" customHeight="1"/>
    <row r="46" s="91" customFormat="1" ht="38.25" customHeight="1"/>
    <row r="47" s="91" customFormat="1" ht="38.25" customHeight="1"/>
    <row r="48" s="91" customFormat="1" ht="38.25" customHeight="1"/>
    <row r="49" s="91" customFormat="1" ht="38.25" customHeight="1"/>
    <row r="50" s="91" customFormat="1" ht="38.25" customHeight="1"/>
    <row r="51" s="91" customFormat="1" ht="38.25" customHeight="1"/>
    <row r="52" s="91" customFormat="1" ht="38.25" customHeight="1"/>
    <row r="53" s="91" customFormat="1" ht="38.25" customHeight="1"/>
    <row r="54" s="91" customFormat="1" ht="38.25" customHeight="1"/>
    <row r="55" s="91" customFormat="1" ht="38.25" customHeight="1"/>
    <row r="56" s="91" customFormat="1" ht="38.25" customHeight="1"/>
    <row r="57" s="91" customFormat="1" ht="38.25" customHeight="1"/>
    <row r="58" s="91" customFormat="1" ht="38.25" customHeight="1"/>
    <row r="59" s="91" customFormat="1" ht="38.25" customHeight="1"/>
    <row r="60" s="91" customFormat="1" ht="38.25" customHeight="1"/>
    <row r="61" s="91" customFormat="1" ht="38.25" customHeight="1"/>
    <row r="62" s="91" customFormat="1" ht="38.25" customHeight="1"/>
    <row r="63" s="91" customFormat="1" ht="38.25" customHeight="1"/>
    <row r="64" s="91" customFormat="1" ht="38.25" customHeight="1"/>
    <row r="65" s="91" customFormat="1" ht="38.25" customHeight="1"/>
    <row r="66" s="91" customFormat="1" ht="38.25" customHeight="1"/>
    <row r="67" s="91" customFormat="1" ht="38.25" customHeight="1"/>
    <row r="68" s="91" customFormat="1" ht="38.25" customHeight="1"/>
    <row r="69" s="91" customFormat="1" ht="38.25" customHeight="1"/>
    <row r="70" s="91" customFormat="1" ht="38.25" customHeight="1"/>
    <row r="71" s="91" customFormat="1" ht="38.25" customHeight="1"/>
    <row r="72" s="91" customFormat="1" ht="38.25" customHeight="1"/>
    <row r="73" s="91" customFormat="1" ht="38.25" customHeight="1"/>
    <row r="74" s="91" customFormat="1" ht="38.25" customHeight="1"/>
    <row r="75" s="91" customFormat="1" ht="38.25" customHeight="1"/>
    <row r="76" s="91" customFormat="1" ht="38.25" customHeight="1"/>
    <row r="77" s="91" customFormat="1" ht="38.25" customHeight="1"/>
  </sheetData>
  <mergeCells count="19">
    <mergeCell ref="A1:S1"/>
    <mergeCell ref="W1:AM1"/>
    <mergeCell ref="B3:C3"/>
    <mergeCell ref="D3:E3"/>
    <mergeCell ref="F3:G3"/>
    <mergeCell ref="H3:I3"/>
    <mergeCell ref="J3:K3"/>
    <mergeCell ref="L3:M3"/>
    <mergeCell ref="N3:O3"/>
    <mergeCell ref="AI2:AM2"/>
    <mergeCell ref="AL3:AM3"/>
    <mergeCell ref="P3:Q3"/>
    <mergeCell ref="R3:S3"/>
    <mergeCell ref="AH3:AI3"/>
    <mergeCell ref="AP3:AQ3"/>
    <mergeCell ref="T3:U3"/>
    <mergeCell ref="S2:U2"/>
    <mergeCell ref="AN3:AO3"/>
    <mergeCell ref="AJ3:AK3"/>
  </mergeCells>
  <phoneticPr fontId="2"/>
  <conditionalFormatting sqref="J5:K5">
    <cfRule type="expression" dxfId="61" priority="41">
      <formula>AND(NOT(J5=""),J6="")</formula>
    </cfRule>
  </conditionalFormatting>
  <conditionalFormatting sqref="J6:K15">
    <cfRule type="expression" dxfId="60" priority="40">
      <formula>AND(NOT(J6=""),J7="")</formula>
    </cfRule>
  </conditionalFormatting>
  <conditionalFormatting sqref="R5:S5">
    <cfRule type="expression" dxfId="59" priority="39">
      <formula>AND(NOT(R5=""),R6="")</formula>
    </cfRule>
  </conditionalFormatting>
  <conditionalFormatting sqref="R6:S15">
    <cfRule type="expression" dxfId="58" priority="38">
      <formula>AND(NOT(R6=""),R7="")</formula>
    </cfRule>
  </conditionalFormatting>
  <conditionalFormatting sqref="J16:K16">
    <cfRule type="expression" dxfId="57" priority="37">
      <formula>NOT(J16="")</formula>
    </cfRule>
  </conditionalFormatting>
  <conditionalFormatting sqref="R16:S16">
    <cfRule type="expression" dxfId="56" priority="36">
      <formula>"not($R$16="""")"</formula>
    </cfRule>
  </conditionalFormatting>
  <conditionalFormatting sqref="AE5">
    <cfRule type="expression" dxfId="55" priority="35">
      <formula>AND(NOT(AE5=""),AE6="")</formula>
    </cfRule>
  </conditionalFormatting>
  <conditionalFormatting sqref="AE6:AE15">
    <cfRule type="expression" dxfId="54" priority="34">
      <formula>AND(NOT(AE6=""),AE7="")</formula>
    </cfRule>
  </conditionalFormatting>
  <conditionalFormatting sqref="AL5:AM5">
    <cfRule type="expression" dxfId="53" priority="32">
      <formula>AND(NOT(AL5=""),AL6="")</formula>
    </cfRule>
  </conditionalFormatting>
  <conditionalFormatting sqref="AL6:AM15">
    <cfRule type="expression" dxfId="52" priority="31">
      <formula>AND(NOT(AL6=""),AL7="")</formula>
    </cfRule>
  </conditionalFormatting>
  <conditionalFormatting sqref="AL16:AM16 AM17">
    <cfRule type="expression" dxfId="51" priority="30">
      <formula>"not($al$16="""")"</formula>
    </cfRule>
  </conditionalFormatting>
  <conditionalFormatting sqref="J4:K4">
    <cfRule type="expression" dxfId="50" priority="29">
      <formula>$J$16=""</formula>
    </cfRule>
  </conditionalFormatting>
  <conditionalFormatting sqref="AF5:AG5">
    <cfRule type="expression" dxfId="49" priority="28">
      <formula>AND(NOT(AF5=""),AF6="")</formula>
    </cfRule>
  </conditionalFormatting>
  <conditionalFormatting sqref="AF6:AG9 AF11:AG11 AG10 AF13:AG15 AG12">
    <cfRule type="expression" dxfId="48" priority="27">
      <formula>AND(NOT(AF6=""),AF7="")</formula>
    </cfRule>
  </conditionalFormatting>
  <conditionalFormatting sqref="AF16:AG16">
    <cfRule type="expression" dxfId="47" priority="26">
      <formula>NOT(AF16="")</formula>
    </cfRule>
  </conditionalFormatting>
  <conditionalFormatting sqref="J3:K3">
    <cfRule type="expression" dxfId="46" priority="25">
      <formula>$J$16=""</formula>
    </cfRule>
  </conditionalFormatting>
  <conditionalFormatting sqref="T5:U5">
    <cfRule type="expression" dxfId="45" priority="24">
      <formula>AND(NOT(T5=""),T6="")</formula>
    </cfRule>
  </conditionalFormatting>
  <conditionalFormatting sqref="T6:U15">
    <cfRule type="expression" dxfId="44" priority="23">
      <formula>AND(NOT(T6=""),T7="")</formula>
    </cfRule>
  </conditionalFormatting>
  <conditionalFormatting sqref="T16:U16">
    <cfRule type="expression" dxfId="43" priority="22">
      <formula>"not($R$16="""")"</formula>
    </cfRule>
  </conditionalFormatting>
  <conditionalFormatting sqref="AN10:AO10">
    <cfRule type="expression" dxfId="42" priority="21">
      <formula>AND(NOT(AN10=""),AN11="")</formula>
    </cfRule>
  </conditionalFormatting>
  <conditionalFormatting sqref="AP10:AQ10">
    <cfRule type="expression" dxfId="41" priority="20">
      <formula>AND(NOT(AP10=""),AP11="")</formula>
    </cfRule>
  </conditionalFormatting>
  <conditionalFormatting sqref="H5:I5">
    <cfRule type="expression" dxfId="40" priority="19">
      <formula>AND(NOT(H5=""),H6="")</formula>
    </cfRule>
  </conditionalFormatting>
  <conditionalFormatting sqref="H6:I15">
    <cfRule type="expression" dxfId="39" priority="18">
      <formula>AND(NOT(H6=""),H7="")</formula>
    </cfRule>
  </conditionalFormatting>
  <conditionalFormatting sqref="AN11:AQ11">
    <cfRule type="expression" dxfId="38" priority="14">
      <formula>AND(NOT(AN11=""),AN12="")</formula>
    </cfRule>
  </conditionalFormatting>
  <conditionalFormatting sqref="AN12:AQ16">
    <cfRule type="expression" dxfId="37" priority="13">
      <formula>AND(NOT(AN12=""),AN13="")</formula>
    </cfRule>
  </conditionalFormatting>
  <conditionalFormatting sqref="AB5">
    <cfRule type="expression" dxfId="36" priority="12">
      <formula>AND(NOT(AB5=""),AB6="")</formula>
    </cfRule>
  </conditionalFormatting>
  <conditionalFormatting sqref="AB6:AB15">
    <cfRule type="expression" dxfId="35" priority="11">
      <formula>AND(NOT(AB6=""),AB7="")</formula>
    </cfRule>
  </conditionalFormatting>
  <conditionalFormatting sqref="AD5">
    <cfRule type="expression" dxfId="34" priority="10">
      <formula>AND(NOT(AD5=""),AD6="")</formula>
    </cfRule>
  </conditionalFormatting>
  <conditionalFormatting sqref="AD6:AD15">
    <cfRule type="expression" dxfId="33" priority="9">
      <formula>AND(NOT(AD6=""),AD7="")</formula>
    </cfRule>
  </conditionalFormatting>
  <conditionalFormatting sqref="H3:I3">
    <cfRule type="expression" dxfId="32" priority="7">
      <formula>$J$16=""</formula>
    </cfRule>
  </conditionalFormatting>
  <conditionalFormatting sqref="F5">
    <cfRule type="expression" dxfId="31" priority="6">
      <formula>AND(NOT(F5=""),F6="")</formula>
    </cfRule>
  </conditionalFormatting>
  <conditionalFormatting sqref="F6:F15">
    <cfRule type="expression" dxfId="30" priority="5">
      <formula>AND(NOT(F6=""),F7="")</formula>
    </cfRule>
  </conditionalFormatting>
  <conditionalFormatting sqref="G5">
    <cfRule type="expression" dxfId="29" priority="4">
      <formula>AND(NOT(G5=""),G6="")</formula>
    </cfRule>
  </conditionalFormatting>
  <conditionalFormatting sqref="G6:G15">
    <cfRule type="expression" dxfId="28" priority="3">
      <formula>AND(NOT(G6=""),G7="")</formula>
    </cfRule>
  </conditionalFormatting>
  <conditionalFormatting sqref="AF10">
    <cfRule type="expression" dxfId="27" priority="2">
      <formula>AND(NOT(AF10=""),AF11="")</formula>
    </cfRule>
  </conditionalFormatting>
  <conditionalFormatting sqref="AF12">
    <cfRule type="expression" dxfId="26" priority="1">
      <formula>AND(NOT(AF12=""),AF13="")</formula>
    </cfRule>
  </conditionalFormatting>
  <printOptions horizontalCentered="1"/>
  <pageMargins left="0.59055118110236227" right="0.59055118110236227" top="0.59055118110236227" bottom="0.59055118110236227" header="0.19685039370078741" footer="0.19685039370078741"/>
  <pageSetup paperSize="9" scale="92" firstPageNumber="7" orientation="landscape" r:id="rId1"/>
  <headerFooter alignWithMargins="0"/>
  <colBreaks count="1" manualBreakCount="1">
    <brk id="22"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23"/>
  <sheetViews>
    <sheetView showGridLines="0" showZeros="0" view="pageBreakPreview" zoomScale="70" zoomScaleNormal="40" zoomScaleSheetLayoutView="70" zoomScalePageLayoutView="40" workbookViewId="0">
      <selection activeCell="H23" sqref="H23"/>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ht="12.75" customHeight="1">
      <c r="A16" s="113"/>
      <c r="B16" s="114"/>
      <c r="C16" s="114"/>
      <c r="D16" s="114"/>
      <c r="E16" s="114"/>
      <c r="F16" s="114"/>
      <c r="G16" s="114"/>
      <c r="H16" s="114"/>
      <c r="I16" s="114"/>
      <c r="J16" s="114"/>
      <c r="K16" s="114"/>
      <c r="L16" s="114"/>
      <c r="M16" s="114"/>
      <c r="N16" s="114"/>
      <c r="Q16" s="113"/>
      <c r="R16" s="114"/>
      <c r="S16" s="114"/>
      <c r="T16" s="114"/>
      <c r="U16" s="114"/>
      <c r="V16" s="114"/>
      <c r="W16" s="114"/>
      <c r="X16" s="114"/>
      <c r="Y16" s="114"/>
      <c r="Z16" s="114"/>
      <c r="AA16" s="114"/>
      <c r="AB16" s="114"/>
      <c r="AC16" s="114"/>
      <c r="AD16" s="114"/>
    </row>
    <row r="17" spans="1:30" s="116" customFormat="1" ht="18.75" customHeight="1">
      <c r="B17" s="115"/>
      <c r="G17" s="115"/>
      <c r="M17" s="117"/>
      <c r="N17" s="118" t="s">
        <v>74</v>
      </c>
      <c r="U17" s="115"/>
      <c r="Z17" s="115"/>
      <c r="AC17" s="117"/>
      <c r="AD17" s="118" t="s">
        <v>74</v>
      </c>
    </row>
    <row r="18" spans="1:30" s="119" customFormat="1" ht="23.25" customHeight="1">
      <c r="A18" s="193"/>
      <c r="B18" s="198">
        <v>4</v>
      </c>
      <c r="C18" s="194">
        <v>5</v>
      </c>
      <c r="D18" s="194">
        <v>6</v>
      </c>
      <c r="E18" s="194">
        <v>7</v>
      </c>
      <c r="F18" s="194">
        <v>8</v>
      </c>
      <c r="G18" s="194">
        <v>9</v>
      </c>
      <c r="H18" s="194">
        <v>10</v>
      </c>
      <c r="I18" s="194">
        <v>11</v>
      </c>
      <c r="J18" s="194">
        <v>12</v>
      </c>
      <c r="K18" s="195">
        <v>1</v>
      </c>
      <c r="L18" s="195">
        <v>2</v>
      </c>
      <c r="M18" s="195">
        <v>3</v>
      </c>
      <c r="N18" s="196" t="s">
        <v>71</v>
      </c>
      <c r="O18" s="197"/>
      <c r="P18" s="197"/>
      <c r="Q18" s="193"/>
      <c r="R18" s="283">
        <v>1</v>
      </c>
      <c r="S18" s="194">
        <v>2</v>
      </c>
      <c r="T18" s="194">
        <v>3</v>
      </c>
      <c r="U18" s="194">
        <v>4</v>
      </c>
      <c r="V18" s="194">
        <v>5</v>
      </c>
      <c r="W18" s="194">
        <v>6</v>
      </c>
      <c r="X18" s="194">
        <v>7</v>
      </c>
      <c r="Y18" s="194">
        <v>8</v>
      </c>
      <c r="Z18" s="194">
        <v>9</v>
      </c>
      <c r="AA18" s="195">
        <v>10</v>
      </c>
      <c r="AB18" s="195">
        <v>11</v>
      </c>
      <c r="AC18" s="195">
        <v>12</v>
      </c>
      <c r="AD18" s="196" t="s">
        <v>71</v>
      </c>
    </row>
    <row r="19" spans="1:30" s="119" customFormat="1" ht="23.25" customHeight="1">
      <c r="A19" s="167" t="s">
        <v>131</v>
      </c>
      <c r="B19" s="210">
        <v>851.4</v>
      </c>
      <c r="C19" s="199">
        <v>834.9</v>
      </c>
      <c r="D19" s="199">
        <v>868.2</v>
      </c>
      <c r="E19" s="199">
        <v>963.6</v>
      </c>
      <c r="F19" s="199">
        <v>1021.2</v>
      </c>
      <c r="G19" s="199">
        <v>809.3</v>
      </c>
      <c r="H19" s="199">
        <v>851.3</v>
      </c>
      <c r="I19" s="199">
        <v>799.2</v>
      </c>
      <c r="J19" s="199">
        <v>755.1</v>
      </c>
      <c r="K19" s="200">
        <v>727.8</v>
      </c>
      <c r="L19" s="200">
        <v>590.9</v>
      </c>
      <c r="M19" s="200">
        <v>396.3</v>
      </c>
      <c r="N19" s="297">
        <f>SUM(B19:M19)</f>
        <v>9469.1999999999989</v>
      </c>
      <c r="O19" s="197"/>
      <c r="P19" s="197"/>
      <c r="Q19" s="203" t="s">
        <v>96</v>
      </c>
      <c r="R19" s="304">
        <v>753.5</v>
      </c>
      <c r="S19" s="199">
        <v>772.2</v>
      </c>
      <c r="T19" s="199">
        <v>884</v>
      </c>
      <c r="U19" s="199">
        <v>851.4</v>
      </c>
      <c r="V19" s="199">
        <v>834.9</v>
      </c>
      <c r="W19" s="199">
        <v>868.2</v>
      </c>
      <c r="X19" s="199">
        <v>963.6</v>
      </c>
      <c r="Y19" s="199">
        <v>1021.2</v>
      </c>
      <c r="Z19" s="199">
        <v>809.3</v>
      </c>
      <c r="AA19" s="200">
        <v>851.3</v>
      </c>
      <c r="AB19" s="200">
        <v>799.2</v>
      </c>
      <c r="AC19" s="200">
        <v>755.1</v>
      </c>
      <c r="AD19" s="297">
        <f>SUM(R19:AC19)</f>
        <v>10163.900000000001</v>
      </c>
    </row>
    <row r="20" spans="1:30" s="119" customFormat="1" ht="23.25" customHeight="1">
      <c r="A20" s="168" t="s">
        <v>132</v>
      </c>
      <c r="B20" s="240">
        <v>77.3</v>
      </c>
      <c r="C20" s="204">
        <v>44</v>
      </c>
      <c r="D20" s="204">
        <v>144.1</v>
      </c>
      <c r="E20" s="204">
        <v>277.3</v>
      </c>
      <c r="F20" s="204">
        <v>202.8</v>
      </c>
      <c r="G20" s="204">
        <v>227.6</v>
      </c>
      <c r="H20" s="204">
        <v>341.2</v>
      </c>
      <c r="I20" s="204">
        <v>381.1</v>
      </c>
      <c r="J20" s="204">
        <v>326.2</v>
      </c>
      <c r="K20" s="205">
        <v>144</v>
      </c>
      <c r="L20" s="205">
        <v>118.8</v>
      </c>
      <c r="M20" s="205">
        <v>299.2</v>
      </c>
      <c r="N20" s="297">
        <f>SUM(B20:M20)</f>
        <v>2583.6000000000004</v>
      </c>
      <c r="O20" s="197"/>
      <c r="P20" s="197"/>
      <c r="Q20" s="202" t="s">
        <v>101</v>
      </c>
      <c r="R20" s="304">
        <v>727.8</v>
      </c>
      <c r="S20" s="199">
        <v>590.9</v>
      </c>
      <c r="T20" s="199">
        <v>396.3</v>
      </c>
      <c r="U20" s="199">
        <v>77.3</v>
      </c>
      <c r="V20" s="199">
        <v>44</v>
      </c>
      <c r="W20" s="199">
        <v>144.1</v>
      </c>
      <c r="X20" s="199">
        <v>277.3</v>
      </c>
      <c r="Y20" s="199">
        <v>202.8</v>
      </c>
      <c r="Z20" s="199">
        <v>227.6</v>
      </c>
      <c r="AA20" s="200">
        <v>341.2</v>
      </c>
      <c r="AB20" s="200">
        <v>381.1</v>
      </c>
      <c r="AC20" s="200">
        <v>326.2</v>
      </c>
      <c r="AD20" s="297">
        <f>SUM(R20:AC20)</f>
        <v>3736.5999999999995</v>
      </c>
    </row>
    <row r="21" spans="1:30" s="119" customFormat="1" ht="23.25" customHeight="1">
      <c r="A21" s="168" t="s">
        <v>133</v>
      </c>
      <c r="B21" s="210">
        <v>262.60000000000002</v>
      </c>
      <c r="C21" s="199">
        <v>195.2</v>
      </c>
      <c r="D21" s="199">
        <v>162.9</v>
      </c>
      <c r="E21" s="204">
        <v>250.4</v>
      </c>
      <c r="F21" s="314">
        <v>288.2</v>
      </c>
      <c r="G21" s="199">
        <v>204.9</v>
      </c>
      <c r="H21" s="199">
        <v>299</v>
      </c>
      <c r="I21" s="199">
        <v>368</v>
      </c>
      <c r="J21" s="199">
        <v>423.6</v>
      </c>
      <c r="K21" s="200">
        <v>224.6</v>
      </c>
      <c r="L21" s="200">
        <v>179.2</v>
      </c>
      <c r="M21" s="200">
        <v>415.7</v>
      </c>
      <c r="N21" s="297">
        <f>SUM(B21:M21)</f>
        <v>3274.2999999999997</v>
      </c>
      <c r="O21" s="197"/>
      <c r="P21" s="197"/>
      <c r="Q21" s="202" t="s">
        <v>102</v>
      </c>
      <c r="R21" s="304">
        <v>144</v>
      </c>
      <c r="S21" s="199">
        <v>118.8</v>
      </c>
      <c r="T21" s="199">
        <v>299.2</v>
      </c>
      <c r="U21" s="199">
        <v>262.60000000000002</v>
      </c>
      <c r="V21" s="199">
        <v>195.2</v>
      </c>
      <c r="W21" s="199">
        <v>162.9</v>
      </c>
      <c r="X21" s="199">
        <v>250.4</v>
      </c>
      <c r="Y21" s="199">
        <v>288.2</v>
      </c>
      <c r="Z21" s="199">
        <v>204.9</v>
      </c>
      <c r="AA21" s="200">
        <v>299</v>
      </c>
      <c r="AB21" s="199">
        <v>368</v>
      </c>
      <c r="AC21" s="200">
        <v>423.6</v>
      </c>
      <c r="AD21" s="297">
        <f>SUM(R21:AC21)</f>
        <v>3016.8</v>
      </c>
    </row>
    <row r="22" spans="1:30" s="119" customFormat="1" ht="23.25" customHeight="1">
      <c r="A22" s="168" t="s">
        <v>121</v>
      </c>
      <c r="B22" s="347">
        <v>409</v>
      </c>
      <c r="C22" s="204">
        <v>396.8</v>
      </c>
      <c r="D22" s="204">
        <v>448.5</v>
      </c>
      <c r="E22" s="204">
        <v>607.79999999999995</v>
      </c>
      <c r="F22" s="204">
        <v>640.79999999999995</v>
      </c>
      <c r="G22" s="204">
        <v>494.7</v>
      </c>
      <c r="H22" s="204">
        <v>630.70000000000005</v>
      </c>
      <c r="I22" s="204">
        <v>615</v>
      </c>
      <c r="J22" s="204">
        <v>635</v>
      </c>
      <c r="K22" s="204">
        <v>532.20000000000005</v>
      </c>
      <c r="L22" s="204">
        <v>597.9</v>
      </c>
      <c r="M22" s="348">
        <v>766.2</v>
      </c>
      <c r="N22" s="297">
        <f>SUM(B22:M22)</f>
        <v>6774.5999999999985</v>
      </c>
      <c r="O22" s="197"/>
      <c r="P22" s="197"/>
      <c r="Q22" s="203" t="s">
        <v>112</v>
      </c>
      <c r="R22" s="305">
        <v>224.6</v>
      </c>
      <c r="S22" s="205">
        <v>179.2</v>
      </c>
      <c r="T22" s="204">
        <v>415.7</v>
      </c>
      <c r="U22" s="204">
        <v>409</v>
      </c>
      <c r="V22" s="204">
        <v>396.8</v>
      </c>
      <c r="W22" s="204">
        <v>448.5</v>
      </c>
      <c r="X22" s="204">
        <v>607.79999999999995</v>
      </c>
      <c r="Y22" s="314">
        <v>640.79999999999995</v>
      </c>
      <c r="Z22" s="204">
        <v>494.7</v>
      </c>
      <c r="AA22" s="205">
        <v>630.70000000000005</v>
      </c>
      <c r="AB22" s="205">
        <v>615</v>
      </c>
      <c r="AC22" s="205">
        <v>635</v>
      </c>
      <c r="AD22" s="298">
        <f>SUM(R22:AC22)</f>
        <v>5697.8</v>
      </c>
    </row>
    <row r="23" spans="1:30" s="120" customFormat="1" ht="23.25" customHeight="1">
      <c r="A23" s="344" t="s">
        <v>124</v>
      </c>
      <c r="B23" s="345">
        <v>669.8</v>
      </c>
      <c r="C23" s="346">
        <v>645.20000000000005</v>
      </c>
      <c r="D23" s="346">
        <v>663.4</v>
      </c>
      <c r="E23" s="346">
        <v>778.8</v>
      </c>
      <c r="F23" s="346">
        <v>728.6</v>
      </c>
      <c r="G23" s="346">
        <v>710.1</v>
      </c>
      <c r="H23" s="346">
        <v>788.3</v>
      </c>
      <c r="I23" s="346" t="s">
        <v>138</v>
      </c>
      <c r="J23" s="346" t="s">
        <v>138</v>
      </c>
      <c r="K23" s="346" t="s">
        <v>138</v>
      </c>
      <c r="L23" s="346" t="s">
        <v>138</v>
      </c>
      <c r="M23" s="371" t="s">
        <v>138</v>
      </c>
      <c r="N23" s="300">
        <f>SUM(B23:M23)</f>
        <v>4984.2</v>
      </c>
      <c r="O23" s="208"/>
      <c r="P23" s="208"/>
      <c r="Q23" s="335" t="s">
        <v>134</v>
      </c>
      <c r="R23" s="338">
        <v>532.20000000000005</v>
      </c>
      <c r="S23" s="279">
        <v>597.9</v>
      </c>
      <c r="T23" s="279">
        <v>766.2</v>
      </c>
      <c r="U23" s="279">
        <v>669.8</v>
      </c>
      <c r="V23" s="279">
        <v>645.20000000000005</v>
      </c>
      <c r="W23" s="346">
        <v>663.4</v>
      </c>
      <c r="X23" s="279">
        <v>778.8</v>
      </c>
      <c r="Y23" s="346">
        <v>728.6</v>
      </c>
      <c r="Z23" s="279">
        <v>710.1</v>
      </c>
      <c r="AA23" s="279">
        <v>788.3</v>
      </c>
      <c r="AB23" s="279" t="s">
        <v>138</v>
      </c>
      <c r="AC23" s="206" t="s">
        <v>138</v>
      </c>
      <c r="AD23" s="299">
        <f>SUM(R23:AC23)</f>
        <v>6880.5000000000009</v>
      </c>
    </row>
  </sheetData>
  <phoneticPr fontId="2"/>
  <conditionalFormatting sqref="B23">
    <cfRule type="expression" dxfId="25" priority="16">
      <formula>AND(NOT($B$23=""),$C$23="")</formula>
    </cfRule>
  </conditionalFormatting>
  <conditionalFormatting sqref="C23">
    <cfRule type="expression" dxfId="24" priority="14">
      <formula>AND(NOT(C$23=""),D$23="")</formula>
    </cfRule>
  </conditionalFormatting>
  <conditionalFormatting sqref="D23:L23">
    <cfRule type="expression" dxfId="23" priority="13">
      <formula>AND(NOT(D$23=""),E$23="")</formula>
    </cfRule>
  </conditionalFormatting>
  <conditionalFormatting sqref="M23">
    <cfRule type="notContainsBlanks" dxfId="22" priority="12">
      <formula>LEN(TRIM(M23))&gt;0</formula>
    </cfRule>
  </conditionalFormatting>
  <conditionalFormatting sqref="R23">
    <cfRule type="expression" dxfId="21" priority="11">
      <formula>AND(NOT(R$23=""),S$23="")</formula>
    </cfRule>
  </conditionalFormatting>
  <conditionalFormatting sqref="S23">
    <cfRule type="expression" dxfId="20" priority="10">
      <formula>AND(NOT(S$23=""),T$23="")</formula>
    </cfRule>
  </conditionalFormatting>
  <conditionalFormatting sqref="T23:V23 Z23:AB23 X23">
    <cfRule type="expression" dxfId="19" priority="9">
      <formula>AND(NOT(T$23=""),U$23="")</formula>
    </cfRule>
  </conditionalFormatting>
  <conditionalFormatting sqref="AC23">
    <cfRule type="notContainsBlanks" dxfId="18" priority="8">
      <formula>LEN(TRIM(AC23))&gt;0</formula>
    </cfRule>
  </conditionalFormatting>
  <conditionalFormatting sqref="W23">
    <cfRule type="expression" dxfId="17" priority="2">
      <formula>AND(NOT(W$23=""),X$23="")</formula>
    </cfRule>
  </conditionalFormatting>
  <conditionalFormatting sqref="Y23">
    <cfRule type="expression" dxfId="16" priority="1">
      <formula>AND(NOT(Y$23=""),Z$23="")</formula>
    </cfRule>
  </conditionalFormatting>
  <printOptions horizontalCentered="1"/>
  <pageMargins left="0.59055118110236227" right="0.59055118110236227" top="0.59055118110236227" bottom="0.59055118110236227" header="0.19685039370078741" footer="0.19685039370078741"/>
  <pageSetup paperSize="9" scale="95" firstPageNumber="9" orientation="landscape"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D37"/>
  <sheetViews>
    <sheetView showGridLines="0" view="pageBreakPreview" zoomScale="70" zoomScaleNormal="40" zoomScaleSheetLayoutView="70" zoomScalePageLayoutView="40" workbookViewId="0">
      <selection activeCell="M29" sqref="M29"/>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601.1</v>
      </c>
      <c r="C18" s="199">
        <v>566.5</v>
      </c>
      <c r="D18" s="199">
        <v>569.79999999999995</v>
      </c>
      <c r="E18" s="199">
        <v>660.8</v>
      </c>
      <c r="F18" s="199">
        <v>738.3</v>
      </c>
      <c r="G18" s="199">
        <v>590.6</v>
      </c>
      <c r="H18" s="199">
        <v>620.79999999999995</v>
      </c>
      <c r="I18" s="199">
        <v>600.1</v>
      </c>
      <c r="J18" s="199">
        <v>572.70000000000005</v>
      </c>
      <c r="K18" s="200">
        <v>534.29999999999995</v>
      </c>
      <c r="L18" s="200">
        <v>529.9</v>
      </c>
      <c r="M18" s="200">
        <v>393.9</v>
      </c>
      <c r="N18" s="201">
        <f>SUM(B18:M18)</f>
        <v>6978.7999999999993</v>
      </c>
      <c r="O18" s="197"/>
      <c r="P18" s="197"/>
      <c r="Q18" s="203" t="s">
        <v>96</v>
      </c>
      <c r="R18" s="209">
        <v>523.70000000000005</v>
      </c>
      <c r="S18" s="199">
        <v>532.1</v>
      </c>
      <c r="T18" s="199">
        <v>657.4</v>
      </c>
      <c r="U18" s="199">
        <v>601.1</v>
      </c>
      <c r="V18" s="199">
        <v>566.5</v>
      </c>
      <c r="W18" s="199">
        <v>569.79999999999995</v>
      </c>
      <c r="X18" s="199">
        <v>660.8</v>
      </c>
      <c r="Y18" s="199">
        <v>738.3</v>
      </c>
      <c r="Z18" s="199">
        <v>590.6</v>
      </c>
      <c r="AA18" s="200">
        <v>620.79999999999995</v>
      </c>
      <c r="AB18" s="200">
        <v>600.1</v>
      </c>
      <c r="AC18" s="200">
        <v>572.70000000000005</v>
      </c>
      <c r="AD18" s="201">
        <f>SUM(R18:AC18)</f>
        <v>7233.9000000000015</v>
      </c>
    </row>
    <row r="19" spans="1:30" s="119" customFormat="1" ht="23.25" customHeight="1">
      <c r="A19" s="167" t="s">
        <v>97</v>
      </c>
      <c r="B19" s="240">
        <v>77.3</v>
      </c>
      <c r="C19" s="204">
        <v>44</v>
      </c>
      <c r="D19" s="204">
        <v>144.1</v>
      </c>
      <c r="E19" s="204">
        <v>277.3</v>
      </c>
      <c r="F19" s="204">
        <v>202.8</v>
      </c>
      <c r="G19" s="204">
        <v>227.6</v>
      </c>
      <c r="H19" s="204">
        <v>341.2</v>
      </c>
      <c r="I19" s="204">
        <v>381.1</v>
      </c>
      <c r="J19" s="204">
        <v>326.2</v>
      </c>
      <c r="K19" s="205">
        <v>144</v>
      </c>
      <c r="L19" s="205">
        <v>118.8</v>
      </c>
      <c r="M19" s="205">
        <v>299.2</v>
      </c>
      <c r="N19" s="201">
        <f>SUM(B19:M19)</f>
        <v>2583.6000000000004</v>
      </c>
      <c r="O19" s="197"/>
      <c r="P19" s="197"/>
      <c r="Q19" s="202" t="s">
        <v>98</v>
      </c>
      <c r="R19" s="210">
        <v>534.29999999999995</v>
      </c>
      <c r="S19" s="199">
        <v>529.9</v>
      </c>
      <c r="T19" s="199">
        <v>393.9</v>
      </c>
      <c r="U19" s="199">
        <v>77.3</v>
      </c>
      <c r="V19" s="199">
        <v>44</v>
      </c>
      <c r="W19" s="199">
        <v>144.1</v>
      </c>
      <c r="X19" s="199">
        <v>277.3</v>
      </c>
      <c r="Y19" s="199">
        <v>202.8</v>
      </c>
      <c r="Z19" s="199">
        <v>227.6</v>
      </c>
      <c r="AA19" s="200">
        <v>341.2</v>
      </c>
      <c r="AB19" s="200">
        <v>381.1</v>
      </c>
      <c r="AC19" s="200">
        <v>326.2</v>
      </c>
      <c r="AD19" s="201">
        <f t="shared" ref="AD19:AD21" si="0">SUM(R19:AC19)</f>
        <v>3479.6999999999994</v>
      </c>
    </row>
    <row r="20" spans="1:30" s="119" customFormat="1" ht="23.25" customHeight="1">
      <c r="A20" s="168" t="s">
        <v>107</v>
      </c>
      <c r="B20" s="210">
        <v>262.60000000000002</v>
      </c>
      <c r="C20" s="199">
        <v>195.2</v>
      </c>
      <c r="D20" s="199">
        <v>162.9</v>
      </c>
      <c r="E20" s="199">
        <v>250.4</v>
      </c>
      <c r="F20" s="199">
        <v>288.2</v>
      </c>
      <c r="G20" s="199">
        <v>204.9</v>
      </c>
      <c r="H20" s="199">
        <v>299</v>
      </c>
      <c r="I20" s="199">
        <v>368</v>
      </c>
      <c r="J20" s="199">
        <v>423.6</v>
      </c>
      <c r="K20" s="200">
        <v>224.6</v>
      </c>
      <c r="L20" s="200">
        <v>179.2</v>
      </c>
      <c r="M20" s="200">
        <v>415.7</v>
      </c>
      <c r="N20" s="201">
        <f>SUM(B20:M20)</f>
        <v>3274.2999999999997</v>
      </c>
      <c r="O20" s="197"/>
      <c r="P20" s="197"/>
      <c r="Q20" s="202" t="s">
        <v>100</v>
      </c>
      <c r="R20" s="210">
        <v>144</v>
      </c>
      <c r="S20" s="199">
        <v>118.8</v>
      </c>
      <c r="T20" s="199">
        <v>299.2</v>
      </c>
      <c r="U20" s="199">
        <v>262.60000000000002</v>
      </c>
      <c r="V20" s="199">
        <v>195.2</v>
      </c>
      <c r="W20" s="199">
        <v>162.9</v>
      </c>
      <c r="X20" s="199">
        <v>250.4</v>
      </c>
      <c r="Y20" s="199">
        <v>288.2</v>
      </c>
      <c r="Z20" s="199">
        <v>204.9</v>
      </c>
      <c r="AA20" s="200">
        <v>299</v>
      </c>
      <c r="AB20" s="200">
        <v>368</v>
      </c>
      <c r="AC20" s="200">
        <v>423.6</v>
      </c>
      <c r="AD20" s="201">
        <f t="shared" si="0"/>
        <v>3016.8</v>
      </c>
    </row>
    <row r="21" spans="1:30" s="119" customFormat="1" ht="23.25" customHeight="1">
      <c r="A21" s="168" t="s">
        <v>114</v>
      </c>
      <c r="B21" s="240">
        <v>409</v>
      </c>
      <c r="C21" s="204">
        <v>396.8</v>
      </c>
      <c r="D21" s="204">
        <v>448.5</v>
      </c>
      <c r="E21" s="204">
        <v>607.79999999999995</v>
      </c>
      <c r="F21" s="204">
        <v>640.70000000000005</v>
      </c>
      <c r="G21" s="204">
        <v>494.7</v>
      </c>
      <c r="H21" s="204">
        <v>628</v>
      </c>
      <c r="I21" s="204">
        <v>602.9</v>
      </c>
      <c r="J21" s="204">
        <v>602.20000000000005</v>
      </c>
      <c r="K21" s="205">
        <v>487.4</v>
      </c>
      <c r="L21" s="205">
        <v>554.5</v>
      </c>
      <c r="M21" s="205">
        <v>702</v>
      </c>
      <c r="N21" s="201">
        <f>SUM(B21:M21)</f>
        <v>6574.4999999999991</v>
      </c>
      <c r="O21" s="197"/>
      <c r="P21" s="197"/>
      <c r="Q21" s="203" t="s">
        <v>113</v>
      </c>
      <c r="R21" s="210">
        <v>224.6</v>
      </c>
      <c r="S21" s="199">
        <v>179.2</v>
      </c>
      <c r="T21" s="199">
        <v>415.7</v>
      </c>
      <c r="U21" s="199">
        <v>409</v>
      </c>
      <c r="V21" s="199">
        <v>396.8</v>
      </c>
      <c r="W21" s="199">
        <v>448.5</v>
      </c>
      <c r="X21" s="199">
        <v>607.79999999999995</v>
      </c>
      <c r="Y21" s="199">
        <v>640.70000000000005</v>
      </c>
      <c r="Z21" s="199">
        <v>494.7</v>
      </c>
      <c r="AA21" s="200">
        <v>628</v>
      </c>
      <c r="AB21" s="199">
        <v>602.9</v>
      </c>
      <c r="AC21" s="200">
        <v>602.20000000000005</v>
      </c>
      <c r="AD21" s="201">
        <f t="shared" si="0"/>
        <v>5650.0999999999995</v>
      </c>
    </row>
    <row r="22" spans="1:30" s="120" customFormat="1" ht="23.25" customHeight="1">
      <c r="A22" s="317" t="s">
        <v>124</v>
      </c>
      <c r="B22" s="338">
        <v>603.1</v>
      </c>
      <c r="C22" s="279">
        <v>575.29999999999995</v>
      </c>
      <c r="D22" s="279">
        <v>585.70000000000005</v>
      </c>
      <c r="E22" s="279">
        <v>663.6</v>
      </c>
      <c r="F22" s="279">
        <v>632.20000000000005</v>
      </c>
      <c r="G22" s="279">
        <v>603.5</v>
      </c>
      <c r="H22" s="279">
        <v>672.9</v>
      </c>
      <c r="I22" s="279" t="s">
        <v>138</v>
      </c>
      <c r="J22" s="279" t="s">
        <v>138</v>
      </c>
      <c r="K22" s="279" t="s">
        <v>138</v>
      </c>
      <c r="L22" s="279" t="s">
        <v>138</v>
      </c>
      <c r="M22" s="206" t="s">
        <v>138</v>
      </c>
      <c r="N22" s="207">
        <f>SUM(B22:M22)</f>
        <v>4336.3</v>
      </c>
      <c r="O22" s="208"/>
      <c r="P22" s="208"/>
      <c r="Q22" s="333" t="s">
        <v>135</v>
      </c>
      <c r="R22" s="338">
        <v>487.4</v>
      </c>
      <c r="S22" s="279">
        <v>554.5</v>
      </c>
      <c r="T22" s="279">
        <v>702</v>
      </c>
      <c r="U22" s="279">
        <v>603.1</v>
      </c>
      <c r="V22" s="279">
        <v>575.29999999999995</v>
      </c>
      <c r="W22" s="279">
        <v>585.70000000000005</v>
      </c>
      <c r="X22" s="279">
        <v>663.6</v>
      </c>
      <c r="Y22" s="279">
        <v>632.20000000000005</v>
      </c>
      <c r="Z22" s="279">
        <v>603.5</v>
      </c>
      <c r="AA22" s="279">
        <v>672.9</v>
      </c>
      <c r="AB22" s="279" t="s">
        <v>138</v>
      </c>
      <c r="AC22" s="206" t="s">
        <v>138</v>
      </c>
      <c r="AD22" s="207">
        <f>SUM(R22:AC22)</f>
        <v>6080.2</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15" priority="6">
      <formula>AND(NOT(B$22=""),C$22="")</formula>
    </cfRule>
  </conditionalFormatting>
  <conditionalFormatting sqref="M22">
    <cfRule type="notContainsBlanks" dxfId="14" priority="5">
      <formula>LEN(TRIM(M22))&gt;0</formula>
    </cfRule>
  </conditionalFormatting>
  <conditionalFormatting sqref="C22:L22">
    <cfRule type="expression" dxfId="13" priority="4">
      <formula>AND(NOT(C$22=""),D$22="")</formula>
    </cfRule>
  </conditionalFormatting>
  <conditionalFormatting sqref="R22">
    <cfRule type="expression" dxfId="12" priority="3">
      <formula>AND(NOT(R$22=""),S$22="")</formula>
    </cfRule>
  </conditionalFormatting>
  <conditionalFormatting sqref="AC22">
    <cfRule type="notContainsBlanks" dxfId="11" priority="7">
      <formula>LEN(TRIM(AC22))&gt;0</formula>
    </cfRule>
  </conditionalFormatting>
  <conditionalFormatting sqref="S22:X22 Z22:AB22">
    <cfRule type="expression" dxfId="10" priority="2">
      <formula>AND(NOT(S$22=""),T$22="")</formula>
    </cfRule>
  </conditionalFormatting>
  <conditionalFormatting sqref="Y22">
    <cfRule type="expression" dxfId="9"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D37"/>
  <sheetViews>
    <sheetView showGridLines="0" view="pageBreakPreview" zoomScale="70" zoomScaleNormal="40" zoomScaleSheetLayoutView="70" zoomScalePageLayoutView="40" workbookViewId="0">
      <selection activeCell="H22" sqref="H22"/>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250.3</v>
      </c>
      <c r="C18" s="199">
        <v>268.39999999999998</v>
      </c>
      <c r="D18" s="199">
        <v>298.39999999999998</v>
      </c>
      <c r="E18" s="199">
        <v>302.8</v>
      </c>
      <c r="F18" s="199">
        <v>282.89999999999998</v>
      </c>
      <c r="G18" s="199">
        <v>218.7</v>
      </c>
      <c r="H18" s="199">
        <v>230.5</v>
      </c>
      <c r="I18" s="199">
        <v>199.1</v>
      </c>
      <c r="J18" s="199">
        <v>182.4</v>
      </c>
      <c r="K18" s="200">
        <v>193.5</v>
      </c>
      <c r="L18" s="200">
        <v>61</v>
      </c>
      <c r="M18" s="200">
        <v>2.4</v>
      </c>
      <c r="N18" s="201">
        <f>SUM(B18:M18)</f>
        <v>2490.4000000000005</v>
      </c>
      <c r="O18" s="197"/>
      <c r="P18" s="197"/>
      <c r="Q18" s="203" t="s">
        <v>96</v>
      </c>
      <c r="R18" s="209">
        <v>229.8</v>
      </c>
      <c r="S18" s="199">
        <v>240.1</v>
      </c>
      <c r="T18" s="199">
        <v>226.6</v>
      </c>
      <c r="U18" s="199">
        <v>250.3</v>
      </c>
      <c r="V18" s="199">
        <v>268.39999999999998</v>
      </c>
      <c r="W18" s="199">
        <v>298.39999999999998</v>
      </c>
      <c r="X18" s="199">
        <v>302.8</v>
      </c>
      <c r="Y18" s="199">
        <v>282.89999999999998</v>
      </c>
      <c r="Z18" s="199">
        <v>218.7</v>
      </c>
      <c r="AA18" s="200">
        <v>230.5</v>
      </c>
      <c r="AB18" s="200">
        <v>199.1</v>
      </c>
      <c r="AC18" s="200">
        <v>182.4</v>
      </c>
      <c r="AD18" s="201">
        <f>SUM(R18:AC18)</f>
        <v>2929.9999999999995</v>
      </c>
    </row>
    <row r="19" spans="1:30" s="119" customFormat="1" ht="23.25" customHeight="1">
      <c r="A19" s="167" t="s">
        <v>97</v>
      </c>
      <c r="B19" s="240">
        <v>0</v>
      </c>
      <c r="C19" s="204">
        <v>0</v>
      </c>
      <c r="D19" s="204">
        <v>0</v>
      </c>
      <c r="E19" s="204">
        <v>0</v>
      </c>
      <c r="F19" s="204">
        <v>0</v>
      </c>
      <c r="G19" s="204">
        <v>0</v>
      </c>
      <c r="H19" s="204">
        <v>0</v>
      </c>
      <c r="I19" s="204">
        <v>0</v>
      </c>
      <c r="J19" s="204">
        <v>0</v>
      </c>
      <c r="K19" s="205">
        <v>0</v>
      </c>
      <c r="L19" s="205">
        <v>0</v>
      </c>
      <c r="M19" s="205">
        <v>0</v>
      </c>
      <c r="N19" s="201">
        <f>SUM(B19:M19)</f>
        <v>0</v>
      </c>
      <c r="O19" s="197"/>
      <c r="P19" s="197"/>
      <c r="Q19" s="202" t="s">
        <v>98</v>
      </c>
      <c r="R19" s="210">
        <v>193.5</v>
      </c>
      <c r="S19" s="199">
        <v>61</v>
      </c>
      <c r="T19" s="199">
        <v>2.4</v>
      </c>
      <c r="U19" s="199">
        <v>0</v>
      </c>
      <c r="V19" s="199">
        <v>0</v>
      </c>
      <c r="W19" s="199">
        <v>0</v>
      </c>
      <c r="X19" s="199">
        <v>0</v>
      </c>
      <c r="Y19" s="199">
        <v>0</v>
      </c>
      <c r="Z19" s="199">
        <v>0</v>
      </c>
      <c r="AA19" s="200">
        <v>0</v>
      </c>
      <c r="AB19" s="200">
        <v>0</v>
      </c>
      <c r="AC19" s="200">
        <v>0</v>
      </c>
      <c r="AD19" s="201">
        <f t="shared" ref="AD19:AD21" si="0">SUM(R19:AC19)</f>
        <v>256.89999999999998</v>
      </c>
    </row>
    <row r="20" spans="1:30" s="119" customFormat="1" ht="23.25" customHeight="1">
      <c r="A20" s="168" t="s">
        <v>107</v>
      </c>
      <c r="B20" s="210">
        <v>0</v>
      </c>
      <c r="C20" s="199">
        <v>0</v>
      </c>
      <c r="D20" s="199">
        <v>0</v>
      </c>
      <c r="E20" s="199">
        <v>0</v>
      </c>
      <c r="F20" s="199">
        <v>0</v>
      </c>
      <c r="G20" s="199">
        <v>0</v>
      </c>
      <c r="H20" s="199">
        <v>0</v>
      </c>
      <c r="I20" s="199">
        <v>0</v>
      </c>
      <c r="J20" s="199">
        <v>0</v>
      </c>
      <c r="K20" s="200">
        <v>0</v>
      </c>
      <c r="L20" s="200">
        <v>0</v>
      </c>
      <c r="M20" s="200">
        <v>0</v>
      </c>
      <c r="N20" s="201">
        <f>SUM(B20:M20)</f>
        <v>0</v>
      </c>
      <c r="O20" s="197"/>
      <c r="P20" s="197"/>
      <c r="Q20" s="202" t="s">
        <v>100</v>
      </c>
      <c r="R20" s="210">
        <v>0</v>
      </c>
      <c r="S20" s="199">
        <v>0</v>
      </c>
      <c r="T20" s="199">
        <v>0</v>
      </c>
      <c r="U20" s="199">
        <v>0</v>
      </c>
      <c r="V20" s="199">
        <v>0</v>
      </c>
      <c r="W20" s="199">
        <v>0</v>
      </c>
      <c r="X20" s="199">
        <v>0</v>
      </c>
      <c r="Y20" s="199">
        <v>0</v>
      </c>
      <c r="Z20" s="199">
        <v>0</v>
      </c>
      <c r="AA20" s="200">
        <v>0</v>
      </c>
      <c r="AB20" s="200">
        <v>0</v>
      </c>
      <c r="AC20" s="200">
        <v>0</v>
      </c>
      <c r="AD20" s="201">
        <f t="shared" si="0"/>
        <v>0</v>
      </c>
    </row>
    <row r="21" spans="1:30" s="119" customFormat="1" ht="23.25" customHeight="1">
      <c r="A21" s="168" t="s">
        <v>114</v>
      </c>
      <c r="B21" s="240">
        <v>0</v>
      </c>
      <c r="C21" s="204">
        <v>0</v>
      </c>
      <c r="D21" s="204">
        <v>0</v>
      </c>
      <c r="E21" s="204">
        <v>0</v>
      </c>
      <c r="F21" s="204">
        <v>0.1</v>
      </c>
      <c r="G21" s="204">
        <v>0</v>
      </c>
      <c r="H21" s="204">
        <v>2.7</v>
      </c>
      <c r="I21" s="204">
        <v>12.1</v>
      </c>
      <c r="J21" s="204">
        <v>32.799999999999997</v>
      </c>
      <c r="K21" s="205">
        <v>44.8</v>
      </c>
      <c r="L21" s="205">
        <v>43.4</v>
      </c>
      <c r="M21" s="205">
        <v>64.2</v>
      </c>
      <c r="N21" s="201">
        <f>SUM(B21:M21)</f>
        <v>200.10000000000002</v>
      </c>
      <c r="O21" s="197"/>
      <c r="P21" s="197"/>
      <c r="Q21" s="203" t="s">
        <v>113</v>
      </c>
      <c r="R21" s="210">
        <v>0</v>
      </c>
      <c r="S21" s="199">
        <v>0</v>
      </c>
      <c r="T21" s="199">
        <v>0</v>
      </c>
      <c r="U21" s="199">
        <v>0</v>
      </c>
      <c r="V21" s="199">
        <v>0</v>
      </c>
      <c r="W21" s="199">
        <v>0</v>
      </c>
      <c r="X21" s="199">
        <v>0</v>
      </c>
      <c r="Y21" s="199">
        <v>0.1</v>
      </c>
      <c r="Z21" s="199">
        <v>0</v>
      </c>
      <c r="AA21" s="200">
        <v>2.7</v>
      </c>
      <c r="AB21" s="199">
        <v>12.1</v>
      </c>
      <c r="AC21" s="200">
        <v>32.799999999999997</v>
      </c>
      <c r="AD21" s="201">
        <f t="shared" si="0"/>
        <v>47.699999999999996</v>
      </c>
    </row>
    <row r="22" spans="1:30" s="120" customFormat="1" ht="23.25" customHeight="1">
      <c r="A22" s="317" t="s">
        <v>124</v>
      </c>
      <c r="B22" s="338">
        <v>66.7</v>
      </c>
      <c r="C22" s="279">
        <v>69.900000000000006</v>
      </c>
      <c r="D22" s="279">
        <v>77.7</v>
      </c>
      <c r="E22" s="279">
        <v>115.2</v>
      </c>
      <c r="F22" s="279">
        <v>96.4</v>
      </c>
      <c r="G22" s="279">
        <v>106.6</v>
      </c>
      <c r="H22" s="279">
        <v>115.4</v>
      </c>
      <c r="I22" s="279" t="s">
        <v>138</v>
      </c>
      <c r="J22" s="279" t="s">
        <v>138</v>
      </c>
      <c r="K22" s="279" t="s">
        <v>138</v>
      </c>
      <c r="L22" s="279" t="s">
        <v>138</v>
      </c>
      <c r="M22" s="279" t="s">
        <v>138</v>
      </c>
      <c r="N22" s="207">
        <f>SUM(B22:M22)</f>
        <v>647.9</v>
      </c>
      <c r="O22" s="208"/>
      <c r="P22" s="208"/>
      <c r="Q22" s="333" t="s">
        <v>135</v>
      </c>
      <c r="R22" s="338">
        <v>44.8</v>
      </c>
      <c r="S22" s="279">
        <v>43.4</v>
      </c>
      <c r="T22" s="279">
        <v>64.2</v>
      </c>
      <c r="U22" s="279">
        <v>66.7</v>
      </c>
      <c r="V22" s="279">
        <v>69.900000000000006</v>
      </c>
      <c r="W22" s="279">
        <v>77.7</v>
      </c>
      <c r="X22" s="279">
        <v>115.2</v>
      </c>
      <c r="Y22" s="279">
        <v>96.4</v>
      </c>
      <c r="Z22" s="279">
        <v>106.6</v>
      </c>
      <c r="AA22" s="279">
        <v>115.4</v>
      </c>
      <c r="AB22" s="279" t="s">
        <v>138</v>
      </c>
      <c r="AC22" s="206" t="s">
        <v>138</v>
      </c>
      <c r="AD22" s="207">
        <f>SUM(R22:AC22)</f>
        <v>800.3</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8" priority="15">
      <formula>AND(NOT(B$22=""),C$22="")</formula>
    </cfRule>
  </conditionalFormatting>
  <conditionalFormatting sqref="C22">
    <cfRule type="expression" dxfId="7" priority="11">
      <formula>AND(NOT(C$22=""),D$22="")</formula>
    </cfRule>
  </conditionalFormatting>
  <conditionalFormatting sqref="R22">
    <cfRule type="expression" dxfId="6" priority="10">
      <formula>AND(NOT(R$22=""),S$22="")</formula>
    </cfRule>
  </conditionalFormatting>
  <conditionalFormatting sqref="AC22">
    <cfRule type="notContainsBlanks" dxfId="5" priority="16">
      <formula>LEN(TRIM(AC22))&gt;0</formula>
    </cfRule>
  </conditionalFormatting>
  <conditionalFormatting sqref="S22:V22 X22 Z22:AB22">
    <cfRule type="expression" dxfId="4" priority="8">
      <formula>AND(NOT(S$22=""),T$22="")</formula>
    </cfRule>
  </conditionalFormatting>
  <conditionalFormatting sqref="D22">
    <cfRule type="expression" dxfId="3" priority="4">
      <formula>AND(NOT(D$22=""),E$22="")</formula>
    </cfRule>
  </conditionalFormatting>
  <conditionalFormatting sqref="E22:M22">
    <cfRule type="expression" dxfId="2" priority="3">
      <formula>AND(NOT(E$22=""),F$22="")</formula>
    </cfRule>
  </conditionalFormatting>
  <conditionalFormatting sqref="W22">
    <cfRule type="expression" dxfId="1" priority="2">
      <formula>AND(NOT(W$22=""),X$22="")</formula>
    </cfRule>
  </conditionalFormatting>
  <conditionalFormatting sqref="Y22">
    <cfRule type="expression" dxfId="0"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月報第１表</vt:lpstr>
      <vt:lpstr>月報第２表</vt:lpstr>
      <vt:lpstr>月報第３表</vt:lpstr>
      <vt:lpstr>年度・暦年</vt:lpstr>
      <vt:lpstr>グラフ（年度・暦年）</vt:lpstr>
      <vt:lpstr>グラフ（国内客年度・暦年）</vt:lpstr>
      <vt:lpstr>グラフ（外国客年度・暦年）</vt:lpstr>
      <vt:lpstr>'グラフ（外国客年度・暦年）'!Print_Area</vt:lpstr>
      <vt:lpstr>'グラフ（国内客年度・暦年）'!Print_Area</vt:lpstr>
      <vt:lpstr>月報第２表!Print_Area</vt:lpstr>
      <vt:lpstr>月報第３表!Print_Area</vt:lpstr>
      <vt:lpstr>年度・暦年!Print_Area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2024-01-11T00:41:23Z</dcterms:created>
  <dcterms:modified xsi:type="dcterms:W3CDTF">2024-01-11T00:46:33Z</dcterms:modified>
</cp:coreProperties>
</file>