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55" windowHeight="8655" firstSheet="2" activeTab="5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'1.年次別・月別入込状況'!$A$1:$O$60</definedName>
    <definedName name="_xlnm.Print_Area" localSheetId="1">'2.年次別・校種別入込状況'!$A$1:$R$62</definedName>
    <definedName name="_xlnm.Print_Area" localSheetId="2">'3.公立・私立別入込状況'!$A$1:$P$62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<sst xmlns="http://schemas.openxmlformats.org/spreadsheetml/2006/main" count="512" uniqueCount="221">
  <si>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</si>
  <si>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</si>
  <si>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</si>
  <si>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</si>
  <si>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</si>
  <si>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</si>
  <si>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</si>
  <si>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</si>
  <si>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</si>
  <si>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</si>
  <si>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</si>
  <si>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</si>
  <si>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</si>
  <si>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</si>
  <si>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</si>
  <si>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</si>
  <si>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</si>
  <si>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</si>
  <si>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</si>
  <si>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</si>
  <si>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</si>
  <si>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</si>
  <si>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</si>
  <si>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</si>
  <si>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</si>
  <si>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</si>
  <si>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</si>
  <si>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</si>
  <si>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</si>
  <si>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</si>
  <si>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</si>
  <si>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</si>
  <si>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</si>
  <si>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</si>
  <si>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</si>
  <si>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</si>
  <si>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</si>
  <si>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</si>
  <si>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</si>
  <si>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</si>
  <si>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</si>
  <si>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</si>
  <si>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</si>
  <si>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</si>
  <si>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（予定）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</si>
  <si>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</si>
  <si>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</si>
  <si>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</si>
  <si>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</si>
  <si>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</si>
  <si>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</si>
  <si>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</si>
  <si>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</si>
  <si>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</si>
  <si>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</si>
  <si>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</si>
  <si>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</si>
  <si>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</si>
  <si>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</si>
  <si>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</si>
  <si>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</si>
  <si>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</si>
  <si>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</si>
  <si>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</si>
  <si>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</si>
  <si>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</si>
  <si>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</si>
  <si>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（３）年次別・公立・私立別入込状況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</si>
  <si>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</si>
  <si>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</si>
  <si>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</si>
  <si>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</si>
  <si>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</si>
  <si>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</si>
  <si>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</si>
  <si>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</si>
  <si>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</si>
  <si>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</si>
  <si>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</si>
  <si>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</si>
  <si>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</si>
  <si>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</si>
  <si>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</si>
  <si>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</si>
  <si>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</si>
  <si>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</si>
  <si>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</si>
  <si>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</si>
  <si>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</si>
  <si>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</si>
  <si>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</si>
  <si>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</si>
  <si>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</si>
  <si>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</si>
  <si>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</si>
  <si>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</si>
  <si>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</si>
  <si>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</si>
  <si>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</si>
  <si>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</si>
  <si>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</si>
  <si>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</si>
  <si>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</si>
  <si>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</si>
  <si>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</si>
  <si>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</si>
  <si>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</si>
  <si>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</si>
  <si>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</si>
  <si>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</si>
  <si>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</si>
  <si>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</si>
  <si>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</si>
  <si>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</si>
  <si>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</si>
  <si>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</si>
  <si>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</si>
  <si>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</si>
  <si>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都道府県名</t>
  </si>
  <si>
    <t>入込人数</t>
  </si>
  <si>
    <t>市町村名</t>
  </si>
  <si>
    <t>那覇市</t>
  </si>
  <si>
    <t>恩納村</t>
  </si>
  <si>
    <t>神奈川県</t>
  </si>
  <si>
    <t>名護市</t>
  </si>
  <si>
    <t>兵庫県</t>
  </si>
  <si>
    <t>本部町</t>
  </si>
  <si>
    <t>千葉県</t>
  </si>
  <si>
    <t>読谷村</t>
  </si>
  <si>
    <t>埼玉県</t>
  </si>
  <si>
    <t>伊江村</t>
  </si>
  <si>
    <t>愛知県</t>
  </si>
  <si>
    <t>茨城県</t>
  </si>
  <si>
    <t>糸満市</t>
  </si>
  <si>
    <t>静岡県</t>
  </si>
  <si>
    <t>群馬県</t>
  </si>
  <si>
    <t>長野県</t>
  </si>
  <si>
    <t>北谷町</t>
  </si>
  <si>
    <t>今帰仁村</t>
  </si>
  <si>
    <t>岐阜県</t>
  </si>
  <si>
    <t>沖縄市</t>
  </si>
  <si>
    <t>新潟県</t>
  </si>
  <si>
    <t>岡山県</t>
  </si>
  <si>
    <t>東村</t>
  </si>
  <si>
    <t>三重県</t>
  </si>
  <si>
    <t>滋賀県</t>
  </si>
  <si>
    <t>宜野湾市</t>
  </si>
  <si>
    <t>栃木県</t>
  </si>
  <si>
    <t>北中城村</t>
  </si>
  <si>
    <t>福島県</t>
  </si>
  <si>
    <t>渡嘉敷村</t>
  </si>
  <si>
    <t>広島県</t>
  </si>
  <si>
    <t>座間味村</t>
  </si>
  <si>
    <t>山梨県</t>
  </si>
  <si>
    <t>国頭村</t>
  </si>
  <si>
    <t>奈良県</t>
  </si>
  <si>
    <t>伊是名村</t>
  </si>
  <si>
    <t>福井県</t>
  </si>
  <si>
    <t>竹富町</t>
  </si>
  <si>
    <t>北海道</t>
  </si>
  <si>
    <t>金武町</t>
  </si>
  <si>
    <t>香川県</t>
  </si>
  <si>
    <t>和歌山県</t>
  </si>
  <si>
    <t>徳島県</t>
  </si>
  <si>
    <t>福岡県</t>
  </si>
  <si>
    <t>大宜味村</t>
  </si>
  <si>
    <t>石川県</t>
  </si>
  <si>
    <t>熊本県</t>
  </si>
  <si>
    <t>伊平屋村</t>
  </si>
  <si>
    <t>山口県</t>
  </si>
  <si>
    <t>宮城県</t>
  </si>
  <si>
    <t>山形県</t>
  </si>
  <si>
    <t>富山県</t>
  </si>
  <si>
    <t>高知県</t>
  </si>
  <si>
    <t>鳥取県</t>
  </si>
  <si>
    <t>愛媛県</t>
  </si>
  <si>
    <t>滞在日数</t>
  </si>
  <si>
    <t>岩手県</t>
  </si>
  <si>
    <t>1泊2日</t>
  </si>
  <si>
    <t>秋田県</t>
  </si>
  <si>
    <t>2泊3日</t>
  </si>
  <si>
    <t>長崎県</t>
  </si>
  <si>
    <t>3泊4日</t>
  </si>
  <si>
    <t>宮崎県</t>
  </si>
  <si>
    <t>4泊5日</t>
  </si>
  <si>
    <t>佐賀県</t>
  </si>
  <si>
    <t>鹿児島県</t>
  </si>
  <si>
    <t>大分県</t>
  </si>
  <si>
    <t>島根県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</si>
  <si>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</si>
  <si>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</si>
  <si>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</si>
  <si>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</si>
  <si>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</si>
  <si>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</si>
  <si>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</si>
  <si>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(注）  同一校であってもコースが別である場合はそれぞれに集計している。</t>
  </si>
  <si>
    <t>合計</t>
  </si>
  <si>
    <t>２５年</t>
  </si>
  <si>
    <t>大阪府</t>
  </si>
  <si>
    <t>東京都</t>
  </si>
  <si>
    <t>京都府</t>
  </si>
  <si>
    <t>青森県</t>
  </si>
  <si>
    <t>その他・不明</t>
  </si>
  <si>
    <t>中城村</t>
  </si>
  <si>
    <t>西原町</t>
  </si>
  <si>
    <t>２６年</t>
  </si>
  <si>
    <t>２５年</t>
  </si>
  <si>
    <t>２６年</t>
  </si>
  <si>
    <r>
      <t>（４）月別・校種別入込状況（平成2</t>
    </r>
    <r>
      <rPr>
        <sz val="11"/>
        <rFont val="ＭＳ Ｐゴシック"/>
        <family val="3"/>
      </rPr>
      <t>5年</t>
    </r>
    <r>
      <rPr>
        <sz val="11"/>
        <rFont val="ＭＳ Ｐゴシック"/>
        <family val="3"/>
      </rPr>
      <t>）</t>
    </r>
  </si>
  <si>
    <r>
      <t>（５）　月別・地域別入込状況（平成2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年）</t>
    </r>
  </si>
  <si>
    <t>（６）発地（都道府県）別入込状況（平成25年）</t>
  </si>
  <si>
    <r>
      <t>（７）宿泊地別入込状況（平成2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年）</t>
    </r>
  </si>
  <si>
    <r>
      <t>（８）滞在日数別入込状況(平成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年)</t>
    </r>
  </si>
  <si>
    <t>南城市</t>
  </si>
  <si>
    <t>石垣市</t>
  </si>
  <si>
    <t>うるま市</t>
  </si>
  <si>
    <t>宮古島市</t>
  </si>
  <si>
    <t>豊見城市</t>
  </si>
  <si>
    <t>久米島町</t>
  </si>
  <si>
    <t>八重瀬町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</si>
</sst>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  <numFmt numFmtId="206" formatCode="[$€-2]\ #,##0.00_);[Red]\([$€-2]\ #,##0.00\)"/>
  </numFmts>
  <fonts count="4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3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3" fontId="5" fillId="0" borderId="0" xfId="65" applyNumberFormat="1" applyFont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5" fillId="0" borderId="0" xfId="63" applyNumberFormat="1" applyFont="1" applyFill="1" applyAlignment="1">
      <alignment horizontal="right" vertical="center"/>
      <protection/>
    </xf>
    <xf numFmtId="3" fontId="5" fillId="33" borderId="0" xfId="63" applyNumberFormat="1" applyFont="1" applyFill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0" fillId="0" borderId="12" xfId="63" applyNumberFormat="1" applyFont="1" applyFill="1" applyBorder="1" applyAlignment="1">
      <alignment horizontal="center" vertical="center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Alignment="1">
      <alignment horizontal="center" vertic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16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18" xfId="63" applyNumberFormat="1" applyFont="1" applyFill="1" applyBorder="1" applyAlignment="1">
      <alignment horizontal="right" vertical="center"/>
      <protection/>
    </xf>
    <xf numFmtId="3" fontId="0" fillId="0" borderId="19" xfId="63" applyNumberFormat="1" applyFont="1" applyFill="1" applyBorder="1" applyAlignment="1">
      <alignment vertical="center"/>
      <protection/>
    </xf>
    <xf numFmtId="3" fontId="0" fillId="0" borderId="18" xfId="63" applyNumberFormat="1" applyFont="1" applyFill="1" applyBorder="1" applyAlignment="1">
      <alignment vertical="center"/>
      <protection/>
    </xf>
    <xf numFmtId="3" fontId="0" fillId="0" borderId="20" xfId="63" applyNumberFormat="1" applyFont="1" applyFill="1" applyBorder="1" applyAlignment="1">
      <alignment vertical="center"/>
      <protection/>
    </xf>
    <xf numFmtId="3" fontId="0" fillId="0" borderId="21" xfId="63" applyNumberFormat="1" applyFont="1" applyFill="1" applyBorder="1" applyAlignment="1">
      <alignment horizontal="right" vertical="center"/>
      <protection/>
    </xf>
    <xf numFmtId="3" fontId="0" fillId="0" borderId="22" xfId="63" applyNumberFormat="1" applyFont="1" applyFill="1" applyBorder="1" applyAlignment="1">
      <alignment horizontal="right" vertical="center"/>
      <protection/>
    </xf>
    <xf numFmtId="3" fontId="0" fillId="0" borderId="23" xfId="63" applyNumberFormat="1" applyFont="1" applyFill="1" applyBorder="1" applyAlignment="1">
      <alignment vertical="center"/>
      <protection/>
    </xf>
    <xf numFmtId="3" fontId="0" fillId="0" borderId="22" xfId="63" applyNumberFormat="1" applyFont="1" applyFill="1" applyBorder="1" applyAlignment="1">
      <alignment vertical="center"/>
      <protection/>
    </xf>
    <xf numFmtId="3" fontId="0" fillId="0" borderId="24" xfId="63" applyNumberFormat="1" applyFont="1" applyFill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3" fontId="6" fillId="0" borderId="26" xfId="62" applyNumberFormat="1" applyFont="1" applyBorder="1" applyAlignment="1">
      <alignment horizontal="right" vertical="center"/>
      <protection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3" fontId="6" fillId="0" borderId="30" xfId="62" applyNumberFormat="1" applyFont="1" applyFill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3" fontId="6" fillId="0" borderId="36" xfId="63" applyNumberFormat="1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3" fontId="6" fillId="0" borderId="38" xfId="63" applyNumberFormat="1" applyFont="1" applyFill="1" applyBorder="1" applyAlignment="1">
      <alignment horizontal="center" vertical="center"/>
      <protection/>
    </xf>
    <xf numFmtId="3" fontId="6" fillId="0" borderId="39" xfId="63" applyNumberFormat="1" applyFont="1" applyFill="1" applyBorder="1" applyAlignment="1">
      <alignment horizontal="center" vertical="center"/>
      <protection/>
    </xf>
    <xf numFmtId="3" fontId="6" fillId="0" borderId="40" xfId="63" applyNumberFormat="1" applyFont="1" applyFill="1" applyBorder="1" applyAlignment="1">
      <alignment horizontal="center" vertical="center"/>
      <protection/>
    </xf>
    <xf numFmtId="3" fontId="6" fillId="0" borderId="41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42" xfId="63" applyNumberFormat="1" applyFont="1" applyFill="1" applyBorder="1" applyAlignment="1">
      <alignment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6" fillId="0" borderId="43" xfId="63" applyNumberFormat="1" applyFont="1" applyFill="1" applyBorder="1" applyAlignment="1">
      <alignment vertical="center"/>
      <protection/>
    </xf>
    <xf numFmtId="3" fontId="6" fillId="0" borderId="44" xfId="63" applyNumberFormat="1" applyFont="1" applyFill="1" applyBorder="1" applyAlignment="1">
      <alignment vertical="center"/>
      <protection/>
    </xf>
    <xf numFmtId="3" fontId="6" fillId="0" borderId="45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6" xfId="63" applyNumberFormat="1" applyFont="1" applyFill="1" applyBorder="1" applyAlignment="1">
      <alignment vertical="center"/>
      <protection/>
    </xf>
    <xf numFmtId="191" fontId="6" fillId="0" borderId="43" xfId="63" applyNumberFormat="1" applyFont="1" applyFill="1" applyBorder="1" applyAlignment="1">
      <alignment vertical="center"/>
      <protection/>
    </xf>
    <xf numFmtId="191" fontId="6" fillId="0" borderId="44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horizontal="right" vertical="center"/>
      <protection/>
    </xf>
    <xf numFmtId="3" fontId="6" fillId="0" borderId="46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47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48" xfId="63" applyNumberFormat="1" applyFont="1" applyFill="1" applyBorder="1" applyAlignment="1">
      <alignment vertical="center"/>
      <protection/>
    </xf>
    <xf numFmtId="3" fontId="6" fillId="0" borderId="49" xfId="63" applyNumberFormat="1" applyFont="1" applyFill="1" applyBorder="1" applyAlignment="1">
      <alignment vertical="center"/>
      <protection/>
    </xf>
    <xf numFmtId="3" fontId="6" fillId="0" borderId="26" xfId="63" applyNumberFormat="1" applyFont="1" applyFill="1" applyBorder="1" applyAlignment="1">
      <alignment horizontal="right" vertical="center"/>
      <protection/>
    </xf>
    <xf numFmtId="3" fontId="6" fillId="0" borderId="50" xfId="63" applyNumberFormat="1" applyFont="1" applyFill="1" applyBorder="1" applyAlignment="1">
      <alignment horizontal="right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vertical="center"/>
      <protection/>
    </xf>
    <xf numFmtId="191" fontId="6" fillId="0" borderId="51" xfId="63" applyNumberFormat="1" applyFont="1" applyFill="1" applyBorder="1" applyAlignment="1">
      <alignment vertical="center"/>
      <protection/>
    </xf>
    <xf numFmtId="191" fontId="6" fillId="0" borderId="24" xfId="63" applyNumberFormat="1" applyFont="1" applyFill="1" applyBorder="1" applyAlignment="1">
      <alignment vertical="center"/>
      <protection/>
    </xf>
    <xf numFmtId="191" fontId="6" fillId="0" borderId="52" xfId="63" applyNumberFormat="1" applyFont="1" applyFill="1" applyBorder="1" applyAlignment="1">
      <alignment vertical="center"/>
      <protection/>
    </xf>
    <xf numFmtId="191" fontId="6" fillId="0" borderId="53" xfId="63" applyNumberFormat="1" applyFont="1" applyFill="1" applyBorder="1" applyAlignment="1">
      <alignment vertical="center"/>
      <protection/>
    </xf>
    <xf numFmtId="191" fontId="6" fillId="0" borderId="28" xfId="63" applyNumberFormat="1" applyFont="1" applyFill="1" applyBorder="1" applyAlignment="1">
      <alignment horizontal="right" vertical="center"/>
      <protection/>
    </xf>
    <xf numFmtId="3" fontId="6" fillId="0" borderId="35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33" borderId="0" xfId="63" applyNumberFormat="1" applyFont="1" applyFill="1" applyAlignment="1">
      <alignment vertical="center"/>
      <protection/>
    </xf>
    <xf numFmtId="3" fontId="6" fillId="33" borderId="0" xfId="63" applyNumberFormat="1" applyFont="1" applyFill="1" applyAlignment="1">
      <alignment horizontal="center" vertical="center"/>
      <protection/>
    </xf>
    <xf numFmtId="3" fontId="6" fillId="33" borderId="0" xfId="63" applyNumberFormat="1" applyFont="1" applyFill="1" applyBorder="1" applyAlignment="1">
      <alignment horizontal="center" vertical="center"/>
      <protection/>
    </xf>
    <xf numFmtId="3" fontId="6" fillId="0" borderId="54" xfId="63" applyNumberFormat="1" applyFont="1" applyFill="1" applyBorder="1" applyAlignment="1">
      <alignment vertical="center"/>
      <protection/>
    </xf>
    <xf numFmtId="38" fontId="6" fillId="0" borderId="4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" fontId="6" fillId="0" borderId="55" xfId="63" applyNumberFormat="1" applyFont="1" applyFill="1" applyBorder="1" applyAlignment="1">
      <alignment vertical="center"/>
      <protection/>
    </xf>
    <xf numFmtId="38" fontId="6" fillId="0" borderId="4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" fontId="6" fillId="0" borderId="56" xfId="63" applyNumberFormat="1" applyFont="1" applyFill="1" applyBorder="1" applyAlignment="1">
      <alignment vertical="center"/>
      <protection/>
    </xf>
    <xf numFmtId="38" fontId="6" fillId="0" borderId="51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" fontId="6" fillId="0" borderId="57" xfId="63" applyNumberFormat="1" applyFont="1" applyFill="1" applyBorder="1" applyAlignment="1">
      <alignment vertical="center"/>
      <protection/>
    </xf>
    <xf numFmtId="38" fontId="6" fillId="0" borderId="58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" fontId="6" fillId="33" borderId="0" xfId="63" applyNumberFormat="1" applyFont="1" applyFill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Alignment="1">
      <alignment horizontal="distributed" vertical="center"/>
      <protection/>
    </xf>
    <xf numFmtId="3" fontId="0" fillId="0" borderId="34" xfId="63" applyNumberFormat="1" applyFont="1" applyFill="1" applyBorder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centerContinuous" vertical="center"/>
      <protection/>
    </xf>
    <xf numFmtId="3" fontId="0" fillId="0" borderId="61" xfId="63" applyNumberFormat="1" applyFont="1" applyFill="1" applyBorder="1" applyAlignment="1">
      <alignment horizontal="centerContinuous" vertical="center"/>
      <protection/>
    </xf>
    <xf numFmtId="3" fontId="0" fillId="0" borderId="33" xfId="63" applyNumberFormat="1" applyFont="1" applyFill="1" applyBorder="1" applyAlignment="1">
      <alignment horizontal="centerContinuous" vertical="center"/>
      <protection/>
    </xf>
    <xf numFmtId="3" fontId="0" fillId="0" borderId="35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horizontal="center" vertical="center"/>
      <protection/>
    </xf>
    <xf numFmtId="3" fontId="0" fillId="0" borderId="37" xfId="63" applyNumberFormat="1" applyFont="1" applyFill="1" applyBorder="1" applyAlignment="1">
      <alignment horizontal="center" vertical="center"/>
      <protection/>
    </xf>
    <xf numFmtId="3" fontId="0" fillId="0" borderId="63" xfId="63" applyNumberFormat="1" applyFont="1" applyFill="1" applyBorder="1" applyAlignment="1">
      <alignment horizontal="center" vertical="center"/>
      <protection/>
    </xf>
    <xf numFmtId="3" fontId="0" fillId="0" borderId="64" xfId="63" applyNumberFormat="1" applyFont="1" applyFill="1" applyBorder="1" applyAlignment="1">
      <alignment horizontal="center" vertical="center"/>
      <protection/>
    </xf>
    <xf numFmtId="3" fontId="0" fillId="0" borderId="39" xfId="63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/>
      <protection/>
    </xf>
    <xf numFmtId="3" fontId="0" fillId="0" borderId="34" xfId="63" applyNumberFormat="1" applyFont="1" applyFill="1" applyBorder="1" applyAlignment="1">
      <alignment horizontal="right"/>
      <protection/>
    </xf>
    <xf numFmtId="3" fontId="0" fillId="0" borderId="42" xfId="63" applyNumberFormat="1" applyFont="1" applyFill="1" applyBorder="1" applyAlignment="1">
      <alignment horizontal="right"/>
      <protection/>
    </xf>
    <xf numFmtId="3" fontId="0" fillId="0" borderId="65" xfId="63" applyNumberFormat="1" applyFont="1" applyFill="1" applyBorder="1" applyAlignment="1">
      <alignment horizontal="right"/>
      <protection/>
    </xf>
    <xf numFmtId="3" fontId="0" fillId="0" borderId="15" xfId="63" applyNumberFormat="1" applyFont="1" applyFill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0" fillId="0" borderId="66" xfId="63" applyNumberFormat="1" applyFont="1" applyFill="1" applyBorder="1" applyAlignment="1">
      <alignment horizontal="center"/>
      <protection/>
    </xf>
    <xf numFmtId="3" fontId="0" fillId="0" borderId="67" xfId="63" applyNumberFormat="1" applyFont="1" applyFill="1" applyBorder="1" applyAlignment="1">
      <alignment horizontal="right"/>
      <protection/>
    </xf>
    <xf numFmtId="3" fontId="0" fillId="0" borderId="68" xfId="63" applyNumberFormat="1" applyFont="1" applyFill="1" applyBorder="1" applyAlignment="1">
      <alignment horizontal="right"/>
      <protection/>
    </xf>
    <xf numFmtId="3" fontId="0" fillId="0" borderId="69" xfId="63" applyNumberFormat="1" applyFont="1" applyFill="1" applyBorder="1" applyAlignment="1">
      <alignment horizontal="right"/>
      <protection/>
    </xf>
    <xf numFmtId="3" fontId="0" fillId="0" borderId="70" xfId="63" applyNumberFormat="1" applyFont="1" applyFill="1" applyBorder="1" applyAlignment="1">
      <alignment horizontal="right"/>
      <protection/>
    </xf>
    <xf numFmtId="3" fontId="0" fillId="0" borderId="71" xfId="63" applyNumberFormat="1" applyFont="1" applyFill="1" applyBorder="1" applyAlignment="1">
      <alignment horizontal="right"/>
      <protection/>
    </xf>
    <xf numFmtId="0" fontId="0" fillId="0" borderId="72" xfId="63" applyNumberFormat="1" applyFont="1" applyFill="1" applyBorder="1" applyAlignment="1">
      <alignment horizontal="center"/>
      <protection/>
    </xf>
    <xf numFmtId="3" fontId="0" fillId="0" borderId="62" xfId="63" applyNumberFormat="1" applyFont="1" applyFill="1" applyBorder="1" applyAlignment="1">
      <alignment horizontal="right"/>
      <protection/>
    </xf>
    <xf numFmtId="3" fontId="0" fillId="0" borderId="37" xfId="63" applyNumberFormat="1" applyFont="1" applyFill="1" applyBorder="1" applyAlignment="1">
      <alignment horizontal="right"/>
      <protection/>
    </xf>
    <xf numFmtId="3" fontId="0" fillId="0" borderId="63" xfId="63" applyNumberFormat="1" applyFont="1" applyFill="1" applyBorder="1" applyAlignment="1">
      <alignment horizontal="right"/>
      <protection/>
    </xf>
    <xf numFmtId="3" fontId="0" fillId="0" borderId="64" xfId="63" applyNumberFormat="1" applyFont="1" applyFill="1" applyBorder="1" applyAlignment="1">
      <alignment horizontal="right"/>
      <protection/>
    </xf>
    <xf numFmtId="3" fontId="0" fillId="0" borderId="3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right"/>
      <protection/>
    </xf>
    <xf numFmtId="3" fontId="0" fillId="0" borderId="74" xfId="63" applyNumberFormat="1" applyFont="1" applyFill="1" applyBorder="1" applyAlignment="1">
      <alignment horizontal="right"/>
      <protection/>
    </xf>
    <xf numFmtId="3" fontId="0" fillId="0" borderId="75" xfId="63" applyNumberFormat="1" applyFont="1" applyFill="1" applyBorder="1" applyAlignment="1">
      <alignment horizontal="right"/>
      <protection/>
    </xf>
    <xf numFmtId="3" fontId="0" fillId="0" borderId="11" xfId="63" applyNumberFormat="1" applyFont="1" applyFill="1" applyBorder="1" applyAlignment="1">
      <alignment horizontal="right"/>
      <protection/>
    </xf>
    <xf numFmtId="3" fontId="0" fillId="0" borderId="12" xfId="63" applyNumberFormat="1" applyFont="1" applyFill="1" applyBorder="1" applyAlignment="1">
      <alignment horizontal="right"/>
      <protection/>
    </xf>
    <xf numFmtId="0" fontId="0" fillId="0" borderId="76" xfId="63" applyNumberFormat="1" applyFont="1" applyFill="1" applyBorder="1" applyAlignment="1">
      <alignment horizontal="center"/>
      <protection/>
    </xf>
    <xf numFmtId="191" fontId="0" fillId="0" borderId="35" xfId="63" applyNumberFormat="1" applyFont="1" applyFill="1" applyBorder="1" applyAlignment="1">
      <alignment horizontal="right"/>
      <protection/>
    </xf>
    <xf numFmtId="191" fontId="0" fillId="0" borderId="58" xfId="63" applyNumberFormat="1" applyFont="1" applyFill="1" applyBorder="1" applyAlignment="1">
      <alignment horizontal="right"/>
      <protection/>
    </xf>
    <xf numFmtId="191" fontId="0" fillId="0" borderId="29" xfId="63" applyNumberFormat="1" applyFont="1" applyFill="1" applyBorder="1" applyAlignment="1">
      <alignment horizontal="right"/>
      <protection/>
    </xf>
    <xf numFmtId="191" fontId="0" fillId="0" borderId="36" xfId="63" applyNumberFormat="1" applyFont="1" applyFill="1" applyBorder="1" applyAlignment="1">
      <alignment horizontal="right"/>
      <protection/>
    </xf>
    <xf numFmtId="191" fontId="0" fillId="0" borderId="59" xfId="63" applyNumberFormat="1" applyFont="1" applyFill="1" applyBorder="1" applyAlignment="1">
      <alignment horizontal="right"/>
      <protection/>
    </xf>
    <xf numFmtId="191" fontId="0" fillId="0" borderId="0" xfId="63" applyNumberFormat="1" applyFont="1" applyFill="1" applyAlignment="1">
      <alignment vertical="center"/>
      <protection/>
    </xf>
    <xf numFmtId="3" fontId="0" fillId="0" borderId="77" xfId="65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horizontal="distributed" vertical="center"/>
      <protection/>
    </xf>
    <xf numFmtId="3" fontId="0" fillId="0" borderId="14" xfId="65" applyNumberFormat="1" applyFont="1" applyBorder="1" applyAlignment="1">
      <alignment horizontal="right" vertical="center"/>
      <protection/>
    </xf>
    <xf numFmtId="3" fontId="0" fillId="0" borderId="76" xfId="65" applyNumberFormat="1" applyFont="1" applyBorder="1" applyAlignment="1">
      <alignment vertical="center"/>
      <protection/>
    </xf>
    <xf numFmtId="3" fontId="0" fillId="0" borderId="63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78" xfId="65" applyNumberFormat="1" applyFont="1" applyBorder="1" applyAlignment="1">
      <alignment horizontal="center" vertical="center"/>
      <protection/>
    </xf>
    <xf numFmtId="3" fontId="0" fillId="0" borderId="14" xfId="65" applyNumberFormat="1" applyFont="1" applyBorder="1" applyAlignment="1">
      <alignment horizontal="center"/>
      <protection/>
    </xf>
    <xf numFmtId="3" fontId="0" fillId="0" borderId="27" xfId="65" applyNumberFormat="1" applyFont="1" applyBorder="1" applyAlignment="1">
      <alignment/>
      <protection/>
    </xf>
    <xf numFmtId="3" fontId="0" fillId="0" borderId="28" xfId="65" applyNumberFormat="1" applyFont="1" applyBorder="1" applyAlignment="1">
      <alignment/>
      <protection/>
    </xf>
    <xf numFmtId="3" fontId="0" fillId="0" borderId="56" xfId="65" applyNumberFormat="1" applyFont="1" applyBorder="1" applyAlignment="1">
      <alignment/>
      <protection/>
    </xf>
    <xf numFmtId="3" fontId="0" fillId="0" borderId="51" xfId="65" applyNumberFormat="1" applyFont="1" applyBorder="1" applyAlignment="1">
      <alignment/>
      <protection/>
    </xf>
    <xf numFmtId="3" fontId="0" fillId="0" borderId="66" xfId="65" applyNumberFormat="1" applyFont="1" applyBorder="1" applyAlignment="1">
      <alignment horizontal="center"/>
      <protection/>
    </xf>
    <xf numFmtId="3" fontId="0" fillId="0" borderId="69" xfId="65" applyNumberFormat="1" applyFont="1" applyBorder="1" applyAlignment="1">
      <alignment/>
      <protection/>
    </xf>
    <xf numFmtId="3" fontId="0" fillId="0" borderId="79" xfId="65" applyNumberFormat="1" applyFont="1" applyBorder="1" applyAlignment="1">
      <alignment/>
      <protection/>
    </xf>
    <xf numFmtId="3" fontId="0" fillId="0" borderId="80" xfId="65" applyNumberFormat="1" applyFont="1" applyBorder="1" applyAlignment="1">
      <alignment/>
      <protection/>
    </xf>
    <xf numFmtId="3" fontId="0" fillId="0" borderId="68" xfId="65" applyNumberFormat="1" applyFont="1" applyBorder="1" applyAlignment="1">
      <alignment/>
      <protection/>
    </xf>
    <xf numFmtId="3" fontId="0" fillId="0" borderId="69" xfId="65" applyNumberFormat="1" applyFont="1" applyFill="1" applyBorder="1" applyAlignment="1">
      <alignment/>
      <protection/>
    </xf>
    <xf numFmtId="3" fontId="0" fillId="0" borderId="79" xfId="65" applyNumberFormat="1" applyFont="1" applyFill="1" applyBorder="1" applyAlignment="1">
      <alignment/>
      <protection/>
    </xf>
    <xf numFmtId="3" fontId="0" fillId="0" borderId="80" xfId="65" applyNumberFormat="1" applyFont="1" applyFill="1" applyBorder="1" applyAlignment="1">
      <alignment/>
      <protection/>
    </xf>
    <xf numFmtId="3" fontId="0" fillId="0" borderId="68" xfId="65" applyNumberFormat="1" applyFont="1" applyFill="1" applyBorder="1" applyAlignment="1">
      <alignment/>
      <protection/>
    </xf>
    <xf numFmtId="3" fontId="0" fillId="0" borderId="17" xfId="65" applyNumberFormat="1" applyFont="1" applyBorder="1" applyAlignment="1">
      <alignment horizontal="center"/>
      <protection/>
    </xf>
    <xf numFmtId="3" fontId="0" fillId="0" borderId="25" xfId="65" applyNumberFormat="1" applyFont="1" applyBorder="1" applyAlignment="1">
      <alignment/>
      <protection/>
    </xf>
    <xf numFmtId="3" fontId="0" fillId="0" borderId="26" xfId="65" applyNumberFormat="1" applyFont="1" applyBorder="1" applyAlignment="1">
      <alignment/>
      <protection/>
    </xf>
    <xf numFmtId="3" fontId="0" fillId="0" borderId="55" xfId="65" applyNumberFormat="1" applyFont="1" applyBorder="1" applyAlignment="1">
      <alignment/>
      <protection/>
    </xf>
    <xf numFmtId="3" fontId="0" fillId="0" borderId="47" xfId="65" applyNumberFormat="1" applyFont="1" applyBorder="1" applyAlignment="1">
      <alignment/>
      <protection/>
    </xf>
    <xf numFmtId="3" fontId="0" fillId="0" borderId="55" xfId="65" applyNumberFormat="1" applyFont="1" applyFill="1" applyBorder="1" applyAlignment="1">
      <alignment/>
      <protection/>
    </xf>
    <xf numFmtId="3" fontId="0" fillId="0" borderId="47" xfId="65" applyNumberFormat="1" applyFont="1" applyFill="1" applyBorder="1" applyAlignment="1">
      <alignment/>
      <protection/>
    </xf>
    <xf numFmtId="3" fontId="0" fillId="0" borderId="10" xfId="65" applyNumberFormat="1" applyFont="1" applyBorder="1" applyAlignment="1">
      <alignment horizontal="center"/>
      <protection/>
    </xf>
    <xf numFmtId="3" fontId="0" fillId="0" borderId="75" xfId="65" applyNumberFormat="1" applyFont="1" applyBorder="1" applyAlignment="1">
      <alignment/>
      <protection/>
    </xf>
    <xf numFmtId="3" fontId="0" fillId="0" borderId="81" xfId="65" applyNumberFormat="1" applyFont="1" applyBorder="1" applyAlignment="1">
      <alignment/>
      <protection/>
    </xf>
    <xf numFmtId="3" fontId="0" fillId="0" borderId="82" xfId="65" applyNumberFormat="1" applyFont="1" applyBorder="1" applyAlignment="1">
      <alignment/>
      <protection/>
    </xf>
    <xf numFmtId="3" fontId="0" fillId="0" borderId="74" xfId="65" applyNumberFormat="1" applyFont="1" applyBorder="1" applyAlignment="1">
      <alignment/>
      <protection/>
    </xf>
    <xf numFmtId="187" fontId="0" fillId="0" borderId="75" xfId="65" applyNumberFormat="1" applyFont="1" applyBorder="1" applyAlignment="1">
      <alignment/>
      <protection/>
    </xf>
    <xf numFmtId="187" fontId="0" fillId="0" borderId="81" xfId="65" applyNumberFormat="1" applyFont="1" applyBorder="1" applyAlignment="1">
      <alignment/>
      <protection/>
    </xf>
    <xf numFmtId="187" fontId="0" fillId="0" borderId="82" xfId="65" applyNumberFormat="1" applyFont="1" applyBorder="1" applyAlignment="1">
      <alignment/>
      <protection/>
    </xf>
    <xf numFmtId="187" fontId="0" fillId="0" borderId="74" xfId="65" applyNumberFormat="1" applyFont="1" applyBorder="1" applyAlignment="1">
      <alignment/>
      <protection/>
    </xf>
    <xf numFmtId="3" fontId="0" fillId="0" borderId="0" xfId="65" applyNumberFormat="1" applyFont="1" applyBorder="1" applyAlignment="1">
      <alignment horizontal="center" vertical="center"/>
      <protection/>
    </xf>
    <xf numFmtId="187" fontId="0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0" xfId="64" applyNumberFormat="1" applyFont="1" applyFill="1" applyAlignment="1">
      <alignment horizontal="distributed"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Alignment="1">
      <alignment horizontal="right" vertical="center"/>
      <protection/>
    </xf>
    <xf numFmtId="3" fontId="0" fillId="0" borderId="0" xfId="64" applyNumberFormat="1" applyFont="1" applyFill="1" applyAlignment="1">
      <alignment horizontal="left" vertical="center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0" fillId="0" borderId="11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distributed" vertical="center"/>
      <protection/>
    </xf>
    <xf numFmtId="0" fontId="0" fillId="0" borderId="83" xfId="64" applyFont="1" applyFill="1" applyBorder="1" applyAlignment="1">
      <alignment horizontal="center"/>
      <protection/>
    </xf>
    <xf numFmtId="0" fontId="0" fillId="0" borderId="84" xfId="64" applyFont="1" applyFill="1" applyBorder="1" applyAlignment="1">
      <alignment horizontal="center"/>
      <protection/>
    </xf>
    <xf numFmtId="3" fontId="0" fillId="0" borderId="32" xfId="64" applyNumberFormat="1" applyFont="1" applyFill="1" applyBorder="1" applyAlignment="1">
      <alignment horizontal="center"/>
      <protection/>
    </xf>
    <xf numFmtId="0" fontId="0" fillId="0" borderId="61" xfId="61" applyFont="1" applyFill="1" applyBorder="1" applyAlignment="1">
      <alignment horizontal="center"/>
      <protection/>
    </xf>
    <xf numFmtId="38" fontId="0" fillId="0" borderId="0" xfId="49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vertical="center"/>
      <protection/>
    </xf>
    <xf numFmtId="0" fontId="0" fillId="0" borderId="32" xfId="64" applyFont="1" applyFill="1" applyBorder="1" applyAlignment="1">
      <alignment horizontal="center"/>
      <protection/>
    </xf>
    <xf numFmtId="0" fontId="0" fillId="0" borderId="85" xfId="0" applyFont="1" applyFill="1" applyBorder="1" applyAlignment="1">
      <alignment horizontal="left" vertical="center" wrapText="1"/>
    </xf>
    <xf numFmtId="193" fontId="0" fillId="0" borderId="84" xfId="64" applyNumberFormat="1" applyFont="1" applyFill="1" applyBorder="1" applyAlignment="1">
      <alignment horizontal="right"/>
      <protection/>
    </xf>
    <xf numFmtId="3" fontId="0" fillId="0" borderId="34" xfId="64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34" xfId="64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left" vertical="center" wrapText="1"/>
    </xf>
    <xf numFmtId="193" fontId="0" fillId="0" borderId="45" xfId="64" applyNumberFormat="1" applyFont="1" applyFill="1" applyBorder="1" applyAlignment="1">
      <alignment horizontal="right"/>
      <protection/>
    </xf>
    <xf numFmtId="3" fontId="0" fillId="0" borderId="34" xfId="64" applyNumberFormat="1" applyFont="1" applyFill="1" applyBorder="1" applyAlignment="1">
      <alignment horizontal="center" vertical="center"/>
      <protection/>
    </xf>
    <xf numFmtId="3" fontId="0" fillId="0" borderId="54" xfId="64" applyNumberFormat="1" applyFont="1" applyFill="1" applyBorder="1" applyAlignment="1">
      <alignment vertical="center"/>
      <protection/>
    </xf>
    <xf numFmtId="0" fontId="0" fillId="0" borderId="0" xfId="64" applyFont="1" applyFill="1" applyBorder="1">
      <alignment/>
      <protection/>
    </xf>
    <xf numFmtId="10" fontId="0" fillId="0" borderId="45" xfId="64" applyNumberFormat="1" applyFont="1" applyFill="1" applyBorder="1" applyAlignment="1">
      <alignment horizontal="right"/>
      <protection/>
    </xf>
    <xf numFmtId="3" fontId="0" fillId="0" borderId="35" xfId="64" applyNumberFormat="1" applyFont="1" applyFill="1" applyBorder="1" applyAlignment="1">
      <alignment horizontal="center" vertical="center"/>
      <protection/>
    </xf>
    <xf numFmtId="3" fontId="0" fillId="0" borderId="57" xfId="64" applyNumberFormat="1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distributed"/>
      <protection/>
    </xf>
    <xf numFmtId="187" fontId="0" fillId="0" borderId="0" xfId="64" applyNumberFormat="1" applyFont="1" applyFill="1" applyBorder="1">
      <alignment/>
      <protection/>
    </xf>
    <xf numFmtId="187" fontId="10" fillId="0" borderId="0" xfId="64" applyNumberFormat="1" applyFont="1" applyFill="1" applyBorder="1">
      <alignment/>
      <protection/>
    </xf>
    <xf numFmtId="3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/>
      <protection/>
    </xf>
    <xf numFmtId="193" fontId="0" fillId="0" borderId="33" xfId="64" applyNumberFormat="1" applyFont="1" applyFill="1" applyBorder="1">
      <alignment/>
      <protection/>
    </xf>
    <xf numFmtId="9" fontId="0" fillId="0" borderId="0" xfId="64" applyNumberFormat="1" applyFont="1" applyFill="1" applyBorder="1" applyAlignment="1">
      <alignment horizontal="right"/>
      <protection/>
    </xf>
    <xf numFmtId="0" fontId="0" fillId="0" borderId="34" xfId="64" applyFont="1" applyFill="1" applyBorder="1" applyAlignment="1">
      <alignment horizontal="left"/>
      <protection/>
    </xf>
    <xf numFmtId="193" fontId="0" fillId="0" borderId="14" xfId="64" applyNumberFormat="1" applyFont="1" applyFill="1" applyBorder="1">
      <alignment/>
      <protection/>
    </xf>
    <xf numFmtId="0" fontId="0" fillId="0" borderId="0" xfId="64" applyFont="1" applyFill="1" applyAlignment="1">
      <alignment horizontal="right"/>
      <protection/>
    </xf>
    <xf numFmtId="187" fontId="0" fillId="0" borderId="34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center" vertical="center"/>
      <protection/>
    </xf>
    <xf numFmtId="3" fontId="6" fillId="0" borderId="35" xfId="64" applyNumberFormat="1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left"/>
      <protection/>
    </xf>
    <xf numFmtId="3" fontId="0" fillId="0" borderId="73" xfId="64" applyNumberFormat="1" applyFont="1" applyFill="1" applyBorder="1" applyAlignment="1">
      <alignment horizontal="center" vertical="center"/>
      <protection/>
    </xf>
    <xf numFmtId="3" fontId="0" fillId="0" borderId="35" xfId="64" applyNumberFormat="1" applyFont="1" applyFill="1" applyBorder="1" applyAlignment="1">
      <alignment horizontal="center"/>
      <protection/>
    </xf>
    <xf numFmtId="0" fontId="0" fillId="0" borderId="59" xfId="6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/>
    </xf>
    <xf numFmtId="10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9" fontId="10" fillId="0" borderId="0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193" fontId="0" fillId="0" borderId="81" xfId="64" applyNumberFormat="1" applyFont="1" applyFill="1" applyBorder="1" applyAlignment="1">
      <alignment horizontal="right"/>
      <protection/>
    </xf>
    <xf numFmtId="0" fontId="9" fillId="0" borderId="61" xfId="64" applyFont="1" applyFill="1" applyBorder="1" applyAlignment="1">
      <alignment/>
      <protection/>
    </xf>
    <xf numFmtId="0" fontId="0" fillId="0" borderId="59" xfId="64" applyFont="1" applyFill="1" applyBorder="1" applyAlignment="1">
      <alignment/>
      <protection/>
    </xf>
    <xf numFmtId="3" fontId="6" fillId="0" borderId="65" xfId="62" applyNumberFormat="1" applyFont="1" applyBorder="1" applyAlignment="1">
      <alignment horizontal="right" vertical="center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45" xfId="62" applyNumberFormat="1" applyFont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24" xfId="62" applyNumberFormat="1" applyFont="1" applyFill="1" applyBorder="1" applyAlignment="1">
      <alignment horizontal="right" vertical="center"/>
      <protection/>
    </xf>
    <xf numFmtId="201" fontId="0" fillId="0" borderId="83" xfId="0" applyNumberFormat="1" applyFill="1" applyBorder="1" applyAlignment="1">
      <alignment vertical="center"/>
    </xf>
    <xf numFmtId="201" fontId="0" fillId="0" borderId="16" xfId="0" applyNumberFormat="1" applyFill="1" applyBorder="1" applyAlignment="1">
      <alignment vertical="center"/>
    </xf>
    <xf numFmtId="201" fontId="0" fillId="0" borderId="16" xfId="64" applyNumberFormat="1" applyFont="1" applyFill="1" applyBorder="1" applyAlignment="1">
      <alignment vertical="center"/>
      <protection/>
    </xf>
    <xf numFmtId="201" fontId="0" fillId="0" borderId="13" xfId="64" applyNumberFormat="1" applyFont="1" applyFill="1" applyBorder="1">
      <alignment/>
      <protection/>
    </xf>
    <xf numFmtId="205" fontId="0" fillId="0" borderId="77" xfId="49" applyNumberFormat="1" applyFont="1" applyFill="1" applyBorder="1" applyAlignment="1">
      <alignment horizontal="right"/>
    </xf>
    <xf numFmtId="205" fontId="0" fillId="0" borderId="33" xfId="49" applyNumberFormat="1" applyFont="1" applyFill="1" applyBorder="1" applyAlignment="1">
      <alignment horizontal="right"/>
    </xf>
    <xf numFmtId="205" fontId="0" fillId="0" borderId="14" xfId="49" applyNumberFormat="1" applyFont="1" applyFill="1" applyBorder="1" applyAlignment="1">
      <alignment horizontal="right"/>
    </xf>
    <xf numFmtId="205" fontId="0" fillId="0" borderId="15" xfId="49" applyNumberFormat="1" applyFont="1" applyFill="1" applyBorder="1" applyAlignment="1">
      <alignment horizontal="right"/>
    </xf>
    <xf numFmtId="205" fontId="0" fillId="0" borderId="76" xfId="49" applyNumberFormat="1" applyFont="1" applyFill="1" applyBorder="1" applyAlignment="1">
      <alignment horizontal="right"/>
    </xf>
    <xf numFmtId="205" fontId="0" fillId="0" borderId="36" xfId="49" applyNumberFormat="1" applyFont="1" applyFill="1" applyBorder="1" applyAlignment="1">
      <alignment horizontal="right"/>
    </xf>
    <xf numFmtId="205" fontId="0" fillId="0" borderId="10" xfId="64" applyNumberFormat="1" applyFont="1" applyFill="1" applyBorder="1" applyAlignment="1">
      <alignment/>
      <protection/>
    </xf>
    <xf numFmtId="205" fontId="0" fillId="0" borderId="11" xfId="64" applyNumberFormat="1" applyFont="1" applyFill="1" applyBorder="1" applyAlignment="1">
      <alignment/>
      <protection/>
    </xf>
    <xf numFmtId="205" fontId="0" fillId="0" borderId="77" xfId="49" applyNumberFormat="1" applyFont="1" applyFill="1" applyBorder="1" applyAlignment="1">
      <alignment/>
    </xf>
    <xf numFmtId="205" fontId="0" fillId="0" borderId="14" xfId="49" applyNumberFormat="1" applyFont="1" applyFill="1" applyBorder="1" applyAlignment="1">
      <alignment/>
    </xf>
    <xf numFmtId="205" fontId="0" fillId="0" borderId="76" xfId="64" applyNumberFormat="1" applyFont="1" applyFill="1" applyBorder="1" applyAlignment="1">
      <alignment vertical="center"/>
      <protection/>
    </xf>
    <xf numFmtId="205" fontId="0" fillId="0" borderId="10" xfId="64" applyNumberFormat="1" applyFont="1" applyFill="1" applyBorder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Border="1" applyAlignment="1">
      <alignment/>
      <protection/>
    </xf>
    <xf numFmtId="3" fontId="0" fillId="0" borderId="76" xfId="63" applyNumberFormat="1" applyFont="1" applyFill="1" applyBorder="1" applyAlignment="1">
      <alignment horizontal="right" vertical="center"/>
      <protection/>
    </xf>
    <xf numFmtId="3" fontId="0" fillId="0" borderId="59" xfId="63" applyNumberFormat="1" applyFont="1" applyFill="1" applyBorder="1" applyAlignment="1">
      <alignment horizontal="right" vertical="center"/>
      <protection/>
    </xf>
    <xf numFmtId="3" fontId="0" fillId="0" borderId="36" xfId="63" applyNumberFormat="1" applyFont="1" applyFill="1" applyBorder="1" applyAlignment="1">
      <alignment vertical="center"/>
      <protection/>
    </xf>
    <xf numFmtId="191" fontId="6" fillId="0" borderId="59" xfId="63" applyNumberFormat="1" applyFont="1" applyFill="1" applyBorder="1" applyAlignment="1">
      <alignment vertical="center"/>
      <protection/>
    </xf>
    <xf numFmtId="191" fontId="6" fillId="0" borderId="58" xfId="63" applyNumberFormat="1" applyFont="1" applyFill="1" applyBorder="1" applyAlignment="1">
      <alignment vertical="center"/>
      <protection/>
    </xf>
    <xf numFmtId="191" fontId="6" fillId="0" borderId="30" xfId="63" applyNumberFormat="1" applyFont="1" applyFill="1" applyBorder="1" applyAlignment="1">
      <alignment vertical="center"/>
      <protection/>
    </xf>
    <xf numFmtId="191" fontId="6" fillId="0" borderId="86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horizontal="right" vertical="center"/>
      <protection/>
    </xf>
    <xf numFmtId="3" fontId="0" fillId="0" borderId="73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191" fontId="6" fillId="0" borderId="59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horizontal="center" vertical="center"/>
      <protection/>
    </xf>
    <xf numFmtId="3" fontId="6" fillId="0" borderId="61" xfId="63" applyNumberFormat="1" applyFont="1" applyFill="1" applyBorder="1" applyAlignment="1">
      <alignment horizontal="center" vertical="center"/>
      <protection/>
    </xf>
    <xf numFmtId="3" fontId="6" fillId="0" borderId="87" xfId="63" applyNumberFormat="1" applyFont="1" applyFill="1" applyBorder="1" applyAlignment="1">
      <alignment horizontal="center" vertical="center"/>
      <protection/>
    </xf>
    <xf numFmtId="3" fontId="6" fillId="0" borderId="88" xfId="63" applyNumberFormat="1" applyFont="1" applyFill="1" applyBorder="1" applyAlignment="1">
      <alignment horizontal="center" vertical="center"/>
      <protection/>
    </xf>
    <xf numFmtId="3" fontId="6" fillId="0" borderId="89" xfId="63" applyNumberFormat="1" applyFont="1" applyFill="1" applyBorder="1" applyAlignment="1">
      <alignment horizontal="center" vertical="center"/>
      <protection/>
    </xf>
    <xf numFmtId="3" fontId="6" fillId="0" borderId="90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 horizontal="center" vertical="center"/>
      <protection/>
    </xf>
    <xf numFmtId="3" fontId="6" fillId="0" borderId="59" xfId="63" applyNumberFormat="1" applyFont="1" applyFill="1" applyBorder="1" applyAlignment="1">
      <alignment horizontal="center" vertical="center"/>
      <protection/>
    </xf>
    <xf numFmtId="3" fontId="6" fillId="0" borderId="47" xfId="63" applyNumberFormat="1" applyFont="1" applyFill="1" applyBorder="1" applyAlignment="1">
      <alignment horizontal="center" vertical="center"/>
      <protection/>
    </xf>
    <xf numFmtId="3" fontId="6" fillId="0" borderId="91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6" fillId="0" borderId="55" xfId="63" applyNumberFormat="1" applyFont="1" applyFill="1" applyBorder="1" applyAlignment="1">
      <alignment horizontal="center" vertical="center"/>
      <protection/>
    </xf>
    <xf numFmtId="3" fontId="6" fillId="0" borderId="57" xfId="63" applyNumberFormat="1" applyFont="1" applyFill="1" applyBorder="1" applyAlignment="1">
      <alignment horizontal="center" vertical="center"/>
      <protection/>
    </xf>
    <xf numFmtId="3" fontId="6" fillId="0" borderId="49" xfId="63" applyNumberFormat="1" applyFont="1" applyFill="1" applyBorder="1" applyAlignment="1">
      <alignment horizontal="center" vertical="center"/>
      <protection/>
    </xf>
    <xf numFmtId="3" fontId="6" fillId="0" borderId="60" xfId="63" applyNumberFormat="1" applyFont="1" applyFill="1" applyBorder="1" applyAlignment="1">
      <alignment horizontal="center" vertical="center"/>
      <protection/>
    </xf>
    <xf numFmtId="3" fontId="0" fillId="0" borderId="32" xfId="63" applyNumberFormat="1" applyFont="1" applyFill="1" applyBorder="1" applyAlignment="1">
      <alignment horizontal="center" vertical="center"/>
      <protection/>
    </xf>
    <xf numFmtId="3" fontId="0" fillId="0" borderId="61" xfId="63" applyNumberFormat="1" applyFont="1" applyFill="1" applyBorder="1" applyAlignment="1">
      <alignment horizontal="center" vertical="center"/>
      <protection/>
    </xf>
    <xf numFmtId="3" fontId="0" fillId="0" borderId="34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3" fontId="0" fillId="0" borderId="32" xfId="65" applyNumberFormat="1" applyFont="1" applyBorder="1" applyAlignment="1">
      <alignment horizontal="center" vertical="center"/>
      <protection/>
    </xf>
    <xf numFmtId="3" fontId="0" fillId="0" borderId="33" xfId="65" applyNumberFormat="1" applyFont="1" applyBorder="1" applyAlignment="1">
      <alignment horizontal="center" vertical="center"/>
      <protection/>
    </xf>
    <xf numFmtId="3" fontId="0" fillId="0" borderId="34" xfId="65" applyNumberFormat="1" applyFont="1" applyBorder="1" applyAlignment="1">
      <alignment horizontal="center" vertical="center"/>
      <protection/>
    </xf>
    <xf numFmtId="3" fontId="0" fillId="0" borderId="15" xfId="65" applyNumberFormat="1" applyFont="1" applyBorder="1" applyAlignment="1">
      <alignment horizontal="center" vertical="center"/>
      <protection/>
    </xf>
    <xf numFmtId="3" fontId="0" fillId="0" borderId="61" xfId="65" applyNumberFormat="1" applyFont="1" applyBorder="1" applyAlignment="1">
      <alignment horizontal="center" vertical="center"/>
      <protection/>
    </xf>
    <xf numFmtId="3" fontId="0" fillId="0" borderId="73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0" fontId="9" fillId="0" borderId="61" xfId="64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92" xfId="64" applyFont="1" applyFill="1" applyBorder="1" applyAlignment="1">
      <alignment horizontal="center"/>
      <protection/>
    </xf>
    <xf numFmtId="0" fontId="0" fillId="0" borderId="83" xfId="64" applyFont="1" applyFill="1" applyBorder="1" applyAlignment="1">
      <alignment horizontal="center"/>
      <protection/>
    </xf>
    <xf numFmtId="0" fontId="0" fillId="0" borderId="29" xfId="64" applyFont="1" applyFill="1" applyBorder="1" applyAlignment="1">
      <alignment horizontal="center"/>
      <protection/>
    </xf>
    <xf numFmtId="0" fontId="0" fillId="0" borderId="30" xfId="64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 ＭＯ収 ~1" xfId="61"/>
    <cellStyle name="標準_データベースH22-23-24" xfId="62"/>
    <cellStyle name="標準_学校種別" xfId="63"/>
    <cellStyle name="標準_県別状況" xfId="64"/>
    <cellStyle name="標準_地域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75" zoomScaleNormal="75" zoomScaleSheetLayoutView="75"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54" sqref="U54"/>
    </sheetView>
  </sheetViews>
  <sheetFormatPr defaultColWidth="6.1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1</v>
      </c>
      <c r="B2" s="292" t="s">
        <v>2</v>
      </c>
      <c r="C2" s="293"/>
      <c r="D2" s="7" t="s">
        <v>3</v>
      </c>
      <c r="E2" s="8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8" t="s">
        <v>13</v>
      </c>
      <c r="O2" s="6" t="s">
        <v>14</v>
      </c>
    </row>
    <row r="3" spans="1:15" ht="14.25" customHeight="1">
      <c r="A3" s="10" t="s">
        <v>15</v>
      </c>
      <c r="B3" s="11" t="s">
        <v>16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17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18</v>
      </c>
      <c r="B5" s="17" t="s">
        <v>16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17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19</v>
      </c>
      <c r="B7" s="11" t="s">
        <v>16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17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20</v>
      </c>
      <c r="B9" s="17" t="s">
        <v>16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17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21</v>
      </c>
      <c r="B11" s="11" t="s">
        <v>16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17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22</v>
      </c>
      <c r="B13" s="17" t="s">
        <v>16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17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23</v>
      </c>
      <c r="B15" s="11" t="s">
        <v>16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17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24</v>
      </c>
      <c r="B17" s="17" t="s">
        <v>16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17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25</v>
      </c>
      <c r="B19" s="11" t="s">
        <v>16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17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26</v>
      </c>
      <c r="B21" s="17" t="s">
        <v>16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17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27</v>
      </c>
      <c r="B23" s="11" t="s">
        <v>16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17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28</v>
      </c>
      <c r="B25" s="17" t="s">
        <v>16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17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29</v>
      </c>
      <c r="B27" s="11" t="s">
        <v>16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17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30</v>
      </c>
      <c r="B29" s="17" t="s">
        <v>16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17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31</v>
      </c>
      <c r="B31" s="11" t="s">
        <v>16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17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32</v>
      </c>
      <c r="B33" s="17" t="s">
        <v>16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17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33</v>
      </c>
      <c r="B35" s="11" t="s">
        <v>16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17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34</v>
      </c>
      <c r="B37" s="17" t="s">
        <v>16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17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35</v>
      </c>
      <c r="B39" s="11" t="s">
        <v>16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17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36</v>
      </c>
      <c r="B41" s="17" t="s">
        <v>16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17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37</v>
      </c>
      <c r="B43" s="11" t="s">
        <v>16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17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38</v>
      </c>
      <c r="B45" s="17" t="s">
        <v>16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17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39</v>
      </c>
      <c r="B47" s="17" t="s">
        <v>16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17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40</v>
      </c>
      <c r="B49" s="17" t="s">
        <v>16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17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41</v>
      </c>
      <c r="B51" s="17" t="s">
        <v>16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17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42</v>
      </c>
      <c r="B53" s="17" t="s">
        <v>16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17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43</v>
      </c>
      <c r="B55" s="17" t="s">
        <v>16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17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61">
        <v>4989</v>
      </c>
      <c r="K56" s="261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198</v>
      </c>
      <c r="B57" s="17" t="s">
        <v>16</v>
      </c>
      <c r="C57" s="18">
        <f t="shared" si="1"/>
        <v>2496</v>
      </c>
      <c r="D57" s="257">
        <v>137</v>
      </c>
      <c r="E57" s="258">
        <v>126</v>
      </c>
      <c r="F57" s="258">
        <v>83</v>
      </c>
      <c r="G57" s="258">
        <v>209</v>
      </c>
      <c r="H57" s="258">
        <v>452</v>
      </c>
      <c r="I57" s="258">
        <v>220</v>
      </c>
      <c r="J57" s="260">
        <v>38</v>
      </c>
      <c r="K57" s="260">
        <v>7</v>
      </c>
      <c r="L57" s="258">
        <v>92</v>
      </c>
      <c r="M57" s="258">
        <v>430</v>
      </c>
      <c r="N57" s="258">
        <v>325</v>
      </c>
      <c r="O57" s="259">
        <v>377</v>
      </c>
    </row>
    <row r="58" spans="1:15" ht="13.5">
      <c r="A58" s="21"/>
      <c r="B58" s="22" t="s">
        <v>17</v>
      </c>
      <c r="C58" s="23">
        <f t="shared" si="1"/>
        <v>436334</v>
      </c>
      <c r="D58" s="29">
        <v>26808</v>
      </c>
      <c r="E58" s="30">
        <v>22453</v>
      </c>
      <c r="F58" s="30">
        <v>17655</v>
      </c>
      <c r="G58" s="30">
        <v>24266</v>
      </c>
      <c r="H58" s="30">
        <v>57856</v>
      </c>
      <c r="I58" s="30">
        <v>34677</v>
      </c>
      <c r="J58" s="261">
        <v>4774</v>
      </c>
      <c r="K58" s="261">
        <v>312</v>
      </c>
      <c r="L58" s="30">
        <v>17364</v>
      </c>
      <c r="M58" s="30">
        <v>87919</v>
      </c>
      <c r="N58" s="30">
        <v>70464</v>
      </c>
      <c r="O58" s="31">
        <v>71786</v>
      </c>
    </row>
    <row r="59" spans="1:15" ht="13.5">
      <c r="A59" s="278" t="s">
        <v>206</v>
      </c>
      <c r="B59" s="17" t="s">
        <v>16</v>
      </c>
      <c r="C59" s="18">
        <f>SUM(D59:O59)</f>
        <v>2534</v>
      </c>
      <c r="D59" s="257">
        <v>139</v>
      </c>
      <c r="E59" s="258">
        <v>142</v>
      </c>
      <c r="F59" s="258">
        <v>107</v>
      </c>
      <c r="G59" s="258">
        <v>221</v>
      </c>
      <c r="H59" s="258">
        <v>407</v>
      </c>
      <c r="I59" s="258">
        <v>220</v>
      </c>
      <c r="J59" s="260">
        <v>32</v>
      </c>
      <c r="K59" s="260">
        <v>5</v>
      </c>
      <c r="L59" s="258">
        <v>135</v>
      </c>
      <c r="M59" s="258">
        <v>388</v>
      </c>
      <c r="N59" s="258">
        <v>366</v>
      </c>
      <c r="O59" s="259">
        <v>372</v>
      </c>
    </row>
    <row r="60" spans="1:15" ht="14.25" thickBot="1">
      <c r="A60" s="284" t="s">
        <v>44</v>
      </c>
      <c r="B60" s="285" t="s">
        <v>17</v>
      </c>
      <c r="C60" s="286">
        <f>SUM(D60:O60)</f>
        <v>455447</v>
      </c>
      <c r="D60" s="33">
        <v>26942</v>
      </c>
      <c r="E60" s="34">
        <v>25362</v>
      </c>
      <c r="F60" s="34">
        <v>18811</v>
      </c>
      <c r="G60" s="34">
        <v>25673</v>
      </c>
      <c r="H60" s="34">
        <v>54203</v>
      </c>
      <c r="I60" s="34">
        <v>34998</v>
      </c>
      <c r="J60" s="35">
        <v>3674</v>
      </c>
      <c r="K60" s="35">
        <v>474</v>
      </c>
      <c r="L60" s="34">
        <v>27586</v>
      </c>
      <c r="M60" s="34">
        <v>85799</v>
      </c>
      <c r="N60" s="34">
        <v>81845</v>
      </c>
      <c r="O60" s="36">
        <v>70080</v>
      </c>
    </row>
  </sheetData>
  <sheetProtection/>
  <mergeCells count="1">
    <mergeCell ref="B2:C2"/>
  </mergeCells>
  <printOptions/>
  <pageMargins left="1.141732283464567" right="0.31496062992125984" top="0.5905511811023623" bottom="0.5905511811023623" header="0.3937007874015748" footer="0.66929133858267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Normal="75" zoomScaleSheetLayoutView="100" zoomScalePageLayoutView="0" workbookViewId="0" topLeftCell="A1">
      <pane xSplit="2" ySplit="4" topLeftCell="C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59" sqref="T59"/>
    </sheetView>
  </sheetViews>
  <sheetFormatPr defaultColWidth="9.25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46</v>
      </c>
      <c r="C2" s="297" t="s">
        <v>47</v>
      </c>
      <c r="D2" s="297"/>
      <c r="E2" s="297"/>
      <c r="F2" s="297"/>
      <c r="G2" s="297"/>
      <c r="H2" s="297"/>
      <c r="I2" s="297"/>
      <c r="J2" s="298"/>
      <c r="K2" s="299" t="s">
        <v>48</v>
      </c>
      <c r="L2" s="300"/>
      <c r="M2" s="300"/>
      <c r="N2" s="300"/>
      <c r="O2" s="300"/>
      <c r="P2" s="300"/>
      <c r="Q2" s="300"/>
      <c r="R2" s="301"/>
    </row>
    <row r="3" spans="1:19" s="9" customFormat="1" ht="16.5" customHeight="1">
      <c r="A3" s="42"/>
      <c r="B3" s="43"/>
      <c r="C3" s="302" t="s">
        <v>49</v>
      </c>
      <c r="D3" s="305" t="s">
        <v>50</v>
      </c>
      <c r="E3" s="302"/>
      <c r="F3" s="302"/>
      <c r="G3" s="302"/>
      <c r="H3" s="302"/>
      <c r="I3" s="302"/>
      <c r="J3" s="306"/>
      <c r="K3" s="305" t="s">
        <v>49</v>
      </c>
      <c r="L3" s="305" t="s">
        <v>50</v>
      </c>
      <c r="M3" s="302"/>
      <c r="N3" s="302"/>
      <c r="O3" s="302"/>
      <c r="P3" s="302"/>
      <c r="Q3" s="302"/>
      <c r="R3" s="307"/>
      <c r="S3" s="45"/>
    </row>
    <row r="4" spans="1:19" s="9" customFormat="1" ht="16.5" customHeight="1" thickBot="1">
      <c r="A4" s="46" t="s">
        <v>1</v>
      </c>
      <c r="B4" s="47"/>
      <c r="C4" s="304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55</v>
      </c>
      <c r="I4" s="48" t="s">
        <v>56</v>
      </c>
      <c r="J4" s="51" t="s">
        <v>57</v>
      </c>
      <c r="K4" s="304"/>
      <c r="L4" s="48" t="s">
        <v>51</v>
      </c>
      <c r="M4" s="49" t="s">
        <v>52</v>
      </c>
      <c r="N4" s="50" t="s">
        <v>53</v>
      </c>
      <c r="O4" s="49" t="s">
        <v>54</v>
      </c>
      <c r="P4" s="50" t="s">
        <v>55</v>
      </c>
      <c r="Q4" s="48" t="s">
        <v>56</v>
      </c>
      <c r="R4" s="52" t="s">
        <v>57</v>
      </c>
      <c r="S4" s="45"/>
    </row>
    <row r="5" spans="1:18" ht="11.25" customHeight="1">
      <c r="A5" s="53" t="s">
        <v>15</v>
      </c>
      <c r="B5" s="41" t="s">
        <v>58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63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18</v>
      </c>
      <c r="B7" s="44" t="s">
        <v>59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60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19</v>
      </c>
      <c r="B9" s="43" t="s">
        <v>59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94">
        <v>1089</v>
      </c>
      <c r="I9" s="294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94">
        <v>26</v>
      </c>
      <c r="Q9" s="294"/>
      <c r="R9" s="59">
        <v>41</v>
      </c>
    </row>
    <row r="10" spans="1:18" ht="11.25" customHeight="1">
      <c r="A10" s="53"/>
      <c r="B10" s="43" t="s">
        <v>60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303">
        <f t="shared" si="4"/>
        <v>2.29771072897985</v>
      </c>
      <c r="I10" s="303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303">
        <f t="shared" si="5"/>
        <v>8.934707903780069</v>
      </c>
      <c r="Q10" s="303"/>
      <c r="R10" s="65">
        <f>+R9/$K9*100</f>
        <v>14.0893470790378</v>
      </c>
    </row>
    <row r="11" spans="1:18" ht="11.25" customHeight="1">
      <c r="A11" s="66" t="s">
        <v>20</v>
      </c>
      <c r="B11" s="44" t="s">
        <v>59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302">
        <v>2745</v>
      </c>
      <c r="I11" s="302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302">
        <v>43</v>
      </c>
      <c r="Q11" s="302"/>
      <c r="R11" s="72">
        <v>60</v>
      </c>
    </row>
    <row r="12" spans="1:18" ht="11.25" customHeight="1">
      <c r="A12" s="73"/>
      <c r="B12" s="74" t="s">
        <v>60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296">
        <f t="shared" si="6"/>
        <v>3.6378816793893134</v>
      </c>
      <c r="I12" s="296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296">
        <f t="shared" si="7"/>
        <v>9.071729957805907</v>
      </c>
      <c r="Q12" s="296"/>
      <c r="R12" s="80">
        <f>+R11/$K11*100</f>
        <v>12.658227848101266</v>
      </c>
    </row>
    <row r="13" spans="1:18" ht="11.25" customHeight="1">
      <c r="A13" s="53" t="s">
        <v>21</v>
      </c>
      <c r="B13" s="43" t="s">
        <v>59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94">
        <v>2244</v>
      </c>
      <c r="I13" s="294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94">
        <v>41</v>
      </c>
      <c r="Q13" s="294"/>
      <c r="R13" s="59">
        <v>24</v>
      </c>
    </row>
    <row r="14" spans="1:18" ht="11.25" customHeight="1">
      <c r="A14" s="53"/>
      <c r="B14" s="43" t="s">
        <v>60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303">
        <f t="shared" si="8"/>
        <v>2.6309310259927545</v>
      </c>
      <c r="I14" s="303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303">
        <f t="shared" si="9"/>
        <v>8.151093439363818</v>
      </c>
      <c r="Q14" s="303"/>
      <c r="R14" s="65">
        <f>+R13/$K13*100</f>
        <v>4.7713717693836974</v>
      </c>
    </row>
    <row r="15" spans="1:18" ht="11.25" customHeight="1">
      <c r="A15" s="66" t="s">
        <v>22</v>
      </c>
      <c r="B15" s="44" t="s">
        <v>59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302">
        <v>1724</v>
      </c>
      <c r="I15" s="302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302">
        <v>32</v>
      </c>
      <c r="Q15" s="302"/>
      <c r="R15" s="72">
        <v>50</v>
      </c>
    </row>
    <row r="16" spans="1:18" ht="11.25" customHeight="1">
      <c r="A16" s="73"/>
      <c r="B16" s="74" t="s">
        <v>60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296">
        <f t="shared" si="10"/>
        <v>1.7526202893246716</v>
      </c>
      <c r="I16" s="296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296">
        <f t="shared" si="11"/>
        <v>5.981308411214954</v>
      </c>
      <c r="Q16" s="296"/>
      <c r="R16" s="80">
        <f>+R15/$K15*100</f>
        <v>9.345794392523365</v>
      </c>
    </row>
    <row r="17" spans="1:18" ht="11.25" customHeight="1">
      <c r="A17" s="53" t="s">
        <v>23</v>
      </c>
      <c r="B17" s="43" t="s">
        <v>59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94">
        <v>1814</v>
      </c>
      <c r="I17" s="294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94">
        <v>35</v>
      </c>
      <c r="Q17" s="294"/>
      <c r="R17" s="59">
        <v>55</v>
      </c>
    </row>
    <row r="18" spans="1:18" ht="11.25" customHeight="1">
      <c r="A18" s="53"/>
      <c r="B18" s="43" t="s">
        <v>60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303">
        <f t="shared" si="12"/>
        <v>1.7280140222527056</v>
      </c>
      <c r="I18" s="303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303">
        <f t="shared" si="13"/>
        <v>5.775577557755775</v>
      </c>
      <c r="Q18" s="303"/>
      <c r="R18" s="65">
        <f>+R17/$K17*100</f>
        <v>9.075907590759076</v>
      </c>
    </row>
    <row r="19" spans="1:18" ht="11.25" customHeight="1">
      <c r="A19" s="66" t="s">
        <v>24</v>
      </c>
      <c r="B19" s="44" t="s">
        <v>59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302">
        <v>1605</v>
      </c>
      <c r="I19" s="302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302">
        <v>41</v>
      </c>
      <c r="Q19" s="302"/>
      <c r="R19" s="72">
        <v>28</v>
      </c>
    </row>
    <row r="20" spans="1:18" ht="11.25" customHeight="1">
      <c r="A20" s="73"/>
      <c r="B20" s="74" t="s">
        <v>60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296">
        <f t="shared" si="14"/>
        <v>1.455399486756318</v>
      </c>
      <c r="I20" s="296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296">
        <f t="shared" si="15"/>
        <v>6.3076923076923075</v>
      </c>
      <c r="Q20" s="296"/>
      <c r="R20" s="80">
        <f>+R19/$K19*100</f>
        <v>4.3076923076923075</v>
      </c>
    </row>
    <row r="21" spans="1:18" ht="11.25" customHeight="1">
      <c r="A21" s="53" t="s">
        <v>25</v>
      </c>
      <c r="B21" s="43" t="s">
        <v>59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94">
        <v>2163</v>
      </c>
      <c r="I21" s="294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94">
        <v>46</v>
      </c>
      <c r="Q21" s="294"/>
      <c r="R21" s="59">
        <v>57</v>
      </c>
    </row>
    <row r="22" spans="1:18" ht="11.25" customHeight="1">
      <c r="A22" s="53"/>
      <c r="B22" s="43" t="s">
        <v>60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303">
        <f t="shared" si="16"/>
        <v>1.6287527955361782</v>
      </c>
      <c r="I22" s="303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303">
        <f t="shared" si="17"/>
        <v>5.844980940279543</v>
      </c>
      <c r="Q22" s="303"/>
      <c r="R22" s="65">
        <f>+R21/$K21*100</f>
        <v>7.242693773824651</v>
      </c>
    </row>
    <row r="23" spans="1:18" ht="11.25" customHeight="1">
      <c r="A23" s="66" t="s">
        <v>26</v>
      </c>
      <c r="B23" s="44" t="s">
        <v>59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302">
        <v>2191</v>
      </c>
      <c r="I23" s="302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302">
        <v>59</v>
      </c>
      <c r="Q23" s="302"/>
      <c r="R23" s="72">
        <v>73</v>
      </c>
    </row>
    <row r="24" spans="1:18" ht="11.25" customHeight="1">
      <c r="A24" s="73"/>
      <c r="B24" s="74" t="s">
        <v>60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296">
        <f t="shared" si="18"/>
        <v>1.5204507918002526</v>
      </c>
      <c r="I24" s="296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296">
        <f t="shared" si="19"/>
        <v>6.719817767653759</v>
      </c>
      <c r="Q24" s="296"/>
      <c r="R24" s="80">
        <f>+R23/$K23*100</f>
        <v>8.314350797266515</v>
      </c>
    </row>
    <row r="25" spans="1:18" ht="11.25" customHeight="1">
      <c r="A25" s="53" t="s">
        <v>27</v>
      </c>
      <c r="B25" s="43" t="s">
        <v>59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94">
        <v>1667</v>
      </c>
      <c r="I25" s="294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94">
        <v>41</v>
      </c>
      <c r="Q25" s="294"/>
      <c r="R25" s="59">
        <v>46</v>
      </c>
    </row>
    <row r="26" spans="1:18" ht="11.25" customHeight="1">
      <c r="A26" s="53"/>
      <c r="B26" s="43" t="s">
        <v>60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303">
        <f t="shared" si="20"/>
        <v>1.0004801344376426</v>
      </c>
      <c r="I26" s="303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303">
        <f t="shared" si="21"/>
        <v>4.545454545454546</v>
      </c>
      <c r="Q26" s="303"/>
      <c r="R26" s="65">
        <f>+R25/$K25*100</f>
        <v>5.099778270509978</v>
      </c>
    </row>
    <row r="27" spans="1:18" ht="11.25" customHeight="1">
      <c r="A27" s="66" t="s">
        <v>28</v>
      </c>
      <c r="B27" s="44" t="s">
        <v>59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302">
        <v>2133</v>
      </c>
      <c r="I27" s="302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302">
        <v>30</v>
      </c>
      <c r="Q27" s="302"/>
      <c r="R27" s="72">
        <v>43</v>
      </c>
    </row>
    <row r="28" spans="1:18" ht="11.25" customHeight="1">
      <c r="A28" s="73"/>
      <c r="B28" s="74" t="s">
        <v>60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296">
        <f t="shared" si="22"/>
        <v>1.0217034138210175</v>
      </c>
      <c r="I28" s="296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296">
        <f t="shared" si="23"/>
        <v>2.9211295034079843</v>
      </c>
      <c r="Q28" s="296"/>
      <c r="R28" s="80">
        <f>+R27/$K27*100</f>
        <v>4.186952288218111</v>
      </c>
    </row>
    <row r="29" spans="1:18" ht="11.25" customHeight="1">
      <c r="A29" s="53" t="s">
        <v>29</v>
      </c>
      <c r="B29" s="43" t="s">
        <v>59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94">
        <v>1634</v>
      </c>
      <c r="I29" s="294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94">
        <v>33</v>
      </c>
      <c r="Q29" s="294"/>
      <c r="R29" s="59">
        <v>43</v>
      </c>
    </row>
    <row r="30" spans="1:18" ht="11.25" customHeight="1">
      <c r="A30" s="53"/>
      <c r="B30" s="43" t="s">
        <v>60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303">
        <f t="shared" si="24"/>
        <v>0.7394066646152733</v>
      </c>
      <c r="I30" s="303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303">
        <f t="shared" si="25"/>
        <v>2.8720626631853787</v>
      </c>
      <c r="Q30" s="303"/>
      <c r="R30" s="65">
        <f>+R29/$K29*100</f>
        <v>3.742384682332463</v>
      </c>
    </row>
    <row r="31" spans="1:18" ht="11.25" customHeight="1">
      <c r="A31" s="66" t="s">
        <v>30</v>
      </c>
      <c r="B31" s="44" t="s">
        <v>59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302">
        <v>1170</v>
      </c>
      <c r="I31" s="302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302">
        <v>10</v>
      </c>
      <c r="Q31" s="302"/>
      <c r="R31" s="72">
        <v>15</v>
      </c>
    </row>
    <row r="32" spans="1:18" ht="11.25" customHeight="1">
      <c r="A32" s="73"/>
      <c r="B32" s="74" t="s">
        <v>60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296">
        <f t="shared" si="26"/>
        <v>0.4434455338970524</v>
      </c>
      <c r="I32" s="296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296">
        <f t="shared" si="27"/>
        <v>0.7283321194464676</v>
      </c>
      <c r="Q32" s="296"/>
      <c r="R32" s="80">
        <f>+R31/$K31*100</f>
        <v>1.0924981791697013</v>
      </c>
    </row>
    <row r="33" spans="1:18" ht="11.25" customHeight="1">
      <c r="A33" s="53" t="s">
        <v>31</v>
      </c>
      <c r="B33" s="43" t="s">
        <v>59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94">
        <v>182</v>
      </c>
      <c r="I33" s="294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94">
        <v>4</v>
      </c>
      <c r="Q33" s="294"/>
      <c r="R33" s="59">
        <v>14</v>
      </c>
    </row>
    <row r="34" spans="1:18" ht="11.25" customHeight="1">
      <c r="A34" s="53"/>
      <c r="B34" s="43" t="s">
        <v>60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303">
        <f t="shared" si="28"/>
        <v>0.05993308569772649</v>
      </c>
      <c r="I34" s="303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303">
        <f t="shared" si="29"/>
        <v>0.2506265664160401</v>
      </c>
      <c r="Q34" s="303"/>
      <c r="R34" s="65">
        <f>+R33/$K33*100</f>
        <v>0.8771929824561403</v>
      </c>
    </row>
    <row r="35" spans="1:18" ht="11.25" customHeight="1">
      <c r="A35" s="66" t="s">
        <v>32</v>
      </c>
      <c r="B35" s="44" t="s">
        <v>59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302">
        <v>1205</v>
      </c>
      <c r="I35" s="302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302">
        <v>9</v>
      </c>
      <c r="Q35" s="302"/>
      <c r="R35" s="72">
        <v>26</v>
      </c>
    </row>
    <row r="36" spans="1:18" ht="11.25" customHeight="1">
      <c r="A36" s="73"/>
      <c r="B36" s="74" t="s">
        <v>60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296">
        <f t="shared" si="30"/>
        <v>0.5825083146415037</v>
      </c>
      <c r="I36" s="296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296">
        <f t="shared" si="31"/>
        <v>0.8249312557286892</v>
      </c>
      <c r="Q36" s="296"/>
      <c r="R36" s="80">
        <f>+R35/$K35*100</f>
        <v>2.383134738771769</v>
      </c>
    </row>
    <row r="37" spans="1:18" ht="11.25" customHeight="1">
      <c r="A37" s="53" t="s">
        <v>33</v>
      </c>
      <c r="B37" s="43" t="s">
        <v>59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94">
        <v>325</v>
      </c>
      <c r="I37" s="294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94">
        <v>8</v>
      </c>
      <c r="Q37" s="294"/>
      <c r="R37" s="59">
        <v>18</v>
      </c>
    </row>
    <row r="38" spans="1:18" ht="11.25" customHeight="1">
      <c r="A38" s="53"/>
      <c r="B38" s="43" t="s">
        <v>60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303">
        <f t="shared" si="32"/>
        <v>0.11369321024148438</v>
      </c>
      <c r="I38" s="303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303">
        <f t="shared" si="33"/>
        <v>0.5513439007580978</v>
      </c>
      <c r="Q38" s="303"/>
      <c r="R38" s="65">
        <f>+R37/$K37*100</f>
        <v>1.2405237767057202</v>
      </c>
    </row>
    <row r="39" spans="1:18" ht="11.25" customHeight="1">
      <c r="A39" s="66" t="s">
        <v>34</v>
      </c>
      <c r="B39" s="44" t="s">
        <v>59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302">
        <v>926</v>
      </c>
      <c r="I39" s="302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302">
        <v>27</v>
      </c>
      <c r="Q39" s="302"/>
      <c r="R39" s="72">
        <v>44</v>
      </c>
    </row>
    <row r="40" spans="1:18" ht="11.25" customHeight="1">
      <c r="A40" s="73"/>
      <c r="B40" s="74" t="s">
        <v>60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296">
        <f t="shared" si="34"/>
        <v>0.27571093822109877</v>
      </c>
      <c r="I40" s="296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296">
        <f t="shared" si="35"/>
        <v>1.5041782729805013</v>
      </c>
      <c r="Q40" s="296"/>
      <c r="R40" s="80">
        <f>+R39/$K39*100</f>
        <v>2.4512534818941503</v>
      </c>
    </row>
    <row r="41" spans="1:18" ht="11.25" customHeight="1">
      <c r="A41" s="53" t="s">
        <v>35</v>
      </c>
      <c r="B41" s="43" t="s">
        <v>59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302">
        <v>1688</v>
      </c>
      <c r="I41" s="302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302">
        <v>49</v>
      </c>
      <c r="Q41" s="302"/>
      <c r="R41" s="72">
        <v>39</v>
      </c>
    </row>
    <row r="42" spans="1:18" ht="11.25" customHeight="1">
      <c r="A42" s="53"/>
      <c r="B42" s="43" t="s">
        <v>60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296">
        <f t="shared" si="36"/>
        <v>0.42930243440930227</v>
      </c>
      <c r="I42" s="296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296">
        <f t="shared" si="37"/>
        <v>2.1992818671454217</v>
      </c>
      <c r="Q42" s="296"/>
      <c r="R42" s="80">
        <f>+R41/$K41*100</f>
        <v>1.7504488330341115</v>
      </c>
    </row>
    <row r="43" spans="1:18" ht="11.25" customHeight="1">
      <c r="A43" s="66" t="s">
        <v>64</v>
      </c>
      <c r="B43" s="44" t="s">
        <v>59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94">
        <v>1879</v>
      </c>
      <c r="I43" s="294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94">
        <v>35</v>
      </c>
      <c r="Q43" s="294"/>
      <c r="R43" s="59">
        <v>75</v>
      </c>
    </row>
    <row r="44" spans="1:18" ht="11.25" customHeight="1">
      <c r="A44" s="73"/>
      <c r="B44" s="74" t="s">
        <v>60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303">
        <f t="shared" si="38"/>
        <v>0.44052553594538324</v>
      </c>
      <c r="I44" s="303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303">
        <f t="shared" si="39"/>
        <v>1.4090177133655395</v>
      </c>
      <c r="Q44" s="303"/>
      <c r="R44" s="65">
        <f>+R43/$K43*100</f>
        <v>3.0193236714975846</v>
      </c>
    </row>
    <row r="45" spans="1:18" ht="11.25" customHeight="1">
      <c r="A45" s="53" t="s">
        <v>65</v>
      </c>
      <c r="B45" s="43" t="s">
        <v>59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302">
        <v>504</v>
      </c>
      <c r="I45" s="302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302">
        <v>17</v>
      </c>
      <c r="Q45" s="302"/>
      <c r="R45" s="72">
        <v>53</v>
      </c>
    </row>
    <row r="46" spans="1:18" ht="11.25" customHeight="1">
      <c r="A46" s="53"/>
      <c r="B46" s="43" t="s">
        <v>60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303">
        <f t="shared" si="40"/>
        <v>0.11459155160143968</v>
      </c>
      <c r="I46" s="303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303">
        <f t="shared" si="41"/>
        <v>0.6500956022944551</v>
      </c>
      <c r="Q46" s="303"/>
      <c r="R46" s="65">
        <f>+R45/$K45*100</f>
        <v>2.026768642447419</v>
      </c>
    </row>
    <row r="47" spans="1:18" ht="11.25" customHeight="1">
      <c r="A47" s="66" t="s">
        <v>66</v>
      </c>
      <c r="B47" s="44" t="s">
        <v>59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302">
        <v>303</v>
      </c>
      <c r="I47" s="302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302">
        <v>3</v>
      </c>
      <c r="Q47" s="302"/>
      <c r="R47" s="72">
        <v>31</v>
      </c>
    </row>
    <row r="48" spans="1:18" ht="11.25" customHeight="1">
      <c r="A48" s="53"/>
      <c r="B48" s="43" t="s">
        <v>60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303">
        <f t="shared" si="42"/>
        <v>0.07032152952807987</v>
      </c>
      <c r="I48" s="303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303">
        <f t="shared" si="43"/>
        <v>0.11525163273146369</v>
      </c>
      <c r="Q48" s="303"/>
      <c r="R48" s="65">
        <f>+R47/$K47*100</f>
        <v>1.1909335382251247</v>
      </c>
    </row>
    <row r="49" spans="1:18" ht="11.25" customHeight="1">
      <c r="A49" s="66" t="s">
        <v>61</v>
      </c>
      <c r="B49" s="44" t="s">
        <v>59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302">
        <v>1444</v>
      </c>
      <c r="I49" s="302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302">
        <v>20</v>
      </c>
      <c r="Q49" s="302"/>
      <c r="R49" s="72">
        <v>26</v>
      </c>
    </row>
    <row r="50" spans="1:18" ht="11.25" customHeight="1">
      <c r="A50" s="53"/>
      <c r="B50" s="43" t="s">
        <v>60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303">
        <f t="shared" si="44"/>
        <v>0.3379770063288769</v>
      </c>
      <c r="I50" s="303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303">
        <f t="shared" si="45"/>
        <v>0.8025682182985553</v>
      </c>
      <c r="Q50" s="303"/>
      <c r="R50" s="65">
        <f>+R49/$K49*100</f>
        <v>1.043338683788122</v>
      </c>
    </row>
    <row r="51" spans="1:18" ht="11.25" customHeight="1">
      <c r="A51" s="66" t="s">
        <v>62</v>
      </c>
      <c r="B51" s="44" t="s">
        <v>59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302">
        <v>274</v>
      </c>
      <c r="I51" s="302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302">
        <v>2</v>
      </c>
      <c r="Q51" s="302"/>
      <c r="R51" s="72">
        <v>33</v>
      </c>
    </row>
    <row r="52" spans="1:18" ht="11.25" customHeight="1">
      <c r="A52" s="53"/>
      <c r="B52" s="43" t="s">
        <v>60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303">
        <f t="shared" si="46"/>
        <v>0.06647548898302207</v>
      </c>
      <c r="I52" s="303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303">
        <f t="shared" si="47"/>
        <v>0.08136696501220504</v>
      </c>
      <c r="Q52" s="303"/>
      <c r="R52" s="65">
        <f>+R51/$K51*100</f>
        <v>1.3425549227013833</v>
      </c>
    </row>
    <row r="53" spans="1:18" ht="11.25" customHeight="1">
      <c r="A53" s="66" t="s">
        <v>41</v>
      </c>
      <c r="B53" s="44" t="s">
        <v>59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302">
        <v>94</v>
      </c>
      <c r="I53" s="302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302">
        <v>2</v>
      </c>
      <c r="Q53" s="302"/>
      <c r="R53" s="72">
        <v>25</v>
      </c>
    </row>
    <row r="54" spans="1:18" ht="11.25" customHeight="1">
      <c r="A54" s="73"/>
      <c r="B54" s="74" t="s">
        <v>60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296">
        <f t="shared" si="48"/>
        <v>0.02145168578300935</v>
      </c>
      <c r="I54" s="296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296">
        <f t="shared" si="49"/>
        <v>0.078064012490242</v>
      </c>
      <c r="Q54" s="296"/>
      <c r="R54" s="80">
        <f>+R53/$K53*100</f>
        <v>0.9758001561280251</v>
      </c>
    </row>
    <row r="55" spans="1:18" ht="11.25" customHeight="1">
      <c r="A55" s="53" t="s">
        <v>42</v>
      </c>
      <c r="B55" s="43" t="s">
        <v>59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94">
        <v>43</v>
      </c>
      <c r="I55" s="294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94">
        <v>1</v>
      </c>
      <c r="Q55" s="294"/>
      <c r="R55" s="59">
        <v>26</v>
      </c>
    </row>
    <row r="56" spans="1:18" ht="11.25" customHeight="1">
      <c r="A56" s="53"/>
      <c r="B56" s="43" t="s">
        <v>60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296">
        <f t="shared" si="50"/>
        <v>0.009522754955154467</v>
      </c>
      <c r="I56" s="296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296">
        <f t="shared" si="51"/>
        <v>0.03723008190618019</v>
      </c>
      <c r="Q56" s="296"/>
      <c r="R56" s="80">
        <f>+R55/$K55*100</f>
        <v>0.967982129560685</v>
      </c>
    </row>
    <row r="57" spans="1:18" ht="11.25" customHeight="1">
      <c r="A57" s="66" t="s">
        <v>43</v>
      </c>
      <c r="B57" s="44" t="s">
        <v>59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302">
        <v>60</v>
      </c>
      <c r="I57" s="302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302">
        <v>2</v>
      </c>
      <c r="Q57" s="302"/>
      <c r="R57" s="72">
        <v>14</v>
      </c>
    </row>
    <row r="58" spans="1:18" ht="11.25" customHeight="1">
      <c r="A58" s="73"/>
      <c r="B58" s="74" t="s">
        <v>60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296">
        <f t="shared" si="52"/>
        <v>0.013907980167220281</v>
      </c>
      <c r="I58" s="296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296">
        <f t="shared" si="53"/>
        <v>0.08051529790660225</v>
      </c>
      <c r="Q58" s="296"/>
      <c r="R58" s="80">
        <f>+R57/$K57*100</f>
        <v>0.5636070853462157</v>
      </c>
    </row>
    <row r="59" spans="1:18" ht="11.25" customHeight="1">
      <c r="A59" s="53" t="s">
        <v>198</v>
      </c>
      <c r="B59" s="43" t="s">
        <v>59</v>
      </c>
      <c r="C59" s="54">
        <f>SUM(D59:J59)</f>
        <v>436334</v>
      </c>
      <c r="D59" s="55">
        <v>1433</v>
      </c>
      <c r="E59" s="56">
        <v>101462</v>
      </c>
      <c r="F59" s="54">
        <v>333091</v>
      </c>
      <c r="G59" s="56">
        <v>108</v>
      </c>
      <c r="H59" s="294">
        <v>0</v>
      </c>
      <c r="I59" s="294"/>
      <c r="J59" s="57">
        <v>240</v>
      </c>
      <c r="K59" s="54">
        <f>SUM(L59:R59)</f>
        <v>2496</v>
      </c>
      <c r="L59" s="55">
        <v>22</v>
      </c>
      <c r="M59" s="56">
        <v>809</v>
      </c>
      <c r="N59" s="54">
        <v>1656</v>
      </c>
      <c r="O59" s="56">
        <v>2</v>
      </c>
      <c r="P59" s="294">
        <v>0</v>
      </c>
      <c r="Q59" s="294"/>
      <c r="R59" s="59">
        <v>7</v>
      </c>
    </row>
    <row r="60" spans="1:18" ht="11.25" customHeight="1">
      <c r="A60" s="73"/>
      <c r="B60" s="74" t="s">
        <v>60</v>
      </c>
      <c r="C60" s="75">
        <f aca="true" t="shared" si="54" ref="C60:H60">+C59/$C59*100</f>
        <v>100</v>
      </c>
      <c r="D60" s="76">
        <f t="shared" si="54"/>
        <v>0.32841813839856626</v>
      </c>
      <c r="E60" s="77">
        <f t="shared" si="54"/>
        <v>23.253287619117465</v>
      </c>
      <c r="F60" s="75">
        <f t="shared" si="54"/>
        <v>76.33853882576192</v>
      </c>
      <c r="G60" s="77">
        <f t="shared" si="54"/>
        <v>0.02475168105167143</v>
      </c>
      <c r="H60" s="296">
        <f t="shared" si="54"/>
        <v>0</v>
      </c>
      <c r="I60" s="296"/>
      <c r="J60" s="78">
        <f>+J59/$C59*100</f>
        <v>0.05500373567038094</v>
      </c>
      <c r="K60" s="75">
        <f aca="true" t="shared" si="55" ref="K60:P60">+K59/$K59*100</f>
        <v>100</v>
      </c>
      <c r="L60" s="76">
        <f t="shared" si="55"/>
        <v>0.8814102564102564</v>
      </c>
      <c r="M60" s="77">
        <f t="shared" si="55"/>
        <v>32.41185897435898</v>
      </c>
      <c r="N60" s="75">
        <f t="shared" si="55"/>
        <v>66.34615384615384</v>
      </c>
      <c r="O60" s="77">
        <f t="shared" si="55"/>
        <v>0.08012820512820512</v>
      </c>
      <c r="P60" s="296">
        <f t="shared" si="55"/>
        <v>0</v>
      </c>
      <c r="Q60" s="296"/>
      <c r="R60" s="80">
        <f>+R59/$K59*100</f>
        <v>0.28044871794871795</v>
      </c>
    </row>
    <row r="61" spans="1:18" ht="11.25" customHeight="1">
      <c r="A61" s="53" t="s">
        <v>206</v>
      </c>
      <c r="B61" s="43" t="s">
        <v>59</v>
      </c>
      <c r="C61" s="54">
        <f>SUM(D61:J61)</f>
        <v>455447</v>
      </c>
      <c r="D61" s="55">
        <v>1004</v>
      </c>
      <c r="E61" s="56">
        <v>101513</v>
      </c>
      <c r="F61" s="54">
        <v>351964</v>
      </c>
      <c r="G61" s="56">
        <v>441</v>
      </c>
      <c r="H61" s="294">
        <v>0</v>
      </c>
      <c r="I61" s="294"/>
      <c r="J61" s="57">
        <v>525</v>
      </c>
      <c r="K61" s="54">
        <f>SUM(L61:R61)</f>
        <v>2534</v>
      </c>
      <c r="L61" s="55">
        <v>16</v>
      </c>
      <c r="M61" s="56">
        <v>790</v>
      </c>
      <c r="N61" s="54">
        <v>1712</v>
      </c>
      <c r="O61" s="56">
        <v>5</v>
      </c>
      <c r="P61" s="294">
        <v>0</v>
      </c>
      <c r="Q61" s="294"/>
      <c r="R61" s="59">
        <v>11</v>
      </c>
    </row>
    <row r="62" spans="1:18" ht="11.25" customHeight="1" thickBot="1">
      <c r="A62" s="81" t="s">
        <v>44</v>
      </c>
      <c r="B62" s="47" t="s">
        <v>60</v>
      </c>
      <c r="C62" s="287">
        <f aca="true" t="shared" si="56" ref="C62:H62">+C61/$C61*100</f>
        <v>100</v>
      </c>
      <c r="D62" s="288">
        <f t="shared" si="56"/>
        <v>0.22044277380244026</v>
      </c>
      <c r="E62" s="289">
        <f t="shared" si="56"/>
        <v>22.28865268626207</v>
      </c>
      <c r="F62" s="287">
        <f t="shared" si="56"/>
        <v>77.27880521773115</v>
      </c>
      <c r="G62" s="289">
        <f t="shared" si="56"/>
        <v>0.0968279514411117</v>
      </c>
      <c r="H62" s="295">
        <f t="shared" si="56"/>
        <v>0</v>
      </c>
      <c r="I62" s="295"/>
      <c r="J62" s="290">
        <f>+J61/$C61*100</f>
        <v>0.1152713707632282</v>
      </c>
      <c r="K62" s="287">
        <f aca="true" t="shared" si="57" ref="K62:R62">+K61/$K61*100</f>
        <v>100</v>
      </c>
      <c r="L62" s="288">
        <f t="shared" si="57"/>
        <v>0.6314127861089187</v>
      </c>
      <c r="M62" s="289">
        <f t="shared" si="57"/>
        <v>31.176006314127864</v>
      </c>
      <c r="N62" s="287">
        <f t="shared" si="57"/>
        <v>67.5611681136543</v>
      </c>
      <c r="O62" s="289">
        <f t="shared" si="57"/>
        <v>0.1973164956590371</v>
      </c>
      <c r="P62" s="295">
        <f t="shared" si="57"/>
        <v>0</v>
      </c>
      <c r="Q62" s="295">
        <f t="shared" si="57"/>
        <v>0</v>
      </c>
      <c r="R62" s="291">
        <f t="shared" si="57"/>
        <v>0.4340962904498816</v>
      </c>
    </row>
  </sheetData>
  <sheetProtection/>
  <mergeCells count="114">
    <mergeCell ref="H54:I54"/>
    <mergeCell ref="P54:Q54"/>
    <mergeCell ref="H57:I57"/>
    <mergeCell ref="P57:Q57"/>
    <mergeCell ref="H58:I58"/>
    <mergeCell ref="P58:Q58"/>
    <mergeCell ref="H55:I55"/>
    <mergeCell ref="P55:Q55"/>
    <mergeCell ref="H56:I56"/>
    <mergeCell ref="P56:Q56"/>
    <mergeCell ref="H51:I51"/>
    <mergeCell ref="P51:Q51"/>
    <mergeCell ref="H52:I52"/>
    <mergeCell ref="P52:Q52"/>
    <mergeCell ref="H53:I53"/>
    <mergeCell ref="P53:Q53"/>
    <mergeCell ref="H48:I48"/>
    <mergeCell ref="P48:Q48"/>
    <mergeCell ref="H49:I49"/>
    <mergeCell ref="P49:Q49"/>
    <mergeCell ref="H50:I50"/>
    <mergeCell ref="P50:Q50"/>
    <mergeCell ref="C3:C4"/>
    <mergeCell ref="D3:J3"/>
    <mergeCell ref="K3:K4"/>
    <mergeCell ref="L3:R3"/>
    <mergeCell ref="H47:I47"/>
    <mergeCell ref="P47:Q47"/>
    <mergeCell ref="P46:Q46"/>
    <mergeCell ref="P45:Q45"/>
    <mergeCell ref="H46:I46"/>
    <mergeCell ref="P43:Q43"/>
    <mergeCell ref="H45:I45"/>
    <mergeCell ref="H42:I42"/>
    <mergeCell ref="H43:I43"/>
    <mergeCell ref="H44:I44"/>
    <mergeCell ref="P28:Q28"/>
    <mergeCell ref="P29:Q29"/>
    <mergeCell ref="P30:Q30"/>
    <mergeCell ref="P41:Q41"/>
    <mergeCell ref="H32:I32"/>
    <mergeCell ref="H40:I40"/>
    <mergeCell ref="H36:I36"/>
    <mergeCell ref="H39:I39"/>
    <mergeCell ref="H33:I33"/>
    <mergeCell ref="H34:I34"/>
    <mergeCell ref="P36:Q36"/>
    <mergeCell ref="P39:Q39"/>
    <mergeCell ref="P33:Q33"/>
    <mergeCell ref="P34:Q34"/>
    <mergeCell ref="H37:I37"/>
    <mergeCell ref="H38:I38"/>
    <mergeCell ref="H31:I31"/>
    <mergeCell ref="H41:I41"/>
    <mergeCell ref="P23:Q23"/>
    <mergeCell ref="P42:Q42"/>
    <mergeCell ref="P31:Q31"/>
    <mergeCell ref="P32:Q32"/>
    <mergeCell ref="H29:I29"/>
    <mergeCell ref="H30:I30"/>
    <mergeCell ref="H24:I24"/>
    <mergeCell ref="H27:I27"/>
    <mergeCell ref="P44:Q44"/>
    <mergeCell ref="P24:Q24"/>
    <mergeCell ref="P25:Q25"/>
    <mergeCell ref="P26:Q26"/>
    <mergeCell ref="P27:Q27"/>
    <mergeCell ref="P40:Q40"/>
    <mergeCell ref="P37:Q37"/>
    <mergeCell ref="P38:Q38"/>
    <mergeCell ref="P17:Q17"/>
    <mergeCell ref="P18:Q18"/>
    <mergeCell ref="P19:Q19"/>
    <mergeCell ref="P20:Q20"/>
    <mergeCell ref="P21:Q21"/>
    <mergeCell ref="P22:Q22"/>
    <mergeCell ref="H15:I15"/>
    <mergeCell ref="H16:I16"/>
    <mergeCell ref="H17:I17"/>
    <mergeCell ref="H18:I18"/>
    <mergeCell ref="H19:I19"/>
    <mergeCell ref="H20:I20"/>
    <mergeCell ref="P13:Q13"/>
    <mergeCell ref="P14:Q14"/>
    <mergeCell ref="P15:Q15"/>
    <mergeCell ref="P16:Q16"/>
    <mergeCell ref="P9:Q9"/>
    <mergeCell ref="P10:Q10"/>
    <mergeCell ref="P11:Q11"/>
    <mergeCell ref="P12:Q12"/>
    <mergeCell ref="H28:I28"/>
    <mergeCell ref="H21:I21"/>
    <mergeCell ref="H22:I22"/>
    <mergeCell ref="H23:I23"/>
    <mergeCell ref="H25:I25"/>
    <mergeCell ref="H26:I26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61:I61"/>
    <mergeCell ref="P61:Q61"/>
    <mergeCell ref="H62:I62"/>
    <mergeCell ref="P62:Q62"/>
    <mergeCell ref="H59:I59"/>
    <mergeCell ref="P59:Q59"/>
    <mergeCell ref="H60:I60"/>
    <mergeCell ref="P60:Q60"/>
  </mergeCells>
  <printOptions/>
  <pageMargins left="1.1811023622047245" right="0.5511811023622047" top="0.5905511811023623" bottom="0.5905511811023623" header="0.5118110236220472" footer="0.4724409448818898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view="pageBreakPreview" zoomScaleNormal="75" zoomScaleSheetLayoutView="100" zoomScalePageLayoutView="0" workbookViewId="0" topLeftCell="A1">
      <pane ySplit="4" topLeftCell="A43" activePane="bottomLeft" state="frozen"/>
      <selection pane="topLeft" activeCell="A1" sqref="A1"/>
      <selection pane="bottomLeft" activeCell="R54" sqref="R54"/>
    </sheetView>
  </sheetViews>
  <sheetFormatPr defaultColWidth="9.25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37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46</v>
      </c>
      <c r="C2" s="297" t="s">
        <v>68</v>
      </c>
      <c r="D2" s="297"/>
      <c r="E2" s="297"/>
      <c r="F2" s="297"/>
      <c r="G2" s="297"/>
      <c r="H2" s="297"/>
      <c r="I2" s="297"/>
      <c r="J2" s="299" t="s">
        <v>69</v>
      </c>
      <c r="K2" s="300"/>
      <c r="L2" s="300"/>
      <c r="M2" s="300"/>
      <c r="N2" s="300"/>
      <c r="O2" s="300"/>
      <c r="P2" s="301"/>
    </row>
    <row r="3" spans="1:17" s="85" customFormat="1" ht="15.75" customHeight="1">
      <c r="A3" s="42"/>
      <c r="B3" s="43"/>
      <c r="C3" s="308" t="s">
        <v>49</v>
      </c>
      <c r="D3" s="305" t="s">
        <v>70</v>
      </c>
      <c r="E3" s="302"/>
      <c r="F3" s="302"/>
      <c r="G3" s="302"/>
      <c r="H3" s="302"/>
      <c r="I3" s="302"/>
      <c r="J3" s="310" t="s">
        <v>49</v>
      </c>
      <c r="K3" s="305" t="s">
        <v>50</v>
      </c>
      <c r="L3" s="302"/>
      <c r="M3" s="302"/>
      <c r="N3" s="302"/>
      <c r="O3" s="302"/>
      <c r="P3" s="307"/>
      <c r="Q3" s="86"/>
    </row>
    <row r="4" spans="1:17" s="85" customFormat="1" ht="15.75" customHeight="1" thickBot="1">
      <c r="A4" s="46" t="s">
        <v>1</v>
      </c>
      <c r="B4" s="47"/>
      <c r="C4" s="309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56</v>
      </c>
      <c r="I4" s="48" t="s">
        <v>57</v>
      </c>
      <c r="J4" s="311"/>
      <c r="K4" s="48" t="s">
        <v>51</v>
      </c>
      <c r="L4" s="49" t="s">
        <v>52</v>
      </c>
      <c r="M4" s="50" t="s">
        <v>53</v>
      </c>
      <c r="N4" s="49" t="s">
        <v>54</v>
      </c>
      <c r="O4" s="50" t="s">
        <v>56</v>
      </c>
      <c r="P4" s="52" t="s">
        <v>57</v>
      </c>
      <c r="Q4" s="86"/>
    </row>
    <row r="5" spans="1:16" ht="11.25" customHeight="1">
      <c r="A5" s="53" t="s">
        <v>15</v>
      </c>
      <c r="B5" s="43" t="s">
        <v>71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72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18</v>
      </c>
      <c r="B7" s="44" t="s">
        <v>71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72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19</v>
      </c>
      <c r="B9" s="43" t="s">
        <v>71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72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20</v>
      </c>
      <c r="B11" s="44" t="s">
        <v>71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72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21</v>
      </c>
      <c r="B13" s="43" t="s">
        <v>71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72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22</v>
      </c>
      <c r="B15" s="44" t="s">
        <v>71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72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23</v>
      </c>
      <c r="B17" s="43" t="s">
        <v>71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72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24</v>
      </c>
      <c r="B19" s="44" t="s">
        <v>71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72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25</v>
      </c>
      <c r="B21" s="43" t="s">
        <v>71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72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26</v>
      </c>
      <c r="B23" s="44" t="s">
        <v>71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72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27</v>
      </c>
      <c r="B25" s="43" t="s">
        <v>71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72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28</v>
      </c>
      <c r="B27" s="44" t="s">
        <v>71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72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29</v>
      </c>
      <c r="B29" s="43" t="s">
        <v>71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72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30</v>
      </c>
      <c r="B31" s="44" t="s">
        <v>71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72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31</v>
      </c>
      <c r="B33" s="43" t="s">
        <v>73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74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32</v>
      </c>
      <c r="B35" s="44" t="s">
        <v>73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74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33</v>
      </c>
      <c r="B37" s="43" t="s">
        <v>73</v>
      </c>
      <c r="C37" s="87">
        <f aca="true" t="shared" si="2" ref="C37:C59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9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74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34</v>
      </c>
      <c r="B39" s="44" t="s">
        <v>73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74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35</v>
      </c>
      <c r="B41" s="43" t="s">
        <v>73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74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77</v>
      </c>
      <c r="B43" s="44" t="s">
        <v>73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74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78</v>
      </c>
      <c r="B45" s="43" t="s">
        <v>73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74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79</v>
      </c>
      <c r="B47" s="44" t="s">
        <v>73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74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61</v>
      </c>
      <c r="B49" s="43" t="s">
        <v>73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74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62</v>
      </c>
      <c r="B51" s="44" t="s">
        <v>73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74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75</v>
      </c>
      <c r="B53" s="43" t="s">
        <v>73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74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76</v>
      </c>
      <c r="B55" s="44" t="s">
        <v>73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74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80</v>
      </c>
      <c r="B57" s="44" t="s">
        <v>73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74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207</v>
      </c>
      <c r="B59" s="43" t="s">
        <v>73</v>
      </c>
      <c r="C59" s="87">
        <f t="shared" si="2"/>
        <v>339314</v>
      </c>
      <c r="D59" s="88">
        <v>502</v>
      </c>
      <c r="E59" s="89">
        <v>92116</v>
      </c>
      <c r="F59" s="90">
        <v>246516</v>
      </c>
      <c r="G59" s="89">
        <v>0</v>
      </c>
      <c r="H59" s="90">
        <v>0</v>
      </c>
      <c r="I59" s="88">
        <v>180</v>
      </c>
      <c r="J59" s="91">
        <f t="shared" si="3"/>
        <v>97020</v>
      </c>
      <c r="K59" s="88">
        <v>931</v>
      </c>
      <c r="L59" s="89">
        <v>9346</v>
      </c>
      <c r="M59" s="90">
        <v>86575</v>
      </c>
      <c r="N59" s="89">
        <v>108</v>
      </c>
      <c r="O59" s="90">
        <v>0</v>
      </c>
      <c r="P59" s="92">
        <v>60</v>
      </c>
    </row>
    <row r="60" spans="1:16" ht="11.25" customHeight="1">
      <c r="A60" s="73"/>
      <c r="B60" s="74" t="s">
        <v>74</v>
      </c>
      <c r="C60" s="99">
        <f>SUM(D60:I60)</f>
        <v>1964</v>
      </c>
      <c r="D60" s="100">
        <v>7</v>
      </c>
      <c r="E60" s="101">
        <v>728</v>
      </c>
      <c r="F60" s="102">
        <v>1223</v>
      </c>
      <c r="G60" s="101">
        <v>0</v>
      </c>
      <c r="H60" s="102">
        <v>0</v>
      </c>
      <c r="I60" s="100">
        <v>6</v>
      </c>
      <c r="J60" s="103">
        <f>SUM(K60:P60)</f>
        <v>532</v>
      </c>
      <c r="K60" s="100">
        <v>15</v>
      </c>
      <c r="L60" s="101">
        <v>81</v>
      </c>
      <c r="M60" s="102">
        <v>433</v>
      </c>
      <c r="N60" s="101">
        <v>2</v>
      </c>
      <c r="O60" s="102">
        <v>0</v>
      </c>
      <c r="P60" s="104">
        <v>1</v>
      </c>
    </row>
    <row r="61" spans="1:16" ht="11.25" customHeight="1">
      <c r="A61" s="53" t="s">
        <v>208</v>
      </c>
      <c r="B61" s="43" t="s">
        <v>73</v>
      </c>
      <c r="C61" s="87">
        <f>SUM(D61:I61)</f>
        <v>355840</v>
      </c>
      <c r="D61" s="88">
        <v>372</v>
      </c>
      <c r="E61" s="89">
        <v>94057</v>
      </c>
      <c r="F61" s="90">
        <v>261038</v>
      </c>
      <c r="G61" s="89">
        <v>0</v>
      </c>
      <c r="H61" s="90">
        <v>0</v>
      </c>
      <c r="I61" s="88">
        <v>373</v>
      </c>
      <c r="J61" s="91">
        <f>SUM(K61:P61)</f>
        <v>99527</v>
      </c>
      <c r="K61" s="88">
        <v>632</v>
      </c>
      <c r="L61" s="89">
        <v>7456</v>
      </c>
      <c r="M61" s="90">
        <v>90926</v>
      </c>
      <c r="N61" s="89">
        <v>441</v>
      </c>
      <c r="O61" s="90">
        <v>0</v>
      </c>
      <c r="P61" s="92">
        <v>72</v>
      </c>
    </row>
    <row r="62" spans="1:16" ht="11.25" customHeight="1" thickBot="1">
      <c r="A62" s="81" t="s">
        <v>44</v>
      </c>
      <c r="B62" s="47" t="s">
        <v>74</v>
      </c>
      <c r="C62" s="105">
        <f>SUM(D62:I62)</f>
        <v>1967</v>
      </c>
      <c r="D62" s="106">
        <v>6</v>
      </c>
      <c r="E62" s="107">
        <v>719</v>
      </c>
      <c r="F62" s="108">
        <v>1233</v>
      </c>
      <c r="G62" s="107">
        <v>0</v>
      </c>
      <c r="H62" s="108">
        <v>0</v>
      </c>
      <c r="I62" s="106">
        <v>9</v>
      </c>
      <c r="J62" s="109">
        <f>SUM(K62:P62)</f>
        <v>566</v>
      </c>
      <c r="K62" s="106">
        <v>10</v>
      </c>
      <c r="L62" s="107">
        <v>71</v>
      </c>
      <c r="M62" s="108">
        <v>479</v>
      </c>
      <c r="N62" s="107">
        <v>5</v>
      </c>
      <c r="O62" s="108">
        <v>0</v>
      </c>
      <c r="P62" s="110">
        <v>1</v>
      </c>
    </row>
    <row r="64" spans="3:16" ht="15.75" customHeight="1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3:16" ht="15.75" customHeight="1"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3:16" ht="15.75" customHeight="1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3:16" ht="15.7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15.7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15.7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15.7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3:16" ht="15.75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6" ht="15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3:16" ht="15.75" customHeight="1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pans="3:16" ht="15.75" customHeight="1"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</row>
  </sheetData>
  <sheetProtection/>
  <mergeCells count="6">
    <mergeCell ref="J2:P2"/>
    <mergeCell ref="C2:I2"/>
    <mergeCell ref="C3:C4"/>
    <mergeCell ref="J3:J4"/>
    <mergeCell ref="D3:I3"/>
    <mergeCell ref="K3:P3"/>
  </mergeCells>
  <printOptions/>
  <pageMargins left="0.9448818897637796" right="0.5118110236220472" top="0.5905511811023623" bottom="0.5905511811023623" header="0.5118110236220472" footer="0.35433070866141736"/>
  <pageSetup fitToHeight="1" fitToWidth="1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zoomScalePageLayoutView="0" workbookViewId="0" topLeftCell="A1">
      <selection activeCell="U9" sqref="U9"/>
    </sheetView>
  </sheetViews>
  <sheetFormatPr defaultColWidth="6.1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279" t="s">
        <v>209</v>
      </c>
      <c r="O1" s="39" t="s">
        <v>81</v>
      </c>
    </row>
    <row r="2" spans="1:15" s="113" customFormat="1" ht="26.25" customHeight="1" thickBot="1">
      <c r="A2" s="112" t="s">
        <v>82</v>
      </c>
      <c r="B2" s="312" t="s">
        <v>83</v>
      </c>
      <c r="C2" s="313"/>
      <c r="D2" s="312" t="s">
        <v>70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6"/>
    </row>
    <row r="3" spans="1:15" s="113" customFormat="1" ht="26.25" customHeight="1">
      <c r="A3" s="114"/>
      <c r="B3" s="314"/>
      <c r="C3" s="315"/>
      <c r="D3" s="115" t="s">
        <v>84</v>
      </c>
      <c r="E3" s="116"/>
      <c r="F3" s="115" t="s">
        <v>85</v>
      </c>
      <c r="G3" s="117"/>
      <c r="H3" s="116" t="s">
        <v>86</v>
      </c>
      <c r="I3" s="116"/>
      <c r="J3" s="115" t="s">
        <v>87</v>
      </c>
      <c r="K3" s="117"/>
      <c r="L3" s="116" t="s">
        <v>88</v>
      </c>
      <c r="M3" s="116"/>
      <c r="N3" s="115" t="s">
        <v>89</v>
      </c>
      <c r="O3" s="117"/>
    </row>
    <row r="4" spans="1:15" s="113" customFormat="1" ht="26.25" customHeight="1" thickBot="1">
      <c r="A4" s="118" t="s">
        <v>90</v>
      </c>
      <c r="B4" s="119" t="s">
        <v>91</v>
      </c>
      <c r="C4" s="120" t="s">
        <v>92</v>
      </c>
      <c r="D4" s="119" t="s">
        <v>91</v>
      </c>
      <c r="E4" s="120" t="s">
        <v>92</v>
      </c>
      <c r="F4" s="121" t="s">
        <v>91</v>
      </c>
      <c r="G4" s="122" t="s">
        <v>92</v>
      </c>
      <c r="H4" s="123" t="s">
        <v>91</v>
      </c>
      <c r="I4" s="120" t="s">
        <v>92</v>
      </c>
      <c r="J4" s="121" t="s">
        <v>91</v>
      </c>
      <c r="K4" s="122" t="s">
        <v>92</v>
      </c>
      <c r="L4" s="123" t="s">
        <v>91</v>
      </c>
      <c r="M4" s="120" t="s">
        <v>92</v>
      </c>
      <c r="N4" s="121" t="s">
        <v>91</v>
      </c>
      <c r="O4" s="122" t="s">
        <v>92</v>
      </c>
    </row>
    <row r="5" spans="1:15" ht="26.25" customHeight="1">
      <c r="A5" s="124" t="s">
        <v>93</v>
      </c>
      <c r="B5" s="125">
        <f aca="true" t="shared" si="0" ref="B5:B16">D5+F5+H5+J5+L5+N5</f>
        <v>137</v>
      </c>
      <c r="C5" s="126">
        <f aca="true" t="shared" si="1" ref="C5:C17">E5+G5+I5+K5+M5+O5</f>
        <v>26808</v>
      </c>
      <c r="D5" s="125">
        <v>0</v>
      </c>
      <c r="E5" s="126">
        <v>0</v>
      </c>
      <c r="F5" s="127">
        <v>14</v>
      </c>
      <c r="G5" s="128">
        <v>1729</v>
      </c>
      <c r="H5" s="129">
        <v>123</v>
      </c>
      <c r="I5" s="126">
        <v>25079</v>
      </c>
      <c r="J5" s="127">
        <v>0</v>
      </c>
      <c r="K5" s="128">
        <v>0</v>
      </c>
      <c r="L5" s="129">
        <v>0</v>
      </c>
      <c r="M5" s="126">
        <v>0</v>
      </c>
      <c r="N5" s="127">
        <v>0</v>
      </c>
      <c r="O5" s="128">
        <v>0</v>
      </c>
    </row>
    <row r="6" spans="1:15" ht="26.25" customHeight="1">
      <c r="A6" s="130" t="s">
        <v>94</v>
      </c>
      <c r="B6" s="131">
        <f t="shared" si="0"/>
        <v>126</v>
      </c>
      <c r="C6" s="132">
        <f t="shared" si="1"/>
        <v>22453</v>
      </c>
      <c r="D6" s="131">
        <v>6</v>
      </c>
      <c r="E6" s="132">
        <v>463</v>
      </c>
      <c r="F6" s="133">
        <v>22</v>
      </c>
      <c r="G6" s="134">
        <v>2553</v>
      </c>
      <c r="H6" s="135">
        <v>96</v>
      </c>
      <c r="I6" s="132">
        <v>19396</v>
      </c>
      <c r="J6" s="133">
        <v>0</v>
      </c>
      <c r="K6" s="134">
        <v>0</v>
      </c>
      <c r="L6" s="135">
        <v>0</v>
      </c>
      <c r="M6" s="132">
        <v>0</v>
      </c>
      <c r="N6" s="133">
        <v>2</v>
      </c>
      <c r="O6" s="134">
        <v>41</v>
      </c>
    </row>
    <row r="7" spans="1:15" ht="26.25" customHeight="1">
      <c r="A7" s="124" t="s">
        <v>95</v>
      </c>
      <c r="B7" s="125">
        <f t="shared" si="0"/>
        <v>83</v>
      </c>
      <c r="C7" s="126">
        <f t="shared" si="1"/>
        <v>17655</v>
      </c>
      <c r="D7" s="125">
        <v>0</v>
      </c>
      <c r="E7" s="126">
        <v>0</v>
      </c>
      <c r="F7" s="127">
        <v>8</v>
      </c>
      <c r="G7" s="128">
        <v>849</v>
      </c>
      <c r="H7" s="129">
        <v>73</v>
      </c>
      <c r="I7" s="126">
        <v>16698</v>
      </c>
      <c r="J7" s="127">
        <v>2</v>
      </c>
      <c r="K7" s="128">
        <v>108</v>
      </c>
      <c r="L7" s="129">
        <v>0</v>
      </c>
      <c r="M7" s="126">
        <v>0</v>
      </c>
      <c r="N7" s="127">
        <v>0</v>
      </c>
      <c r="O7" s="128">
        <v>0</v>
      </c>
    </row>
    <row r="8" spans="1:15" ht="26.25" customHeight="1">
      <c r="A8" s="130" t="s">
        <v>96</v>
      </c>
      <c r="B8" s="131">
        <f t="shared" si="0"/>
        <v>209</v>
      </c>
      <c r="C8" s="132">
        <f t="shared" si="1"/>
        <v>24266</v>
      </c>
      <c r="D8" s="131">
        <v>3</v>
      </c>
      <c r="E8" s="132">
        <v>237</v>
      </c>
      <c r="F8" s="133">
        <v>175</v>
      </c>
      <c r="G8" s="134">
        <v>19456</v>
      </c>
      <c r="H8" s="135">
        <v>31</v>
      </c>
      <c r="I8" s="132">
        <v>4573</v>
      </c>
      <c r="J8" s="133">
        <v>0</v>
      </c>
      <c r="K8" s="134">
        <v>0</v>
      </c>
      <c r="L8" s="135">
        <v>0</v>
      </c>
      <c r="M8" s="132">
        <v>0</v>
      </c>
      <c r="N8" s="133">
        <v>0</v>
      </c>
      <c r="O8" s="134">
        <v>0</v>
      </c>
    </row>
    <row r="9" spans="1:15" ht="26.25" customHeight="1">
      <c r="A9" s="124" t="s">
        <v>97</v>
      </c>
      <c r="B9" s="125">
        <f t="shared" si="0"/>
        <v>452</v>
      </c>
      <c r="C9" s="126">
        <f t="shared" si="1"/>
        <v>57856</v>
      </c>
      <c r="D9" s="125">
        <v>2</v>
      </c>
      <c r="E9" s="126">
        <v>97</v>
      </c>
      <c r="F9" s="127">
        <v>379</v>
      </c>
      <c r="G9" s="128">
        <v>49324</v>
      </c>
      <c r="H9" s="129">
        <v>68</v>
      </c>
      <c r="I9" s="126">
        <v>8324</v>
      </c>
      <c r="J9" s="127">
        <v>0</v>
      </c>
      <c r="K9" s="128">
        <v>0</v>
      </c>
      <c r="L9" s="129">
        <v>0</v>
      </c>
      <c r="M9" s="126">
        <v>0</v>
      </c>
      <c r="N9" s="127">
        <v>3</v>
      </c>
      <c r="O9" s="128">
        <v>111</v>
      </c>
    </row>
    <row r="10" spans="1:15" ht="26.25" customHeight="1">
      <c r="A10" s="130" t="s">
        <v>98</v>
      </c>
      <c r="B10" s="131">
        <f t="shared" si="0"/>
        <v>220</v>
      </c>
      <c r="C10" s="132">
        <f t="shared" si="1"/>
        <v>34677</v>
      </c>
      <c r="D10" s="131">
        <v>2</v>
      </c>
      <c r="E10" s="132">
        <v>72</v>
      </c>
      <c r="F10" s="133">
        <v>108</v>
      </c>
      <c r="G10" s="134">
        <v>16451</v>
      </c>
      <c r="H10" s="135">
        <v>110</v>
      </c>
      <c r="I10" s="132">
        <v>18154</v>
      </c>
      <c r="J10" s="133">
        <v>0</v>
      </c>
      <c r="K10" s="134">
        <v>0</v>
      </c>
      <c r="L10" s="135">
        <v>0</v>
      </c>
      <c r="M10" s="132">
        <v>0</v>
      </c>
      <c r="N10" s="133">
        <v>0</v>
      </c>
      <c r="O10" s="134">
        <v>0</v>
      </c>
    </row>
    <row r="11" spans="1:15" ht="26.25" customHeight="1">
      <c r="A11" s="124" t="s">
        <v>99</v>
      </c>
      <c r="B11" s="125">
        <f t="shared" si="0"/>
        <v>38</v>
      </c>
      <c r="C11" s="126">
        <f t="shared" si="1"/>
        <v>4774</v>
      </c>
      <c r="D11" s="125">
        <v>4</v>
      </c>
      <c r="E11" s="126">
        <v>205</v>
      </c>
      <c r="F11" s="127">
        <v>5</v>
      </c>
      <c r="G11" s="128">
        <v>532</v>
      </c>
      <c r="H11" s="129">
        <v>29</v>
      </c>
      <c r="I11" s="126">
        <v>4037</v>
      </c>
      <c r="J11" s="127">
        <v>0</v>
      </c>
      <c r="K11" s="128">
        <v>0</v>
      </c>
      <c r="L11" s="129">
        <v>0</v>
      </c>
      <c r="M11" s="126">
        <v>0</v>
      </c>
      <c r="N11" s="127">
        <v>0</v>
      </c>
      <c r="O11" s="128">
        <v>0</v>
      </c>
    </row>
    <row r="12" spans="1:15" ht="26.25" customHeight="1">
      <c r="A12" s="130" t="s">
        <v>100</v>
      </c>
      <c r="B12" s="131">
        <f t="shared" si="0"/>
        <v>7</v>
      </c>
      <c r="C12" s="132">
        <f t="shared" si="1"/>
        <v>312</v>
      </c>
      <c r="D12" s="131">
        <v>0</v>
      </c>
      <c r="E12" s="132">
        <v>0</v>
      </c>
      <c r="F12" s="133">
        <v>1</v>
      </c>
      <c r="G12" s="134">
        <v>4</v>
      </c>
      <c r="H12" s="135">
        <v>6</v>
      </c>
      <c r="I12" s="132">
        <v>308</v>
      </c>
      <c r="J12" s="133">
        <v>0</v>
      </c>
      <c r="K12" s="134">
        <v>0</v>
      </c>
      <c r="L12" s="135">
        <v>0</v>
      </c>
      <c r="M12" s="132">
        <v>0</v>
      </c>
      <c r="N12" s="133">
        <v>0</v>
      </c>
      <c r="O12" s="134">
        <v>0</v>
      </c>
    </row>
    <row r="13" spans="1:15" ht="26.25" customHeight="1">
      <c r="A13" s="124" t="s">
        <v>101</v>
      </c>
      <c r="B13" s="125">
        <f t="shared" si="0"/>
        <v>92</v>
      </c>
      <c r="C13" s="126">
        <f t="shared" si="1"/>
        <v>17364</v>
      </c>
      <c r="D13" s="125">
        <v>1</v>
      </c>
      <c r="E13" s="126">
        <v>11</v>
      </c>
      <c r="F13" s="127">
        <v>6</v>
      </c>
      <c r="G13" s="128">
        <v>441</v>
      </c>
      <c r="H13" s="129">
        <v>85</v>
      </c>
      <c r="I13" s="126">
        <v>16912</v>
      </c>
      <c r="J13" s="127">
        <v>0</v>
      </c>
      <c r="K13" s="128">
        <v>0</v>
      </c>
      <c r="L13" s="129">
        <v>0</v>
      </c>
      <c r="M13" s="126">
        <v>0</v>
      </c>
      <c r="N13" s="127">
        <v>0</v>
      </c>
      <c r="O13" s="128">
        <v>0</v>
      </c>
    </row>
    <row r="14" spans="1:15" ht="26.25" customHeight="1">
      <c r="A14" s="130" t="s">
        <v>102</v>
      </c>
      <c r="B14" s="131">
        <f t="shared" si="0"/>
        <v>430</v>
      </c>
      <c r="C14" s="132">
        <f t="shared" si="1"/>
        <v>87919</v>
      </c>
      <c r="D14" s="131">
        <v>2</v>
      </c>
      <c r="E14" s="132">
        <v>162</v>
      </c>
      <c r="F14" s="133">
        <v>18</v>
      </c>
      <c r="G14" s="134">
        <v>1829</v>
      </c>
      <c r="H14" s="135">
        <v>409</v>
      </c>
      <c r="I14" s="132">
        <v>85914</v>
      </c>
      <c r="J14" s="133">
        <v>0</v>
      </c>
      <c r="K14" s="134">
        <v>0</v>
      </c>
      <c r="L14" s="135">
        <v>0</v>
      </c>
      <c r="M14" s="132">
        <v>0</v>
      </c>
      <c r="N14" s="133">
        <v>1</v>
      </c>
      <c r="O14" s="134">
        <v>14</v>
      </c>
    </row>
    <row r="15" spans="1:15" ht="26.25" customHeight="1">
      <c r="A15" s="124" t="s">
        <v>103</v>
      </c>
      <c r="B15" s="125">
        <f t="shared" si="0"/>
        <v>325</v>
      </c>
      <c r="C15" s="126">
        <f t="shared" si="1"/>
        <v>70464</v>
      </c>
      <c r="D15" s="125">
        <v>2</v>
      </c>
      <c r="E15" s="126">
        <v>186</v>
      </c>
      <c r="F15" s="127">
        <v>16</v>
      </c>
      <c r="G15" s="128">
        <v>1925</v>
      </c>
      <c r="H15" s="129">
        <v>307</v>
      </c>
      <c r="I15" s="126">
        <v>68353</v>
      </c>
      <c r="J15" s="127">
        <v>0</v>
      </c>
      <c r="K15" s="128">
        <v>0</v>
      </c>
      <c r="L15" s="129">
        <v>0</v>
      </c>
      <c r="M15" s="126">
        <v>0</v>
      </c>
      <c r="N15" s="127">
        <v>0</v>
      </c>
      <c r="O15" s="128">
        <v>0</v>
      </c>
    </row>
    <row r="16" spans="1:15" ht="26.25" customHeight="1" thickBot="1">
      <c r="A16" s="136" t="s">
        <v>104</v>
      </c>
      <c r="B16" s="137">
        <f t="shared" si="0"/>
        <v>377</v>
      </c>
      <c r="C16" s="138">
        <f t="shared" si="1"/>
        <v>71786</v>
      </c>
      <c r="D16" s="137">
        <v>0</v>
      </c>
      <c r="E16" s="138">
        <v>0</v>
      </c>
      <c r="F16" s="139">
        <v>57</v>
      </c>
      <c r="G16" s="140">
        <v>6369</v>
      </c>
      <c r="H16" s="141">
        <v>319</v>
      </c>
      <c r="I16" s="138">
        <v>65343</v>
      </c>
      <c r="J16" s="139">
        <v>0</v>
      </c>
      <c r="K16" s="140">
        <v>0</v>
      </c>
      <c r="L16" s="141">
        <v>0</v>
      </c>
      <c r="M16" s="138">
        <v>0</v>
      </c>
      <c r="N16" s="139">
        <v>1</v>
      </c>
      <c r="O16" s="140">
        <v>74</v>
      </c>
    </row>
    <row r="17" spans="1:15" ht="26.25" customHeight="1" thickBot="1">
      <c r="A17" s="142" t="s">
        <v>105</v>
      </c>
      <c r="B17" s="143">
        <f>D17+F17+H17+J17+L17+N17</f>
        <v>2496</v>
      </c>
      <c r="C17" s="144">
        <f t="shared" si="1"/>
        <v>436334</v>
      </c>
      <c r="D17" s="143">
        <v>22</v>
      </c>
      <c r="E17" s="144">
        <f>SUM(E5:E16)</f>
        <v>1433</v>
      </c>
      <c r="F17" s="145">
        <v>809</v>
      </c>
      <c r="G17" s="146">
        <f>SUM(G5:G16)</f>
        <v>101462</v>
      </c>
      <c r="H17" s="147">
        <v>1656</v>
      </c>
      <c r="I17" s="144">
        <v>333091</v>
      </c>
      <c r="J17" s="145">
        <v>2</v>
      </c>
      <c r="K17" s="146">
        <v>108</v>
      </c>
      <c r="L17" s="147">
        <f>SUM(L5:L16)</f>
        <v>0</v>
      </c>
      <c r="M17" s="144">
        <v>0</v>
      </c>
      <c r="N17" s="145">
        <f>SUM(N5:N16)</f>
        <v>7</v>
      </c>
      <c r="O17" s="146">
        <v>240</v>
      </c>
    </row>
    <row r="18" spans="1:15" s="154" customFormat="1" ht="26.25" customHeight="1" thickBot="1">
      <c r="A18" s="148" t="s">
        <v>106</v>
      </c>
      <c r="B18" s="149">
        <v>100</v>
      </c>
      <c r="C18" s="150">
        <v>100</v>
      </c>
      <c r="D18" s="149">
        <f>D17/$B$17*100-0.01</f>
        <v>0.8714102564102564</v>
      </c>
      <c r="E18" s="150">
        <f>E17/$C$17*100</f>
        <v>0.32841813839856626</v>
      </c>
      <c r="F18" s="151">
        <f>F17/$B$17*100</f>
        <v>32.41185897435898</v>
      </c>
      <c r="G18" s="152">
        <f>G17/$C$17*100</f>
        <v>23.253287619117465</v>
      </c>
      <c r="H18" s="153">
        <f>H17/$B$17*100</f>
        <v>66.34615384615384</v>
      </c>
      <c r="I18" s="150">
        <f>I17/$C$17*100</f>
        <v>76.33853882576192</v>
      </c>
      <c r="J18" s="151">
        <f>J17/$B$17*100</f>
        <v>0.08012820512820512</v>
      </c>
      <c r="K18" s="152">
        <f>K17/$C$17*100</f>
        <v>0.02475168105167143</v>
      </c>
      <c r="L18" s="153">
        <f>L17/$B$17*100-0.01</f>
        <v>-0.01</v>
      </c>
      <c r="M18" s="150">
        <f>M17/$C$17*100</f>
        <v>0</v>
      </c>
      <c r="N18" s="151">
        <f>N17/$B$17*100</f>
        <v>0.28044871794871795</v>
      </c>
      <c r="O18" s="152">
        <f>O17/$C$17*100</f>
        <v>0.05500373567038094</v>
      </c>
    </row>
  </sheetData>
  <sheetProtection/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70" zoomScaleNormal="70" zoomScalePageLayoutView="0" workbookViewId="0" topLeftCell="A1">
      <selection activeCell="D5" sqref="D5:S16"/>
    </sheetView>
  </sheetViews>
  <sheetFormatPr defaultColWidth="6.1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280" t="s">
        <v>210</v>
      </c>
      <c r="S1" s="39" t="s">
        <v>81</v>
      </c>
    </row>
    <row r="2" spans="1:19" s="156" customFormat="1" ht="26.25" customHeight="1" thickBot="1">
      <c r="A2" s="155" t="s">
        <v>82</v>
      </c>
      <c r="B2" s="317" t="s">
        <v>108</v>
      </c>
      <c r="C2" s="318"/>
      <c r="D2" s="321" t="s">
        <v>109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18"/>
    </row>
    <row r="3" spans="1:19" s="156" customFormat="1" ht="26.25" customHeight="1">
      <c r="A3" s="157"/>
      <c r="B3" s="319"/>
      <c r="C3" s="320"/>
      <c r="D3" s="317" t="s">
        <v>110</v>
      </c>
      <c r="E3" s="321"/>
      <c r="F3" s="317" t="s">
        <v>111</v>
      </c>
      <c r="G3" s="318"/>
      <c r="H3" s="321" t="s">
        <v>112</v>
      </c>
      <c r="I3" s="321"/>
      <c r="J3" s="317" t="s">
        <v>113</v>
      </c>
      <c r="K3" s="318"/>
      <c r="L3" s="321" t="s">
        <v>114</v>
      </c>
      <c r="M3" s="321"/>
      <c r="N3" s="317" t="s">
        <v>115</v>
      </c>
      <c r="O3" s="318"/>
      <c r="P3" s="321" t="s">
        <v>116</v>
      </c>
      <c r="Q3" s="321"/>
      <c r="R3" s="317" t="s">
        <v>117</v>
      </c>
      <c r="S3" s="318"/>
    </row>
    <row r="4" spans="1:19" s="156" customFormat="1" ht="26.25" customHeight="1" thickBot="1">
      <c r="A4" s="158" t="s">
        <v>90</v>
      </c>
      <c r="B4" s="159" t="s">
        <v>91</v>
      </c>
      <c r="C4" s="160" t="s">
        <v>92</v>
      </c>
      <c r="D4" s="159" t="s">
        <v>91</v>
      </c>
      <c r="E4" s="161" t="s">
        <v>92</v>
      </c>
      <c r="F4" s="159" t="s">
        <v>91</v>
      </c>
      <c r="G4" s="160" t="s">
        <v>92</v>
      </c>
      <c r="H4" s="162" t="s">
        <v>91</v>
      </c>
      <c r="I4" s="161" t="s">
        <v>92</v>
      </c>
      <c r="J4" s="159" t="s">
        <v>91</v>
      </c>
      <c r="K4" s="160" t="s">
        <v>92</v>
      </c>
      <c r="L4" s="162" t="s">
        <v>91</v>
      </c>
      <c r="M4" s="161" t="s">
        <v>92</v>
      </c>
      <c r="N4" s="159" t="s">
        <v>91</v>
      </c>
      <c r="O4" s="160" t="s">
        <v>92</v>
      </c>
      <c r="P4" s="162" t="s">
        <v>91</v>
      </c>
      <c r="Q4" s="161" t="s">
        <v>92</v>
      </c>
      <c r="R4" s="159" t="s">
        <v>91</v>
      </c>
      <c r="S4" s="160" t="s">
        <v>92</v>
      </c>
    </row>
    <row r="5" spans="1:19" ht="26.25" customHeight="1">
      <c r="A5" s="163" t="s">
        <v>107</v>
      </c>
      <c r="B5" s="164">
        <f aca="true" t="shared" si="0" ref="B5:B17">F5+H5+J5+L5+N5+P5+R5+D5</f>
        <v>137</v>
      </c>
      <c r="C5" s="165">
        <f aca="true" t="shared" si="1" ref="C5:C17">G5+I5+K5+M5+O5+Q5+S5+E5</f>
        <v>26808</v>
      </c>
      <c r="D5" s="166">
        <v>1</v>
      </c>
      <c r="E5" s="167">
        <v>148</v>
      </c>
      <c r="F5" s="164">
        <v>54</v>
      </c>
      <c r="G5" s="165">
        <v>11390</v>
      </c>
      <c r="H5" s="166">
        <v>5</v>
      </c>
      <c r="I5" s="167">
        <v>801</v>
      </c>
      <c r="J5" s="164">
        <v>31</v>
      </c>
      <c r="K5" s="165">
        <v>6132</v>
      </c>
      <c r="L5" s="166">
        <v>30</v>
      </c>
      <c r="M5" s="167">
        <v>6502</v>
      </c>
      <c r="N5" s="164">
        <v>8</v>
      </c>
      <c r="O5" s="165">
        <v>681</v>
      </c>
      <c r="P5" s="166">
        <v>1</v>
      </c>
      <c r="Q5" s="167">
        <v>127</v>
      </c>
      <c r="R5" s="164">
        <v>7</v>
      </c>
      <c r="S5" s="165">
        <v>1027</v>
      </c>
    </row>
    <row r="6" spans="1:19" ht="26.25" customHeight="1">
      <c r="A6" s="168" t="s">
        <v>94</v>
      </c>
      <c r="B6" s="169">
        <f t="shared" si="0"/>
        <v>126</v>
      </c>
      <c r="C6" s="170">
        <f t="shared" si="1"/>
        <v>22453</v>
      </c>
      <c r="D6" s="171">
        <v>6</v>
      </c>
      <c r="E6" s="172">
        <v>983</v>
      </c>
      <c r="F6" s="169">
        <v>49</v>
      </c>
      <c r="G6" s="170">
        <v>10615</v>
      </c>
      <c r="H6" s="171">
        <v>9</v>
      </c>
      <c r="I6" s="172">
        <v>1046</v>
      </c>
      <c r="J6" s="169">
        <v>19</v>
      </c>
      <c r="K6" s="170">
        <v>3836</v>
      </c>
      <c r="L6" s="171">
        <v>22</v>
      </c>
      <c r="M6" s="172">
        <v>3613</v>
      </c>
      <c r="N6" s="169">
        <v>9</v>
      </c>
      <c r="O6" s="170">
        <v>998</v>
      </c>
      <c r="P6" s="171">
        <v>1</v>
      </c>
      <c r="Q6" s="172">
        <v>210</v>
      </c>
      <c r="R6" s="169">
        <v>11</v>
      </c>
      <c r="S6" s="170">
        <v>1152</v>
      </c>
    </row>
    <row r="7" spans="1:19" ht="26.25" customHeight="1">
      <c r="A7" s="163" t="s">
        <v>95</v>
      </c>
      <c r="B7" s="169">
        <f t="shared" si="0"/>
        <v>83</v>
      </c>
      <c r="C7" s="170">
        <f t="shared" si="1"/>
        <v>17655</v>
      </c>
      <c r="D7" s="171">
        <v>3</v>
      </c>
      <c r="E7" s="172">
        <v>228</v>
      </c>
      <c r="F7" s="169">
        <v>32</v>
      </c>
      <c r="G7" s="170">
        <v>7681</v>
      </c>
      <c r="H7" s="171">
        <v>5</v>
      </c>
      <c r="I7" s="172">
        <v>1093</v>
      </c>
      <c r="J7" s="169">
        <v>18</v>
      </c>
      <c r="K7" s="170">
        <v>3702</v>
      </c>
      <c r="L7" s="171">
        <v>19</v>
      </c>
      <c r="M7" s="172">
        <v>4141</v>
      </c>
      <c r="N7" s="169">
        <v>4</v>
      </c>
      <c r="O7" s="170">
        <v>583</v>
      </c>
      <c r="P7" s="171">
        <v>0</v>
      </c>
      <c r="Q7" s="172">
        <v>0</v>
      </c>
      <c r="R7" s="169">
        <v>2</v>
      </c>
      <c r="S7" s="170">
        <v>227</v>
      </c>
    </row>
    <row r="8" spans="1:19" ht="26.25" customHeight="1">
      <c r="A8" s="168" t="s">
        <v>96</v>
      </c>
      <c r="B8" s="169">
        <f t="shared" si="0"/>
        <v>209</v>
      </c>
      <c r="C8" s="170">
        <f t="shared" si="1"/>
        <v>24266</v>
      </c>
      <c r="D8" s="171">
        <v>18</v>
      </c>
      <c r="E8" s="172">
        <v>1660</v>
      </c>
      <c r="F8" s="169">
        <v>29</v>
      </c>
      <c r="G8" s="170">
        <v>4003</v>
      </c>
      <c r="H8" s="171">
        <v>5</v>
      </c>
      <c r="I8" s="172">
        <v>327</v>
      </c>
      <c r="J8" s="169">
        <v>11</v>
      </c>
      <c r="K8" s="170">
        <v>1120</v>
      </c>
      <c r="L8" s="171">
        <v>76</v>
      </c>
      <c r="M8" s="172">
        <v>10234</v>
      </c>
      <c r="N8" s="169">
        <v>38</v>
      </c>
      <c r="O8" s="170">
        <v>3757</v>
      </c>
      <c r="P8" s="171">
        <v>21</v>
      </c>
      <c r="Q8" s="172">
        <v>2283</v>
      </c>
      <c r="R8" s="169">
        <v>11</v>
      </c>
      <c r="S8" s="170">
        <v>882</v>
      </c>
    </row>
    <row r="9" spans="1:19" ht="26.25" customHeight="1">
      <c r="A9" s="163" t="s">
        <v>97</v>
      </c>
      <c r="B9" s="169">
        <f t="shared" si="0"/>
        <v>452</v>
      </c>
      <c r="C9" s="170">
        <f t="shared" si="1"/>
        <v>57856</v>
      </c>
      <c r="D9" s="171">
        <v>5</v>
      </c>
      <c r="E9" s="172">
        <v>291</v>
      </c>
      <c r="F9" s="173">
        <v>44</v>
      </c>
      <c r="G9" s="174">
        <v>5668</v>
      </c>
      <c r="H9" s="171">
        <v>12</v>
      </c>
      <c r="I9" s="172">
        <v>695</v>
      </c>
      <c r="J9" s="169">
        <v>37</v>
      </c>
      <c r="K9" s="170">
        <v>5043</v>
      </c>
      <c r="L9" s="171">
        <v>242</v>
      </c>
      <c r="M9" s="172">
        <v>35319</v>
      </c>
      <c r="N9" s="169">
        <v>51</v>
      </c>
      <c r="O9" s="170">
        <v>4557</v>
      </c>
      <c r="P9" s="171">
        <v>45</v>
      </c>
      <c r="Q9" s="172">
        <v>5211</v>
      </c>
      <c r="R9" s="169">
        <v>16</v>
      </c>
      <c r="S9" s="170">
        <v>1072</v>
      </c>
    </row>
    <row r="10" spans="1:19" ht="26.25" customHeight="1">
      <c r="A10" s="168" t="s">
        <v>98</v>
      </c>
      <c r="B10" s="169">
        <f t="shared" si="0"/>
        <v>220</v>
      </c>
      <c r="C10" s="170">
        <f t="shared" si="1"/>
        <v>34677</v>
      </c>
      <c r="D10" s="171">
        <v>2</v>
      </c>
      <c r="E10" s="172">
        <v>59</v>
      </c>
      <c r="F10" s="173">
        <v>45</v>
      </c>
      <c r="G10" s="174">
        <v>7176</v>
      </c>
      <c r="H10" s="171">
        <v>11</v>
      </c>
      <c r="I10" s="172">
        <v>2147</v>
      </c>
      <c r="J10" s="169">
        <v>29</v>
      </c>
      <c r="K10" s="170">
        <v>6102</v>
      </c>
      <c r="L10" s="171">
        <v>84</v>
      </c>
      <c r="M10" s="172">
        <v>13762</v>
      </c>
      <c r="N10" s="169">
        <v>17</v>
      </c>
      <c r="O10" s="170">
        <v>1528</v>
      </c>
      <c r="P10" s="171">
        <v>24</v>
      </c>
      <c r="Q10" s="172">
        <v>2568</v>
      </c>
      <c r="R10" s="169">
        <v>8</v>
      </c>
      <c r="S10" s="170">
        <v>1335</v>
      </c>
    </row>
    <row r="11" spans="1:19" ht="26.25" customHeight="1">
      <c r="A11" s="163" t="s">
        <v>99</v>
      </c>
      <c r="B11" s="169">
        <f t="shared" si="0"/>
        <v>38</v>
      </c>
      <c r="C11" s="170">
        <f t="shared" si="1"/>
        <v>4774</v>
      </c>
      <c r="D11" s="171">
        <v>1</v>
      </c>
      <c r="E11" s="172">
        <v>61</v>
      </c>
      <c r="F11" s="169">
        <v>16</v>
      </c>
      <c r="G11" s="170">
        <v>2712</v>
      </c>
      <c r="H11" s="171">
        <v>2</v>
      </c>
      <c r="I11" s="172">
        <v>45</v>
      </c>
      <c r="J11" s="169">
        <v>4</v>
      </c>
      <c r="K11" s="170">
        <v>622</v>
      </c>
      <c r="L11" s="171">
        <v>6</v>
      </c>
      <c r="M11" s="172">
        <v>670</v>
      </c>
      <c r="N11" s="169">
        <v>4</v>
      </c>
      <c r="O11" s="170">
        <v>184</v>
      </c>
      <c r="P11" s="171">
        <v>4</v>
      </c>
      <c r="Q11" s="172">
        <v>396</v>
      </c>
      <c r="R11" s="169">
        <v>1</v>
      </c>
      <c r="S11" s="170">
        <v>84</v>
      </c>
    </row>
    <row r="12" spans="1:19" ht="26.25" customHeight="1">
      <c r="A12" s="168" t="s">
        <v>100</v>
      </c>
      <c r="B12" s="169">
        <f t="shared" si="0"/>
        <v>7</v>
      </c>
      <c r="C12" s="170">
        <f t="shared" si="1"/>
        <v>312</v>
      </c>
      <c r="D12" s="171">
        <v>0</v>
      </c>
      <c r="E12" s="172">
        <v>0</v>
      </c>
      <c r="F12" s="169">
        <v>2</v>
      </c>
      <c r="G12" s="170">
        <v>112</v>
      </c>
      <c r="H12" s="171">
        <v>3</v>
      </c>
      <c r="I12" s="172">
        <v>148</v>
      </c>
      <c r="J12" s="169">
        <v>0</v>
      </c>
      <c r="K12" s="170">
        <v>0</v>
      </c>
      <c r="L12" s="171">
        <v>1</v>
      </c>
      <c r="M12" s="172">
        <v>4</v>
      </c>
      <c r="N12" s="169">
        <v>1</v>
      </c>
      <c r="O12" s="170">
        <v>48</v>
      </c>
      <c r="P12" s="171">
        <v>0</v>
      </c>
      <c r="Q12" s="172">
        <v>0</v>
      </c>
      <c r="R12" s="169">
        <v>0</v>
      </c>
      <c r="S12" s="170">
        <v>0</v>
      </c>
    </row>
    <row r="13" spans="1:19" ht="26.25" customHeight="1">
      <c r="A13" s="163" t="s">
        <v>101</v>
      </c>
      <c r="B13" s="169">
        <f t="shared" si="0"/>
        <v>92</v>
      </c>
      <c r="C13" s="170">
        <f t="shared" si="1"/>
        <v>17364</v>
      </c>
      <c r="D13" s="171">
        <v>13</v>
      </c>
      <c r="E13" s="172">
        <v>1831</v>
      </c>
      <c r="F13" s="169">
        <v>41</v>
      </c>
      <c r="G13" s="170">
        <v>8761</v>
      </c>
      <c r="H13" s="175">
        <v>15</v>
      </c>
      <c r="I13" s="176">
        <v>3445</v>
      </c>
      <c r="J13" s="169">
        <v>6</v>
      </c>
      <c r="K13" s="170">
        <v>1544</v>
      </c>
      <c r="L13" s="171">
        <v>8</v>
      </c>
      <c r="M13" s="172">
        <v>1021</v>
      </c>
      <c r="N13" s="169">
        <v>1</v>
      </c>
      <c r="O13" s="170">
        <v>196</v>
      </c>
      <c r="P13" s="171">
        <v>3</v>
      </c>
      <c r="Q13" s="172">
        <v>210</v>
      </c>
      <c r="R13" s="169">
        <v>5</v>
      </c>
      <c r="S13" s="170">
        <v>356</v>
      </c>
    </row>
    <row r="14" spans="1:19" ht="26.25" customHeight="1">
      <c r="A14" s="168" t="s">
        <v>102</v>
      </c>
      <c r="B14" s="169">
        <f t="shared" si="0"/>
        <v>430</v>
      </c>
      <c r="C14" s="170">
        <f t="shared" si="1"/>
        <v>87919</v>
      </c>
      <c r="D14" s="171">
        <v>33</v>
      </c>
      <c r="E14" s="172">
        <v>5338</v>
      </c>
      <c r="F14" s="169">
        <v>204</v>
      </c>
      <c r="G14" s="170">
        <v>50730</v>
      </c>
      <c r="H14" s="171">
        <v>53</v>
      </c>
      <c r="I14" s="172">
        <v>8940</v>
      </c>
      <c r="J14" s="169">
        <v>51</v>
      </c>
      <c r="K14" s="170">
        <v>10133</v>
      </c>
      <c r="L14" s="171">
        <v>45</v>
      </c>
      <c r="M14" s="172">
        <v>8393</v>
      </c>
      <c r="N14" s="169">
        <v>21</v>
      </c>
      <c r="O14" s="170">
        <v>2199</v>
      </c>
      <c r="P14" s="171">
        <v>11</v>
      </c>
      <c r="Q14" s="172">
        <v>706</v>
      </c>
      <c r="R14" s="169">
        <v>12</v>
      </c>
      <c r="S14" s="170">
        <v>1480</v>
      </c>
    </row>
    <row r="15" spans="1:19" ht="26.25" customHeight="1">
      <c r="A15" s="163" t="s">
        <v>103</v>
      </c>
      <c r="B15" s="169">
        <f t="shared" si="0"/>
        <v>325</v>
      </c>
      <c r="C15" s="170">
        <f t="shared" si="1"/>
        <v>70464</v>
      </c>
      <c r="D15" s="171">
        <v>41</v>
      </c>
      <c r="E15" s="172">
        <v>6653</v>
      </c>
      <c r="F15" s="173">
        <v>155</v>
      </c>
      <c r="G15" s="174">
        <v>37727</v>
      </c>
      <c r="H15" s="171">
        <v>35</v>
      </c>
      <c r="I15" s="172">
        <v>7088</v>
      </c>
      <c r="J15" s="169">
        <v>43</v>
      </c>
      <c r="K15" s="170">
        <v>9366</v>
      </c>
      <c r="L15" s="171">
        <v>36</v>
      </c>
      <c r="M15" s="172">
        <v>7799</v>
      </c>
      <c r="N15" s="169">
        <v>3</v>
      </c>
      <c r="O15" s="170">
        <v>342</v>
      </c>
      <c r="P15" s="171">
        <v>7</v>
      </c>
      <c r="Q15" s="172">
        <v>1016</v>
      </c>
      <c r="R15" s="169">
        <v>5</v>
      </c>
      <c r="S15" s="170">
        <v>473</v>
      </c>
    </row>
    <row r="16" spans="1:19" ht="26.25" customHeight="1" thickBot="1">
      <c r="A16" s="177" t="s">
        <v>104</v>
      </c>
      <c r="B16" s="178">
        <f t="shared" si="0"/>
        <v>377</v>
      </c>
      <c r="C16" s="179">
        <f t="shared" si="1"/>
        <v>71786</v>
      </c>
      <c r="D16" s="180">
        <v>52</v>
      </c>
      <c r="E16" s="181">
        <v>6640</v>
      </c>
      <c r="F16" s="178">
        <v>102</v>
      </c>
      <c r="G16" s="179">
        <v>23849</v>
      </c>
      <c r="H16" s="180">
        <v>53</v>
      </c>
      <c r="I16" s="181">
        <v>11354</v>
      </c>
      <c r="J16" s="178">
        <v>61</v>
      </c>
      <c r="K16" s="179">
        <v>11119</v>
      </c>
      <c r="L16" s="182">
        <v>52</v>
      </c>
      <c r="M16" s="183">
        <v>12138</v>
      </c>
      <c r="N16" s="178">
        <v>13</v>
      </c>
      <c r="O16" s="179">
        <v>1557</v>
      </c>
      <c r="P16" s="180">
        <v>12</v>
      </c>
      <c r="Q16" s="181">
        <v>1748</v>
      </c>
      <c r="R16" s="178">
        <v>32</v>
      </c>
      <c r="S16" s="179">
        <v>3381</v>
      </c>
    </row>
    <row r="17" spans="1:19" ht="26.25" customHeight="1" thickBot="1">
      <c r="A17" s="184" t="s">
        <v>105</v>
      </c>
      <c r="B17" s="185">
        <f t="shared" si="0"/>
        <v>2496</v>
      </c>
      <c r="C17" s="186">
        <f t="shared" si="1"/>
        <v>436334</v>
      </c>
      <c r="D17" s="187">
        <f aca="true" t="shared" si="2" ref="D17:S17">SUM(D5:D16)</f>
        <v>175</v>
      </c>
      <c r="E17" s="188">
        <f t="shared" si="2"/>
        <v>23892</v>
      </c>
      <c r="F17" s="185">
        <f t="shared" si="2"/>
        <v>773</v>
      </c>
      <c r="G17" s="186">
        <f t="shared" si="2"/>
        <v>170424</v>
      </c>
      <c r="H17" s="187">
        <f t="shared" si="2"/>
        <v>208</v>
      </c>
      <c r="I17" s="188">
        <f t="shared" si="2"/>
        <v>37129</v>
      </c>
      <c r="J17" s="185">
        <f t="shared" si="2"/>
        <v>310</v>
      </c>
      <c r="K17" s="186">
        <f t="shared" si="2"/>
        <v>58719</v>
      </c>
      <c r="L17" s="187">
        <f t="shared" si="2"/>
        <v>621</v>
      </c>
      <c r="M17" s="188">
        <f t="shared" si="2"/>
        <v>103596</v>
      </c>
      <c r="N17" s="185">
        <f t="shared" si="2"/>
        <v>170</v>
      </c>
      <c r="O17" s="186">
        <f t="shared" si="2"/>
        <v>16630</v>
      </c>
      <c r="P17" s="187">
        <f t="shared" si="2"/>
        <v>129</v>
      </c>
      <c r="Q17" s="188">
        <f t="shared" si="2"/>
        <v>14475</v>
      </c>
      <c r="R17" s="185">
        <f t="shared" si="2"/>
        <v>110</v>
      </c>
      <c r="S17" s="186">
        <f t="shared" si="2"/>
        <v>11469</v>
      </c>
    </row>
    <row r="18" spans="1:19" ht="26.25" customHeight="1" thickBot="1">
      <c r="A18" s="184" t="s">
        <v>106</v>
      </c>
      <c r="B18" s="189">
        <v>100</v>
      </c>
      <c r="C18" s="190">
        <v>100</v>
      </c>
      <c r="D18" s="191">
        <f>D17/$B$17*100</f>
        <v>7.011217948717949</v>
      </c>
      <c r="E18" s="192">
        <f>E17/$C$17*100</f>
        <v>5.475621885986423</v>
      </c>
      <c r="F18" s="189">
        <f>F17/$B$17*100</f>
        <v>30.969551282051285</v>
      </c>
      <c r="G18" s="190">
        <f>G17/$C$17*100</f>
        <v>39.058152699537516</v>
      </c>
      <c r="H18" s="191">
        <f>H17/$B$17*100</f>
        <v>8.333333333333332</v>
      </c>
      <c r="I18" s="192">
        <f>I17/$C$17*100</f>
        <v>8.509307090439892</v>
      </c>
      <c r="J18" s="189">
        <f>J17/$B$17*100</f>
        <v>12.419871794871796</v>
      </c>
      <c r="K18" s="190">
        <f>K17/$C$17*100</f>
        <v>13.45735147845458</v>
      </c>
      <c r="L18" s="191">
        <f>L17/$B$17*100</f>
        <v>24.879807692307693</v>
      </c>
      <c r="M18" s="192">
        <f>M17/$C$17*100</f>
        <v>23.742362502119935</v>
      </c>
      <c r="N18" s="189">
        <f>N17/$B$17*100</f>
        <v>6.810897435897435</v>
      </c>
      <c r="O18" s="190">
        <f>O17/$C$17*100</f>
        <v>3.8113005174934793</v>
      </c>
      <c r="P18" s="191">
        <f>P17/$B$17*100</f>
        <v>5.168269230769231</v>
      </c>
      <c r="Q18" s="192">
        <f>Q17/$C$17*100</f>
        <v>3.317412807619851</v>
      </c>
      <c r="R18" s="189">
        <f>R17/$B$17*100</f>
        <v>4.407051282051282</v>
      </c>
      <c r="S18" s="190">
        <f>S17/$C$17*100</f>
        <v>2.6284910183483294</v>
      </c>
    </row>
    <row r="19" spans="1:19" ht="27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3" ht="27" customHeight="1">
      <c r="A20" s="193"/>
      <c r="M20" s="194"/>
    </row>
    <row r="21" ht="27" customHeight="1">
      <c r="M21" s="194"/>
    </row>
    <row r="22" ht="27" customHeight="1">
      <c r="M22" s="194"/>
    </row>
    <row r="23" ht="27" customHeight="1">
      <c r="M23" s="194"/>
    </row>
    <row r="24" ht="27" customHeight="1">
      <c r="M24" s="194"/>
    </row>
    <row r="25" ht="27" customHeight="1">
      <c r="M25" s="194"/>
    </row>
    <row r="26" ht="27" customHeight="1">
      <c r="M26" s="194"/>
    </row>
    <row r="27" ht="27" customHeight="1">
      <c r="M27" s="194"/>
    </row>
    <row r="28" ht="27" customHeight="1">
      <c r="M28" s="194"/>
    </row>
    <row r="29" ht="27" customHeight="1">
      <c r="M29" s="194"/>
    </row>
    <row r="30" ht="27" customHeight="1">
      <c r="M30" s="194"/>
    </row>
    <row r="31" ht="27" customHeight="1">
      <c r="M31" s="194"/>
    </row>
    <row r="32" ht="27" customHeight="1">
      <c r="M32" s="194"/>
    </row>
    <row r="33" ht="27" customHeight="1">
      <c r="M33" s="194"/>
    </row>
  </sheetData>
  <sheetProtection/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="90" zoomScaleSheetLayoutView="90" zoomScalePageLayoutView="0" workbookViewId="0" topLeftCell="A15">
      <selection activeCell="M30" sqref="M30"/>
    </sheetView>
  </sheetViews>
  <sheetFormatPr defaultColWidth="8.375" defaultRowHeight="13.5"/>
  <cols>
    <col min="1" max="1" width="4.125" style="229" customWidth="1"/>
    <col min="2" max="2" width="10.625" style="196" customWidth="1"/>
    <col min="3" max="3" width="11.625" style="195" customWidth="1"/>
    <col min="4" max="4" width="8.125" style="195" customWidth="1"/>
    <col min="5" max="5" width="6.625" style="195" customWidth="1"/>
    <col min="6" max="6" width="3.00390625" style="195" customWidth="1"/>
    <col min="7" max="7" width="4.125" style="195" customWidth="1"/>
    <col min="8" max="8" width="10.75390625" style="195" customWidth="1"/>
    <col min="9" max="9" width="12.75390625" style="195" customWidth="1"/>
    <col min="10" max="10" width="9.50390625" style="195" customWidth="1"/>
    <col min="11" max="11" width="8.125" style="195" customWidth="1"/>
    <col min="12" max="16384" width="8.375" style="195" customWidth="1"/>
  </cols>
  <sheetData>
    <row r="1" spans="1:11" ht="15" customHeight="1">
      <c r="A1" s="281" t="s">
        <v>211</v>
      </c>
      <c r="G1" s="282" t="s">
        <v>212</v>
      </c>
      <c r="H1" s="197"/>
      <c r="I1" s="197"/>
      <c r="J1" s="197"/>
      <c r="K1" s="198"/>
    </row>
    <row r="2" spans="1:11" ht="15" customHeight="1">
      <c r="A2" s="195"/>
      <c r="B2" s="199"/>
      <c r="G2" s="197"/>
      <c r="H2" s="197"/>
      <c r="I2" s="197"/>
      <c r="J2" s="197"/>
      <c r="K2" s="198"/>
    </row>
    <row r="3" spans="1:11" ht="15" customHeight="1" thickBot="1">
      <c r="A3" s="195"/>
      <c r="C3" s="326" t="s">
        <v>189</v>
      </c>
      <c r="D3" s="326"/>
      <c r="E3" s="200"/>
      <c r="G3" s="197"/>
      <c r="H3" s="197"/>
      <c r="I3" s="256" t="s">
        <v>190</v>
      </c>
      <c r="J3" s="256"/>
      <c r="K3" s="198"/>
    </row>
    <row r="4" spans="1:10" s="196" customFormat="1" ht="15.75" customHeight="1" thickBot="1">
      <c r="A4" s="322" t="s">
        <v>118</v>
      </c>
      <c r="B4" s="323"/>
      <c r="C4" s="202" t="s">
        <v>119</v>
      </c>
      <c r="D4" s="203" t="s">
        <v>91</v>
      </c>
      <c r="E4" s="204"/>
      <c r="F4" s="205"/>
      <c r="G4" s="328" t="s">
        <v>120</v>
      </c>
      <c r="H4" s="329"/>
      <c r="I4" s="206" t="s">
        <v>91</v>
      </c>
      <c r="J4" s="207" t="s">
        <v>106</v>
      </c>
    </row>
    <row r="5" spans="1:10" ht="15.75" customHeight="1">
      <c r="A5" s="208">
        <v>1</v>
      </c>
      <c r="B5" s="209" t="s">
        <v>200</v>
      </c>
      <c r="C5" s="266">
        <v>39943</v>
      </c>
      <c r="D5" s="267">
        <v>203</v>
      </c>
      <c r="E5" s="210"/>
      <c r="F5" s="211"/>
      <c r="G5" s="212">
        <v>1</v>
      </c>
      <c r="H5" s="213" t="s">
        <v>121</v>
      </c>
      <c r="I5" s="262">
        <v>1444</v>
      </c>
      <c r="J5" s="214">
        <f>I5/$I$36</f>
        <v>0.30240837696335077</v>
      </c>
    </row>
    <row r="6" spans="1:10" ht="15.75" customHeight="1">
      <c r="A6" s="215">
        <v>2</v>
      </c>
      <c r="B6" s="216" t="s">
        <v>199</v>
      </c>
      <c r="C6" s="268">
        <v>38496</v>
      </c>
      <c r="D6" s="269">
        <v>203</v>
      </c>
      <c r="E6" s="210"/>
      <c r="F6" s="211"/>
      <c r="G6" s="217">
        <v>2</v>
      </c>
      <c r="H6" s="218" t="s">
        <v>122</v>
      </c>
      <c r="I6" s="263">
        <v>930</v>
      </c>
      <c r="J6" s="219">
        <f aca="true" t="shared" si="0" ref="J6:J32">I6/$I$36</f>
        <v>0.19476439790575917</v>
      </c>
    </row>
    <row r="7" spans="1:10" ht="15.75" customHeight="1">
      <c r="A7" s="215">
        <v>3</v>
      </c>
      <c r="B7" s="216" t="s">
        <v>123</v>
      </c>
      <c r="C7" s="268">
        <v>36224</v>
      </c>
      <c r="D7" s="269">
        <v>163</v>
      </c>
      <c r="E7" s="210"/>
      <c r="F7" s="211"/>
      <c r="G7" s="217">
        <v>3</v>
      </c>
      <c r="H7" s="218" t="s">
        <v>124</v>
      </c>
      <c r="I7" s="263">
        <v>414</v>
      </c>
      <c r="J7" s="219">
        <f t="shared" si="0"/>
        <v>0.08670157068062827</v>
      </c>
    </row>
    <row r="8" spans="1:10" ht="15.75" customHeight="1">
      <c r="A8" s="215">
        <v>4</v>
      </c>
      <c r="B8" s="216" t="s">
        <v>125</v>
      </c>
      <c r="C8" s="268">
        <v>29141</v>
      </c>
      <c r="D8" s="269">
        <v>173</v>
      </c>
      <c r="E8" s="210"/>
      <c r="F8" s="211"/>
      <c r="G8" s="217">
        <v>4</v>
      </c>
      <c r="H8" s="218" t="s">
        <v>126</v>
      </c>
      <c r="I8" s="263">
        <v>397</v>
      </c>
      <c r="J8" s="219">
        <f>I8/$I$36</f>
        <v>0.0831413612565445</v>
      </c>
    </row>
    <row r="9" spans="1:10" ht="15.75" customHeight="1">
      <c r="A9" s="215">
        <v>5</v>
      </c>
      <c r="B9" s="216" t="s">
        <v>129</v>
      </c>
      <c r="C9" s="268">
        <v>26655</v>
      </c>
      <c r="D9" s="269">
        <v>107</v>
      </c>
      <c r="E9" s="210"/>
      <c r="F9" s="211"/>
      <c r="G9" s="217">
        <v>5</v>
      </c>
      <c r="H9" s="218" t="s">
        <v>128</v>
      </c>
      <c r="I9" s="263">
        <v>319</v>
      </c>
      <c r="J9" s="219">
        <f t="shared" si="0"/>
        <v>0.06680628272251309</v>
      </c>
    </row>
    <row r="10" spans="1:10" ht="15.75" customHeight="1">
      <c r="A10" s="215">
        <v>6</v>
      </c>
      <c r="B10" s="216" t="s">
        <v>127</v>
      </c>
      <c r="C10" s="268">
        <v>25916</v>
      </c>
      <c r="D10" s="269">
        <v>105</v>
      </c>
      <c r="E10" s="210"/>
      <c r="F10" s="211"/>
      <c r="G10" s="217">
        <v>6</v>
      </c>
      <c r="H10" s="218" t="s">
        <v>130</v>
      </c>
      <c r="I10" s="263">
        <v>268</v>
      </c>
      <c r="J10" s="219">
        <f t="shared" si="0"/>
        <v>0.05612565445026178</v>
      </c>
    </row>
    <row r="11" spans="1:10" ht="15.75" customHeight="1">
      <c r="A11" s="215">
        <v>7</v>
      </c>
      <c r="B11" s="216" t="s">
        <v>131</v>
      </c>
      <c r="C11" s="268">
        <v>20800</v>
      </c>
      <c r="D11" s="269">
        <v>96</v>
      </c>
      <c r="E11" s="210"/>
      <c r="F11" s="211"/>
      <c r="G11" s="217">
        <v>7</v>
      </c>
      <c r="H11" s="218" t="s">
        <v>214</v>
      </c>
      <c r="I11" s="263">
        <v>154</v>
      </c>
      <c r="J11" s="219">
        <f t="shared" si="0"/>
        <v>0.03225130890052356</v>
      </c>
    </row>
    <row r="12" spans="1:10" ht="15.75" customHeight="1">
      <c r="A12" s="215">
        <v>8</v>
      </c>
      <c r="B12" s="216" t="s">
        <v>132</v>
      </c>
      <c r="C12" s="268">
        <v>17845</v>
      </c>
      <c r="D12" s="269">
        <v>83</v>
      </c>
      <c r="E12" s="210"/>
      <c r="F12" s="211"/>
      <c r="G12" s="217">
        <v>8</v>
      </c>
      <c r="H12" s="218" t="s">
        <v>133</v>
      </c>
      <c r="I12" s="263">
        <v>126</v>
      </c>
      <c r="J12" s="219">
        <f t="shared" si="0"/>
        <v>0.02638743455497382</v>
      </c>
    </row>
    <row r="13" spans="1:10" ht="15.75" customHeight="1">
      <c r="A13" s="215">
        <v>9</v>
      </c>
      <c r="B13" s="216" t="s">
        <v>134</v>
      </c>
      <c r="C13" s="268">
        <v>14343</v>
      </c>
      <c r="D13" s="269">
        <v>84</v>
      </c>
      <c r="E13" s="210"/>
      <c r="F13" s="211"/>
      <c r="G13" s="217">
        <v>9</v>
      </c>
      <c r="H13" s="218" t="s">
        <v>137</v>
      </c>
      <c r="I13" s="263">
        <v>75</v>
      </c>
      <c r="J13" s="219">
        <f t="shared" si="0"/>
        <v>0.015706806282722512</v>
      </c>
    </row>
    <row r="14" spans="1:10" ht="15.75" customHeight="1">
      <c r="A14" s="215">
        <v>10</v>
      </c>
      <c r="B14" s="216" t="s">
        <v>201</v>
      </c>
      <c r="C14" s="268">
        <v>14048</v>
      </c>
      <c r="D14" s="269">
        <v>91</v>
      </c>
      <c r="E14" s="210"/>
      <c r="F14" s="211"/>
      <c r="G14" s="217">
        <v>10</v>
      </c>
      <c r="H14" s="218" t="s">
        <v>140</v>
      </c>
      <c r="I14" s="263">
        <v>68</v>
      </c>
      <c r="J14" s="219">
        <f t="shared" si="0"/>
        <v>0.014240837696335079</v>
      </c>
    </row>
    <row r="15" spans="1:10" ht="15.75" customHeight="1">
      <c r="A15" s="215">
        <v>11</v>
      </c>
      <c r="B15" s="216" t="s">
        <v>139</v>
      </c>
      <c r="C15" s="268">
        <v>13855</v>
      </c>
      <c r="D15" s="269">
        <v>71</v>
      </c>
      <c r="E15" s="210"/>
      <c r="F15" s="211"/>
      <c r="G15" s="217">
        <v>11</v>
      </c>
      <c r="H15" s="218" t="s">
        <v>215</v>
      </c>
      <c r="I15" s="263">
        <v>65</v>
      </c>
      <c r="J15" s="219">
        <f t="shared" si="0"/>
        <v>0.013612565445026177</v>
      </c>
    </row>
    <row r="16" spans="1:10" ht="15.75" customHeight="1">
      <c r="A16" s="215">
        <v>12</v>
      </c>
      <c r="B16" s="216" t="s">
        <v>135</v>
      </c>
      <c r="C16" s="268">
        <v>13324</v>
      </c>
      <c r="D16" s="269">
        <v>63</v>
      </c>
      <c r="E16" s="210"/>
      <c r="F16" s="211"/>
      <c r="G16" s="217">
        <v>12</v>
      </c>
      <c r="H16" s="218" t="s">
        <v>138</v>
      </c>
      <c r="I16" s="263">
        <v>59</v>
      </c>
      <c r="J16" s="219">
        <f t="shared" si="0"/>
        <v>0.012356020942408378</v>
      </c>
    </row>
    <row r="17" spans="1:10" ht="15.75" customHeight="1">
      <c r="A17" s="215">
        <v>13</v>
      </c>
      <c r="B17" s="216" t="s">
        <v>136</v>
      </c>
      <c r="C17" s="268">
        <v>12587</v>
      </c>
      <c r="D17" s="269">
        <v>68</v>
      </c>
      <c r="E17" s="210"/>
      <c r="F17" s="211"/>
      <c r="G17" s="217">
        <v>13</v>
      </c>
      <c r="H17" s="218" t="s">
        <v>216</v>
      </c>
      <c r="I17" s="263">
        <v>51</v>
      </c>
      <c r="J17" s="219">
        <f t="shared" si="0"/>
        <v>0.01068062827225131</v>
      </c>
    </row>
    <row r="18" spans="1:10" ht="15.75" customHeight="1">
      <c r="A18" s="215">
        <v>14</v>
      </c>
      <c r="B18" s="216" t="s">
        <v>147</v>
      </c>
      <c r="C18" s="268">
        <v>10647</v>
      </c>
      <c r="D18" s="269">
        <v>50</v>
      </c>
      <c r="E18" s="210"/>
      <c r="F18" s="211"/>
      <c r="G18" s="217">
        <v>14</v>
      </c>
      <c r="H18" s="218" t="s">
        <v>160</v>
      </c>
      <c r="I18" s="263">
        <v>46</v>
      </c>
      <c r="J18" s="219">
        <f t="shared" si="0"/>
        <v>0.009633507853403141</v>
      </c>
    </row>
    <row r="19" spans="1:10" ht="15.75" customHeight="1">
      <c r="A19" s="215">
        <v>15</v>
      </c>
      <c r="B19" s="216" t="s">
        <v>144</v>
      </c>
      <c r="C19" s="268">
        <v>9076</v>
      </c>
      <c r="D19" s="269">
        <v>55</v>
      </c>
      <c r="E19" s="210"/>
      <c r="F19" s="211"/>
      <c r="G19" s="217">
        <v>15</v>
      </c>
      <c r="H19" s="218" t="s">
        <v>217</v>
      </c>
      <c r="I19" s="263">
        <v>44</v>
      </c>
      <c r="J19" s="219">
        <f t="shared" si="0"/>
        <v>0.009214659685863874</v>
      </c>
    </row>
    <row r="20" spans="1:10" ht="15.75" customHeight="1">
      <c r="A20" s="215">
        <v>16</v>
      </c>
      <c r="B20" s="216" t="s">
        <v>145</v>
      </c>
      <c r="C20" s="268">
        <v>8991</v>
      </c>
      <c r="D20" s="269">
        <v>55</v>
      </c>
      <c r="E20" s="210"/>
      <c r="F20" s="211"/>
      <c r="G20" s="217">
        <v>16</v>
      </c>
      <c r="H20" s="218" t="s">
        <v>148</v>
      </c>
      <c r="I20" s="263">
        <v>42</v>
      </c>
      <c r="J20" s="219">
        <f t="shared" si="0"/>
        <v>0.008795811518324608</v>
      </c>
    </row>
    <row r="21" spans="1:10" ht="15.75" customHeight="1">
      <c r="A21" s="215">
        <v>17</v>
      </c>
      <c r="B21" s="216" t="s">
        <v>142</v>
      </c>
      <c r="C21" s="268">
        <v>8525</v>
      </c>
      <c r="D21" s="269">
        <v>91</v>
      </c>
      <c r="E21" s="210"/>
      <c r="F21" s="211"/>
      <c r="G21" s="217">
        <v>17</v>
      </c>
      <c r="H21" s="218" t="s">
        <v>150</v>
      </c>
      <c r="I21" s="263">
        <v>42</v>
      </c>
      <c r="J21" s="219">
        <f t="shared" si="0"/>
        <v>0.008795811518324608</v>
      </c>
    </row>
    <row r="22" spans="1:10" ht="15.75" customHeight="1">
      <c r="A22" s="215">
        <v>18</v>
      </c>
      <c r="B22" s="216" t="s">
        <v>155</v>
      </c>
      <c r="C22" s="268">
        <v>8453</v>
      </c>
      <c r="D22" s="269">
        <v>63</v>
      </c>
      <c r="E22" s="210"/>
      <c r="F22" s="211"/>
      <c r="G22" s="217">
        <v>18</v>
      </c>
      <c r="H22" s="218" t="s">
        <v>143</v>
      </c>
      <c r="I22" s="263">
        <v>40</v>
      </c>
      <c r="J22" s="219">
        <f t="shared" si="0"/>
        <v>0.008376963350785341</v>
      </c>
    </row>
    <row r="23" spans="1:10" ht="15.75" customHeight="1">
      <c r="A23" s="215">
        <v>19</v>
      </c>
      <c r="B23" s="216" t="s">
        <v>141</v>
      </c>
      <c r="C23" s="268">
        <v>7794</v>
      </c>
      <c r="D23" s="269">
        <v>44</v>
      </c>
      <c r="E23" s="210"/>
      <c r="F23" s="211"/>
      <c r="G23" s="217">
        <v>19</v>
      </c>
      <c r="H23" s="218" t="s">
        <v>146</v>
      </c>
      <c r="I23" s="263">
        <v>33</v>
      </c>
      <c r="J23" s="219">
        <f t="shared" si="0"/>
        <v>0.006910994764397905</v>
      </c>
    </row>
    <row r="24" spans="1:10" ht="15.75" customHeight="1">
      <c r="A24" s="215">
        <v>20</v>
      </c>
      <c r="B24" s="216" t="s">
        <v>149</v>
      </c>
      <c r="C24" s="268">
        <v>7118</v>
      </c>
      <c r="D24" s="269">
        <v>44</v>
      </c>
      <c r="E24" s="210"/>
      <c r="F24" s="211"/>
      <c r="G24" s="217">
        <v>20</v>
      </c>
      <c r="H24" s="218" t="s">
        <v>154</v>
      </c>
      <c r="I24" s="263">
        <v>32</v>
      </c>
      <c r="J24" s="219">
        <f>I24/$I$36</f>
        <v>0.006701570680628272</v>
      </c>
    </row>
    <row r="25" spans="1:10" ht="15.75" customHeight="1">
      <c r="A25" s="215">
        <v>21</v>
      </c>
      <c r="B25" s="216" t="s">
        <v>159</v>
      </c>
      <c r="C25" s="268">
        <v>6696</v>
      </c>
      <c r="D25" s="269">
        <v>43</v>
      </c>
      <c r="E25" s="210"/>
      <c r="F25" s="211"/>
      <c r="G25" s="217">
        <v>21</v>
      </c>
      <c r="H25" s="218" t="s">
        <v>158</v>
      </c>
      <c r="I25" s="263">
        <v>31</v>
      </c>
      <c r="J25" s="219">
        <f t="shared" si="0"/>
        <v>0.006492146596858639</v>
      </c>
    </row>
    <row r="26" spans="1:10" ht="15.75" customHeight="1">
      <c r="A26" s="215">
        <v>22</v>
      </c>
      <c r="B26" s="216" t="s">
        <v>157</v>
      </c>
      <c r="C26" s="268">
        <v>6519</v>
      </c>
      <c r="D26" s="269">
        <v>32</v>
      </c>
      <c r="E26" s="210"/>
      <c r="F26" s="211"/>
      <c r="G26" s="217">
        <v>22</v>
      </c>
      <c r="H26" s="218" t="s">
        <v>218</v>
      </c>
      <c r="I26" s="263">
        <v>28</v>
      </c>
      <c r="J26" s="219">
        <f>I26/$I$36</f>
        <v>0.005863874345549738</v>
      </c>
    </row>
    <row r="27" spans="1:10" ht="15.75" customHeight="1">
      <c r="A27" s="215">
        <v>23</v>
      </c>
      <c r="B27" s="216" t="s">
        <v>153</v>
      </c>
      <c r="C27" s="268">
        <v>5965</v>
      </c>
      <c r="D27" s="269">
        <v>27</v>
      </c>
      <c r="E27" s="210"/>
      <c r="F27" s="211"/>
      <c r="G27" s="217">
        <v>23</v>
      </c>
      <c r="H27" s="218" t="s">
        <v>156</v>
      </c>
      <c r="I27" s="263">
        <v>27</v>
      </c>
      <c r="J27" s="219">
        <f aca="true" t="shared" si="1" ref="J27:J35">I27/$I$36</f>
        <v>0.005654450261780105</v>
      </c>
    </row>
    <row r="28" spans="1:10" ht="15.75" customHeight="1">
      <c r="A28" s="215">
        <v>24</v>
      </c>
      <c r="B28" s="216" t="s">
        <v>151</v>
      </c>
      <c r="C28" s="268">
        <v>5589</v>
      </c>
      <c r="D28" s="269">
        <v>49</v>
      </c>
      <c r="E28" s="210"/>
      <c r="F28" s="211"/>
      <c r="G28" s="217">
        <v>24</v>
      </c>
      <c r="H28" s="218" t="s">
        <v>152</v>
      </c>
      <c r="I28" s="263">
        <v>17</v>
      </c>
      <c r="J28" s="219">
        <f>I28/$I$36</f>
        <v>0.0035602094240837698</v>
      </c>
    </row>
    <row r="29" spans="1:10" ht="15.75" customHeight="1">
      <c r="A29" s="215">
        <v>25</v>
      </c>
      <c r="B29" s="216" t="s">
        <v>163</v>
      </c>
      <c r="C29" s="268">
        <v>5416</v>
      </c>
      <c r="D29" s="269">
        <v>52</v>
      </c>
      <c r="E29" s="210"/>
      <c r="F29" s="211"/>
      <c r="G29" s="217">
        <v>25</v>
      </c>
      <c r="H29" s="218" t="s">
        <v>219</v>
      </c>
      <c r="I29" s="263">
        <v>4</v>
      </c>
      <c r="J29" s="219">
        <f t="shared" si="1"/>
        <v>0.000837696335078534</v>
      </c>
    </row>
    <row r="30" spans="1:10" ht="15.75" customHeight="1">
      <c r="A30" s="215">
        <v>26</v>
      </c>
      <c r="B30" s="216" t="s">
        <v>164</v>
      </c>
      <c r="C30" s="268">
        <v>5217</v>
      </c>
      <c r="D30" s="269">
        <v>40</v>
      </c>
      <c r="E30" s="210"/>
      <c r="F30" s="211"/>
      <c r="G30" s="217">
        <v>26</v>
      </c>
      <c r="H30" s="218" t="s">
        <v>165</v>
      </c>
      <c r="I30" s="263">
        <v>2</v>
      </c>
      <c r="J30" s="223">
        <f t="shared" si="1"/>
        <v>0.000418848167539267</v>
      </c>
    </row>
    <row r="31" spans="1:10" ht="15.75" customHeight="1">
      <c r="A31" s="215">
        <v>27</v>
      </c>
      <c r="B31" s="216" t="s">
        <v>161</v>
      </c>
      <c r="C31" s="268">
        <v>5165</v>
      </c>
      <c r="D31" s="269">
        <v>33</v>
      </c>
      <c r="E31" s="210"/>
      <c r="F31" s="211"/>
      <c r="G31" s="220">
        <v>27</v>
      </c>
      <c r="H31" s="221" t="s">
        <v>204</v>
      </c>
      <c r="I31" s="264">
        <v>2</v>
      </c>
      <c r="J31" s="223">
        <f>I31/$I$36</f>
        <v>0.000418848167539267</v>
      </c>
    </row>
    <row r="32" spans="1:10" ht="15.75" customHeight="1">
      <c r="A32" s="215">
        <v>28</v>
      </c>
      <c r="B32" s="216" t="s">
        <v>162</v>
      </c>
      <c r="C32" s="268">
        <v>4667</v>
      </c>
      <c r="D32" s="269">
        <v>37</v>
      </c>
      <c r="E32" s="210"/>
      <c r="F32" s="222"/>
      <c r="G32" s="220">
        <v>28</v>
      </c>
      <c r="H32" s="221" t="s">
        <v>205</v>
      </c>
      <c r="I32" s="264">
        <v>2</v>
      </c>
      <c r="J32" s="223">
        <f t="shared" si="1"/>
        <v>0.000418848167539267</v>
      </c>
    </row>
    <row r="33" spans="1:10" ht="15.75" customHeight="1">
      <c r="A33" s="215">
        <v>29</v>
      </c>
      <c r="B33" s="216" t="s">
        <v>166</v>
      </c>
      <c r="C33" s="268">
        <v>3169</v>
      </c>
      <c r="D33" s="269">
        <v>28</v>
      </c>
      <c r="E33" s="210"/>
      <c r="F33" s="197"/>
      <c r="G33" s="220">
        <v>29</v>
      </c>
      <c r="H33" s="221" t="s">
        <v>220</v>
      </c>
      <c r="I33" s="264">
        <v>2</v>
      </c>
      <c r="J33" s="223">
        <f t="shared" si="1"/>
        <v>0.000418848167539267</v>
      </c>
    </row>
    <row r="34" spans="1:10" ht="15.75" customHeight="1">
      <c r="A34" s="215">
        <v>30</v>
      </c>
      <c r="B34" s="216" t="s">
        <v>171</v>
      </c>
      <c r="C34" s="268">
        <v>2959</v>
      </c>
      <c r="D34" s="269">
        <v>24</v>
      </c>
      <c r="E34" s="210"/>
      <c r="F34" s="197"/>
      <c r="G34" s="220">
        <v>30</v>
      </c>
      <c r="H34" s="221" t="s">
        <v>168</v>
      </c>
      <c r="I34" s="264">
        <v>1</v>
      </c>
      <c r="J34" s="223">
        <f>I34/$I$36</f>
        <v>0.0002094240837696335</v>
      </c>
    </row>
    <row r="35" spans="1:10" ht="15.75" customHeight="1" thickBot="1">
      <c r="A35" s="215">
        <v>31</v>
      </c>
      <c r="B35" s="216" t="s">
        <v>170</v>
      </c>
      <c r="C35" s="268">
        <v>2691</v>
      </c>
      <c r="D35" s="269">
        <v>22</v>
      </c>
      <c r="E35" s="210"/>
      <c r="F35" s="197"/>
      <c r="G35" s="224">
        <v>31</v>
      </c>
      <c r="H35" s="225" t="s">
        <v>203</v>
      </c>
      <c r="I35" s="264">
        <v>10</v>
      </c>
      <c r="J35" s="223">
        <f>I35/$I$36</f>
        <v>0.0020942408376963353</v>
      </c>
    </row>
    <row r="36" spans="1:10" ht="15.75" customHeight="1" thickBot="1">
      <c r="A36" s="215">
        <v>32</v>
      </c>
      <c r="B36" s="216" t="s">
        <v>167</v>
      </c>
      <c r="C36" s="268">
        <v>2689</v>
      </c>
      <c r="D36" s="269">
        <v>25</v>
      </c>
      <c r="E36" s="210"/>
      <c r="F36" s="197"/>
      <c r="G36" s="330" t="s">
        <v>105</v>
      </c>
      <c r="H36" s="331"/>
      <c r="I36" s="265">
        <f>SUM(I5:I35)</f>
        <v>4775</v>
      </c>
      <c r="J36" s="254">
        <f>I36/$I$36</f>
        <v>1</v>
      </c>
    </row>
    <row r="37" spans="1:11" ht="15.75" customHeight="1">
      <c r="A37" s="215">
        <v>33</v>
      </c>
      <c r="B37" s="216" t="s">
        <v>173</v>
      </c>
      <c r="C37" s="268">
        <v>2018</v>
      </c>
      <c r="D37" s="269">
        <v>21</v>
      </c>
      <c r="E37" s="210"/>
      <c r="F37" s="197"/>
      <c r="G37" s="255" t="s">
        <v>191</v>
      </c>
      <c r="H37" s="255"/>
      <c r="I37" s="255"/>
      <c r="J37" s="255"/>
      <c r="K37" s="227"/>
    </row>
    <row r="38" spans="1:11" ht="15.75" customHeight="1">
      <c r="A38" s="215">
        <v>34</v>
      </c>
      <c r="B38" s="216" t="s">
        <v>202</v>
      </c>
      <c r="C38" s="268">
        <v>1960</v>
      </c>
      <c r="D38" s="269">
        <v>14</v>
      </c>
      <c r="E38" s="210"/>
      <c r="F38" s="197"/>
      <c r="K38" s="228"/>
    </row>
    <row r="39" spans="1:11" ht="15.75" customHeight="1">
      <c r="A39" s="215">
        <v>35</v>
      </c>
      <c r="B39" s="216" t="s">
        <v>175</v>
      </c>
      <c r="C39" s="268">
        <v>1876</v>
      </c>
      <c r="D39" s="269">
        <v>23</v>
      </c>
      <c r="E39" s="210"/>
      <c r="F39" s="197"/>
      <c r="G39" s="283" t="s">
        <v>213</v>
      </c>
      <c r="H39" s="196"/>
      <c r="K39" s="227"/>
    </row>
    <row r="40" spans="1:11" ht="15.75" customHeight="1" thickBot="1">
      <c r="A40" s="215">
        <v>36</v>
      </c>
      <c r="B40" s="216" t="s">
        <v>177</v>
      </c>
      <c r="C40" s="268">
        <v>1703</v>
      </c>
      <c r="D40" s="269">
        <v>18</v>
      </c>
      <c r="E40" s="210"/>
      <c r="F40" s="197"/>
      <c r="G40" s="229"/>
      <c r="H40" s="196"/>
      <c r="I40" s="327" t="s">
        <v>192</v>
      </c>
      <c r="J40" s="327"/>
      <c r="K40" s="227"/>
    </row>
    <row r="41" spans="1:11" ht="15.75" customHeight="1" thickBot="1">
      <c r="A41" s="215">
        <v>37</v>
      </c>
      <c r="B41" s="216" t="s">
        <v>179</v>
      </c>
      <c r="C41" s="268">
        <v>1211</v>
      </c>
      <c r="D41" s="269">
        <v>13</v>
      </c>
      <c r="E41" s="210"/>
      <c r="F41" s="197"/>
      <c r="G41" s="230"/>
      <c r="H41" s="231" t="s">
        <v>176</v>
      </c>
      <c r="I41" s="232" t="s">
        <v>91</v>
      </c>
      <c r="J41" s="233" t="s">
        <v>106</v>
      </c>
      <c r="K41" s="227"/>
    </row>
    <row r="42" spans="1:11" ht="15.75" customHeight="1">
      <c r="A42" s="215">
        <v>38</v>
      </c>
      <c r="B42" s="216" t="s">
        <v>174</v>
      </c>
      <c r="C42" s="268">
        <v>1121</v>
      </c>
      <c r="D42" s="269">
        <v>12</v>
      </c>
      <c r="E42" s="210"/>
      <c r="F42" s="197"/>
      <c r="G42" s="230"/>
      <c r="H42" s="234" t="s">
        <v>178</v>
      </c>
      <c r="I42" s="274">
        <v>5</v>
      </c>
      <c r="J42" s="235">
        <f>I42/I48</f>
        <v>0.002003205128205128</v>
      </c>
      <c r="K42" s="227"/>
    </row>
    <row r="43" spans="1:12" ht="15.75" customHeight="1">
      <c r="A43" s="215">
        <v>39</v>
      </c>
      <c r="B43" s="216" t="s">
        <v>172</v>
      </c>
      <c r="C43" s="268">
        <v>1095</v>
      </c>
      <c r="D43" s="269">
        <v>9</v>
      </c>
      <c r="E43" s="210"/>
      <c r="F43" s="197"/>
      <c r="G43" s="230"/>
      <c r="H43" s="237" t="s">
        <v>180</v>
      </c>
      <c r="I43" s="275">
        <v>1041</v>
      </c>
      <c r="J43" s="238">
        <f>I43/I48</f>
        <v>0.4170673076923077</v>
      </c>
      <c r="K43" s="227"/>
      <c r="L43" s="236"/>
    </row>
    <row r="44" spans="1:12" ht="15.75" customHeight="1">
      <c r="A44" s="215">
        <v>40</v>
      </c>
      <c r="B44" s="216" t="s">
        <v>181</v>
      </c>
      <c r="C44" s="268">
        <v>1077</v>
      </c>
      <c r="D44" s="269">
        <v>8</v>
      </c>
      <c r="E44" s="210"/>
      <c r="F44" s="197"/>
      <c r="G44" s="230"/>
      <c r="H44" s="237" t="s">
        <v>182</v>
      </c>
      <c r="I44" s="275">
        <v>1281</v>
      </c>
      <c r="J44" s="238">
        <f>I44/I48</f>
        <v>0.5132211538461539</v>
      </c>
      <c r="K44" s="227"/>
      <c r="L44" s="239"/>
    </row>
    <row r="45" spans="1:11" ht="15.75" customHeight="1">
      <c r="A45" s="215">
        <v>41</v>
      </c>
      <c r="B45" s="216" t="s">
        <v>169</v>
      </c>
      <c r="C45" s="268">
        <v>1037</v>
      </c>
      <c r="D45" s="269">
        <v>13</v>
      </c>
      <c r="E45" s="210"/>
      <c r="F45" s="197"/>
      <c r="G45" s="230"/>
      <c r="H45" s="237" t="s">
        <v>184</v>
      </c>
      <c r="I45" s="275">
        <v>164</v>
      </c>
      <c r="J45" s="238">
        <f>I45/I48</f>
        <v>0.06570512820512821</v>
      </c>
      <c r="K45" s="227"/>
    </row>
    <row r="46" spans="1:11" ht="15.75" customHeight="1">
      <c r="A46" s="215">
        <v>42</v>
      </c>
      <c r="B46" s="216" t="s">
        <v>185</v>
      </c>
      <c r="C46" s="268">
        <v>780</v>
      </c>
      <c r="D46" s="269">
        <v>13</v>
      </c>
      <c r="E46" s="210"/>
      <c r="F46" s="197"/>
      <c r="G46" s="230"/>
      <c r="H46" s="237" t="s">
        <v>193</v>
      </c>
      <c r="I46" s="275">
        <v>5</v>
      </c>
      <c r="J46" s="238">
        <f>I46/I48</f>
        <v>0.002003205128205128</v>
      </c>
      <c r="K46" s="227"/>
    </row>
    <row r="47" spans="1:11" ht="15.75" customHeight="1" thickBot="1">
      <c r="A47" s="215">
        <v>43</v>
      </c>
      <c r="B47" s="216" t="s">
        <v>186</v>
      </c>
      <c r="C47" s="268">
        <v>666</v>
      </c>
      <c r="D47" s="269">
        <v>11</v>
      </c>
      <c r="E47" s="210"/>
      <c r="F47" s="197"/>
      <c r="G47" s="241"/>
      <c r="H47" s="242" t="s">
        <v>194</v>
      </c>
      <c r="I47" s="276">
        <v>0</v>
      </c>
      <c r="J47" s="238">
        <f>I47/I48</f>
        <v>0</v>
      </c>
      <c r="K47" s="240"/>
    </row>
    <row r="48" spans="1:11" ht="15.75" customHeight="1" thickBot="1">
      <c r="A48" s="215">
        <v>44</v>
      </c>
      <c r="B48" s="216" t="s">
        <v>183</v>
      </c>
      <c r="C48" s="268">
        <v>590</v>
      </c>
      <c r="D48" s="269">
        <v>9</v>
      </c>
      <c r="E48" s="210"/>
      <c r="F48" s="197"/>
      <c r="G48" s="241"/>
      <c r="H48" s="244" t="s">
        <v>195</v>
      </c>
      <c r="I48" s="277">
        <f>SUM(I42:I47)</f>
        <v>2496</v>
      </c>
      <c r="J48" s="235">
        <f>SUM(J42:J47)</f>
        <v>1</v>
      </c>
      <c r="K48" s="243"/>
    </row>
    <row r="49" spans="1:11" ht="15.75" customHeight="1">
      <c r="A49" s="215">
        <v>45</v>
      </c>
      <c r="B49" s="216" t="s">
        <v>188</v>
      </c>
      <c r="C49" s="268">
        <v>358</v>
      </c>
      <c r="D49" s="269">
        <v>5</v>
      </c>
      <c r="E49" s="210"/>
      <c r="F49" s="197"/>
      <c r="G49" s="229"/>
      <c r="H49" s="324" t="s">
        <v>196</v>
      </c>
      <c r="I49" s="324"/>
      <c r="J49" s="324"/>
      <c r="K49" s="227"/>
    </row>
    <row r="50" spans="1:11" ht="15.75" customHeight="1" thickBot="1">
      <c r="A50" s="245">
        <v>46</v>
      </c>
      <c r="B50" s="246" t="s">
        <v>187</v>
      </c>
      <c r="C50" s="270">
        <v>319</v>
      </c>
      <c r="D50" s="271">
        <v>3</v>
      </c>
      <c r="E50" s="210"/>
      <c r="F50" s="197"/>
      <c r="H50" s="325"/>
      <c r="I50" s="325"/>
      <c r="J50" s="325"/>
      <c r="K50" s="227"/>
    </row>
    <row r="51" spans="1:11" ht="15.75" customHeight="1" thickBot="1">
      <c r="A51" s="322" t="s">
        <v>197</v>
      </c>
      <c r="B51" s="323"/>
      <c r="C51" s="272">
        <f>SUM(C5:C50)</f>
        <v>436334</v>
      </c>
      <c r="D51" s="273">
        <f>SUM(D5:D50)</f>
        <v>2496</v>
      </c>
      <c r="E51" s="210"/>
      <c r="F51" s="197"/>
      <c r="K51" s="227"/>
    </row>
    <row r="52" spans="1:11" ht="15" customHeight="1">
      <c r="A52" s="204"/>
      <c r="B52" s="216"/>
      <c r="C52" s="210"/>
      <c r="D52" s="210"/>
      <c r="E52" s="210"/>
      <c r="F52" s="197"/>
      <c r="K52" s="227"/>
    </row>
    <row r="53" spans="1:11" ht="15" customHeight="1">
      <c r="A53" s="204"/>
      <c r="B53" s="216"/>
      <c r="C53" s="210"/>
      <c r="D53" s="210"/>
      <c r="E53" s="210"/>
      <c r="F53" s="197"/>
      <c r="K53" s="227"/>
    </row>
    <row r="54" spans="1:11" ht="13.5">
      <c r="A54" s="247"/>
      <c r="B54" s="247"/>
      <c r="C54" s="211"/>
      <c r="D54" s="211"/>
      <c r="E54" s="211"/>
      <c r="F54" s="197"/>
      <c r="K54" s="227"/>
    </row>
    <row r="55" spans="1:11" ht="13.5">
      <c r="A55" s="230"/>
      <c r="B55" s="248"/>
      <c r="C55" s="249"/>
      <c r="D55" s="250"/>
      <c r="E55" s="250"/>
      <c r="F55" s="197"/>
      <c r="K55" s="227"/>
    </row>
    <row r="56" spans="1:11" ht="13.5">
      <c r="A56" s="230"/>
      <c r="B56" s="248"/>
      <c r="C56" s="249"/>
      <c r="D56" s="250"/>
      <c r="E56" s="250"/>
      <c r="F56" s="197"/>
      <c r="K56" s="227"/>
    </row>
    <row r="57" spans="1:11" ht="13.5">
      <c r="A57" s="230"/>
      <c r="B57" s="226"/>
      <c r="C57" s="249"/>
      <c r="D57" s="250"/>
      <c r="E57" s="250"/>
      <c r="F57" s="197"/>
      <c r="K57" s="227"/>
    </row>
    <row r="58" spans="1:11" ht="13.5">
      <c r="A58" s="230"/>
      <c r="B58" s="226"/>
      <c r="C58" s="251"/>
      <c r="D58" s="252"/>
      <c r="E58" s="252"/>
      <c r="F58" s="197"/>
      <c r="K58" s="227"/>
    </row>
    <row r="59" spans="1:11" ht="13.5">
      <c r="A59" s="197"/>
      <c r="B59" s="226"/>
      <c r="C59" s="249"/>
      <c r="D59" s="250"/>
      <c r="E59" s="250"/>
      <c r="F59" s="197"/>
      <c r="K59" s="227"/>
    </row>
    <row r="60" spans="1:11" ht="13.5">
      <c r="A60" s="230"/>
      <c r="B60" s="226"/>
      <c r="C60" s="249"/>
      <c r="D60" s="250"/>
      <c r="E60" s="250"/>
      <c r="F60" s="197"/>
      <c r="K60" s="227"/>
    </row>
    <row r="61" spans="1:11" ht="13.5">
      <c r="A61" s="230"/>
      <c r="B61" s="226"/>
      <c r="C61" s="253"/>
      <c r="D61" s="252"/>
      <c r="E61" s="252"/>
      <c r="F61" s="197"/>
      <c r="G61" s="211"/>
      <c r="H61" s="211"/>
      <c r="I61" s="211"/>
      <c r="J61" s="211"/>
      <c r="K61" s="201"/>
    </row>
    <row r="62" spans="2:11" ht="13.5">
      <c r="B62" s="197"/>
      <c r="C62" s="197"/>
      <c r="D62" s="239"/>
      <c r="E62" s="239"/>
      <c r="F62" s="229"/>
      <c r="G62" s="211"/>
      <c r="H62" s="211"/>
      <c r="I62" s="211"/>
      <c r="J62" s="211"/>
      <c r="K62" s="211"/>
    </row>
    <row r="63" spans="2:10" ht="13.5">
      <c r="B63" s="229"/>
      <c r="C63" s="229"/>
      <c r="D63" s="229"/>
      <c r="E63" s="229"/>
      <c r="F63" s="197"/>
      <c r="G63" s="211"/>
      <c r="H63" s="211"/>
      <c r="I63" s="211"/>
      <c r="J63" s="211"/>
    </row>
    <row r="64" spans="1:10" ht="13.5">
      <c r="A64" s="197"/>
      <c r="B64" s="197"/>
      <c r="C64" s="197"/>
      <c r="D64" s="197"/>
      <c r="E64" s="197"/>
      <c r="F64" s="197"/>
      <c r="G64" s="211"/>
      <c r="H64" s="211"/>
      <c r="I64" s="211"/>
      <c r="J64" s="211"/>
    </row>
    <row r="65" spans="1:5" s="211" customFormat="1" ht="13.5">
      <c r="A65" s="241"/>
      <c r="B65" s="205"/>
      <c r="C65" s="205"/>
      <c r="D65" s="205"/>
      <c r="E65" s="205"/>
    </row>
    <row r="66" spans="1:2" s="211" customFormat="1" ht="13.5">
      <c r="A66" s="241"/>
      <c r="B66" s="205"/>
    </row>
    <row r="67" spans="1:2" s="211" customFormat="1" ht="13.5">
      <c r="A67" s="241"/>
      <c r="B67" s="205"/>
    </row>
    <row r="68" spans="1:2" s="211" customFormat="1" ht="13.5">
      <c r="A68" s="241"/>
      <c r="B68" s="205"/>
    </row>
    <row r="69" spans="1:2" s="211" customFormat="1" ht="13.5">
      <c r="A69" s="241"/>
      <c r="B69" s="205"/>
    </row>
    <row r="70" spans="1:2" s="211" customFormat="1" ht="13.5">
      <c r="A70" s="241"/>
      <c r="B70" s="205"/>
    </row>
    <row r="71" spans="1:2" s="211" customFormat="1" ht="13.5">
      <c r="A71" s="241"/>
      <c r="B71" s="205"/>
    </row>
    <row r="72" spans="1:2" s="211" customFormat="1" ht="13.5">
      <c r="A72" s="241"/>
      <c r="B72" s="205"/>
    </row>
    <row r="73" spans="1:2" s="211" customFormat="1" ht="13.5">
      <c r="A73" s="241"/>
      <c r="B73" s="205"/>
    </row>
    <row r="74" spans="1:2" s="211" customFormat="1" ht="13.5">
      <c r="A74" s="241"/>
      <c r="B74" s="205"/>
    </row>
    <row r="75" spans="1:2" s="211" customFormat="1" ht="13.5">
      <c r="A75" s="241"/>
      <c r="B75" s="205"/>
    </row>
    <row r="76" spans="1:2" s="211" customFormat="1" ht="13.5">
      <c r="A76" s="241"/>
      <c r="B76" s="205"/>
    </row>
    <row r="77" spans="1:2" s="211" customFormat="1" ht="13.5">
      <c r="A77" s="241"/>
      <c r="B77" s="205"/>
    </row>
    <row r="78" spans="1:2" s="211" customFormat="1" ht="13.5">
      <c r="A78" s="241"/>
      <c r="B78" s="205"/>
    </row>
    <row r="79" spans="1:2" s="211" customFormat="1" ht="13.5">
      <c r="A79" s="241"/>
      <c r="B79" s="205"/>
    </row>
    <row r="80" spans="1:2" s="211" customFormat="1" ht="13.5">
      <c r="A80" s="241"/>
      <c r="B80" s="205"/>
    </row>
    <row r="81" spans="1:2" s="211" customFormat="1" ht="13.5">
      <c r="A81" s="241"/>
      <c r="B81" s="205"/>
    </row>
    <row r="82" spans="1:2" s="211" customFormat="1" ht="13.5">
      <c r="A82" s="241"/>
      <c r="B82" s="205"/>
    </row>
    <row r="83" spans="1:2" s="211" customFormat="1" ht="13.5">
      <c r="A83" s="241"/>
      <c r="B83" s="205"/>
    </row>
    <row r="84" spans="1:2" s="211" customFormat="1" ht="13.5">
      <c r="A84" s="241"/>
      <c r="B84" s="205"/>
    </row>
    <row r="85" spans="1:2" s="211" customFormat="1" ht="13.5">
      <c r="A85" s="241"/>
      <c r="B85" s="205"/>
    </row>
    <row r="86" spans="1:2" s="211" customFormat="1" ht="13.5">
      <c r="A86" s="241"/>
      <c r="B86" s="205"/>
    </row>
    <row r="87" spans="1:2" s="211" customFormat="1" ht="13.5">
      <c r="A87" s="241"/>
      <c r="B87" s="205"/>
    </row>
    <row r="88" spans="1:2" s="211" customFormat="1" ht="13.5">
      <c r="A88" s="241"/>
      <c r="B88" s="205"/>
    </row>
    <row r="89" spans="1:2" s="211" customFormat="1" ht="13.5">
      <c r="A89" s="241"/>
      <c r="B89" s="205"/>
    </row>
    <row r="90" spans="1:2" s="211" customFormat="1" ht="13.5">
      <c r="A90" s="241"/>
      <c r="B90" s="205"/>
    </row>
    <row r="91" spans="1:2" s="211" customFormat="1" ht="13.5">
      <c r="A91" s="241"/>
      <c r="B91" s="205"/>
    </row>
    <row r="92" spans="1:2" s="211" customFormat="1" ht="13.5">
      <c r="A92" s="241"/>
      <c r="B92" s="205"/>
    </row>
    <row r="93" spans="1:2" s="211" customFormat="1" ht="13.5">
      <c r="A93" s="241"/>
      <c r="B93" s="205"/>
    </row>
    <row r="94" spans="1:2" s="211" customFormat="1" ht="13.5">
      <c r="A94" s="241"/>
      <c r="B94" s="205"/>
    </row>
    <row r="95" spans="1:2" s="211" customFormat="1" ht="13.5">
      <c r="A95" s="241"/>
      <c r="B95" s="205"/>
    </row>
    <row r="96" spans="1:2" s="211" customFormat="1" ht="13.5">
      <c r="A96" s="241"/>
      <c r="B96" s="205"/>
    </row>
    <row r="97" spans="1:2" s="211" customFormat="1" ht="13.5">
      <c r="A97" s="241"/>
      <c r="B97" s="205"/>
    </row>
    <row r="98" spans="1:2" s="211" customFormat="1" ht="13.5">
      <c r="A98" s="241"/>
      <c r="B98" s="205"/>
    </row>
    <row r="99" spans="1:2" s="211" customFormat="1" ht="13.5">
      <c r="A99" s="241"/>
      <c r="B99" s="205"/>
    </row>
    <row r="100" spans="1:2" s="211" customFormat="1" ht="13.5">
      <c r="A100" s="241"/>
      <c r="B100" s="205"/>
    </row>
    <row r="101" spans="1:2" s="211" customFormat="1" ht="13.5">
      <c r="A101" s="241"/>
      <c r="B101" s="205"/>
    </row>
    <row r="102" spans="1:2" s="211" customFormat="1" ht="13.5">
      <c r="A102" s="241"/>
      <c r="B102" s="205"/>
    </row>
    <row r="103" spans="1:2" s="211" customFormat="1" ht="13.5">
      <c r="A103" s="241"/>
      <c r="B103" s="205"/>
    </row>
    <row r="104" spans="1:2" s="211" customFormat="1" ht="13.5">
      <c r="A104" s="241"/>
      <c r="B104" s="205"/>
    </row>
    <row r="105" spans="1:2" s="211" customFormat="1" ht="13.5">
      <c r="A105" s="241"/>
      <c r="B105" s="205"/>
    </row>
    <row r="106" spans="1:2" s="211" customFormat="1" ht="13.5">
      <c r="A106" s="241"/>
      <c r="B106" s="205"/>
    </row>
    <row r="107" spans="1:2" s="211" customFormat="1" ht="13.5">
      <c r="A107" s="241"/>
      <c r="B107" s="205"/>
    </row>
    <row r="108" spans="1:2" s="211" customFormat="1" ht="13.5">
      <c r="A108" s="241"/>
      <c r="B108" s="205"/>
    </row>
    <row r="109" spans="1:2" s="211" customFormat="1" ht="13.5">
      <c r="A109" s="241"/>
      <c r="B109" s="205"/>
    </row>
    <row r="110" spans="1:2" s="211" customFormat="1" ht="13.5">
      <c r="A110" s="241"/>
      <c r="B110" s="205"/>
    </row>
    <row r="111" spans="1:2" s="211" customFormat="1" ht="13.5">
      <c r="A111" s="241"/>
      <c r="B111" s="205"/>
    </row>
    <row r="112" spans="1:2" s="211" customFormat="1" ht="13.5">
      <c r="A112" s="241"/>
      <c r="B112" s="205"/>
    </row>
    <row r="113" spans="1:2" s="211" customFormat="1" ht="13.5">
      <c r="A113" s="241"/>
      <c r="B113" s="205"/>
    </row>
    <row r="114" spans="1:2" s="211" customFormat="1" ht="13.5">
      <c r="A114" s="241"/>
      <c r="B114" s="205"/>
    </row>
    <row r="115" spans="1:2" s="211" customFormat="1" ht="13.5">
      <c r="A115" s="241"/>
      <c r="B115" s="205"/>
    </row>
    <row r="116" spans="1:2" s="211" customFormat="1" ht="13.5">
      <c r="A116" s="241"/>
      <c r="B116" s="205"/>
    </row>
    <row r="117" spans="1:2" s="211" customFormat="1" ht="13.5">
      <c r="A117" s="241"/>
      <c r="B117" s="205"/>
    </row>
    <row r="118" spans="1:2" s="211" customFormat="1" ht="13.5">
      <c r="A118" s="241"/>
      <c r="B118" s="205"/>
    </row>
    <row r="119" spans="1:2" s="211" customFormat="1" ht="13.5">
      <c r="A119" s="241"/>
      <c r="B119" s="205"/>
    </row>
    <row r="120" spans="1:2" s="211" customFormat="1" ht="13.5">
      <c r="A120" s="241"/>
      <c r="B120" s="205"/>
    </row>
    <row r="121" spans="1:2" s="211" customFormat="1" ht="13.5">
      <c r="A121" s="241"/>
      <c r="B121" s="205"/>
    </row>
    <row r="122" spans="1:2" s="211" customFormat="1" ht="13.5">
      <c r="A122" s="241"/>
      <c r="B122" s="205"/>
    </row>
    <row r="123" spans="1:2" s="211" customFormat="1" ht="13.5">
      <c r="A123" s="241"/>
      <c r="B123" s="205"/>
    </row>
    <row r="124" spans="1:2" s="211" customFormat="1" ht="13.5">
      <c r="A124" s="241"/>
      <c r="B124" s="205"/>
    </row>
    <row r="125" spans="1:2" s="211" customFormat="1" ht="13.5">
      <c r="A125" s="241"/>
      <c r="B125" s="205"/>
    </row>
    <row r="126" spans="1:2" s="211" customFormat="1" ht="13.5">
      <c r="A126" s="241"/>
      <c r="B126" s="205"/>
    </row>
    <row r="127" spans="1:2" s="211" customFormat="1" ht="13.5">
      <c r="A127" s="241"/>
      <c r="B127" s="205"/>
    </row>
    <row r="128" spans="1:2" s="211" customFormat="1" ht="13.5">
      <c r="A128" s="241"/>
      <c r="B128" s="205"/>
    </row>
    <row r="129" spans="1:2" s="211" customFormat="1" ht="13.5">
      <c r="A129" s="241"/>
      <c r="B129" s="205"/>
    </row>
    <row r="130" spans="1:2" s="211" customFormat="1" ht="13.5">
      <c r="A130" s="241"/>
      <c r="B130" s="205"/>
    </row>
    <row r="131" spans="1:2" s="211" customFormat="1" ht="13.5">
      <c r="A131" s="241"/>
      <c r="B131" s="205"/>
    </row>
    <row r="132" spans="1:2" s="211" customFormat="1" ht="13.5">
      <c r="A132" s="241"/>
      <c r="B132" s="205"/>
    </row>
    <row r="133" spans="1:2" s="211" customFormat="1" ht="13.5">
      <c r="A133" s="241"/>
      <c r="B133" s="205"/>
    </row>
    <row r="134" spans="1:2" s="211" customFormat="1" ht="13.5">
      <c r="A134" s="241"/>
      <c r="B134" s="205"/>
    </row>
    <row r="135" spans="1:2" s="211" customFormat="1" ht="13.5">
      <c r="A135" s="241"/>
      <c r="B135" s="205"/>
    </row>
    <row r="136" spans="1:2" s="211" customFormat="1" ht="13.5">
      <c r="A136" s="241"/>
      <c r="B136" s="205"/>
    </row>
    <row r="137" spans="1:2" s="211" customFormat="1" ht="13.5">
      <c r="A137" s="241"/>
      <c r="B137" s="205"/>
    </row>
    <row r="138" spans="1:2" s="211" customFormat="1" ht="13.5">
      <c r="A138" s="241"/>
      <c r="B138" s="205"/>
    </row>
    <row r="139" spans="1:2" s="211" customFormat="1" ht="13.5">
      <c r="A139" s="241"/>
      <c r="B139" s="205"/>
    </row>
    <row r="140" spans="1:2" s="211" customFormat="1" ht="13.5">
      <c r="A140" s="241"/>
      <c r="B140" s="205"/>
    </row>
    <row r="141" spans="1:2" s="211" customFormat="1" ht="13.5">
      <c r="A141" s="241"/>
      <c r="B141" s="205"/>
    </row>
    <row r="142" spans="1:2" s="211" customFormat="1" ht="13.5">
      <c r="A142" s="241"/>
      <c r="B142" s="205"/>
    </row>
    <row r="143" spans="1:2" s="211" customFormat="1" ht="13.5">
      <c r="A143" s="241"/>
      <c r="B143" s="205"/>
    </row>
    <row r="144" spans="1:2" s="211" customFormat="1" ht="13.5">
      <c r="A144" s="241"/>
      <c r="B144" s="205"/>
    </row>
    <row r="145" spans="1:2" s="211" customFormat="1" ht="13.5">
      <c r="A145" s="241"/>
      <c r="B145" s="205"/>
    </row>
    <row r="146" spans="1:2" s="211" customFormat="1" ht="13.5">
      <c r="A146" s="241"/>
      <c r="B146" s="205"/>
    </row>
    <row r="147" spans="1:2" s="211" customFormat="1" ht="13.5">
      <c r="A147" s="241"/>
      <c r="B147" s="205"/>
    </row>
    <row r="148" spans="1:2" s="211" customFormat="1" ht="13.5">
      <c r="A148" s="241"/>
      <c r="B148" s="205"/>
    </row>
    <row r="149" spans="1:2" s="211" customFormat="1" ht="13.5">
      <c r="A149" s="241"/>
      <c r="B149" s="205"/>
    </row>
    <row r="150" spans="1:2" s="211" customFormat="1" ht="13.5">
      <c r="A150" s="241"/>
      <c r="B150" s="205"/>
    </row>
    <row r="151" spans="1:10" s="211" customFormat="1" ht="13.5">
      <c r="A151" s="241"/>
      <c r="B151" s="205"/>
      <c r="G151" s="195"/>
      <c r="H151" s="195"/>
      <c r="I151" s="195"/>
      <c r="J151" s="195"/>
    </row>
    <row r="152" spans="1:10" s="211" customFormat="1" ht="13.5">
      <c r="A152" s="241"/>
      <c r="B152" s="205"/>
      <c r="G152" s="195"/>
      <c r="H152" s="195"/>
      <c r="I152" s="195"/>
      <c r="J152" s="195"/>
    </row>
    <row r="153" spans="1:10" s="211" customFormat="1" ht="13.5">
      <c r="A153" s="241"/>
      <c r="B153" s="205"/>
      <c r="G153" s="195"/>
      <c r="H153" s="195"/>
      <c r="I153" s="195"/>
      <c r="J153" s="195"/>
    </row>
    <row r="154" spans="1:10" s="211" customFormat="1" ht="13.5">
      <c r="A154" s="241"/>
      <c r="B154" s="205"/>
      <c r="G154" s="195"/>
      <c r="H154" s="195"/>
      <c r="I154" s="195"/>
      <c r="J154" s="195"/>
    </row>
  </sheetData>
  <sheetProtection/>
  <mergeCells count="7">
    <mergeCell ref="A51:B51"/>
    <mergeCell ref="H49:J50"/>
    <mergeCell ref="C3:D3"/>
    <mergeCell ref="A4:B4"/>
    <mergeCell ref="I40:J40"/>
    <mergeCell ref="G4:H4"/>
    <mergeCell ref="G36:H36"/>
  </mergeCells>
  <printOptions/>
  <pageMargins left="0.92" right="0.5118110236220472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2014-09-03T00:13:55Z</cp:lastPrinted>
  <dcterms:created xsi:type="dcterms:W3CDTF">2012-07-11T12:55:59Z</dcterms:created>
  <dcterms:modified xsi:type="dcterms:W3CDTF">2014-09-09T00:19:44Z</dcterms:modified>
  <cp:category/>
  <cp:version/>
  <cp:contentType/>
  <cp:contentStatus/>
</cp:coreProperties>
</file>