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95" activeTab="0"/>
  </bookViews>
  <sheets>
    <sheet name="★H18確定値参考資料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<sst xmlns="http://schemas.openxmlformats.org/spreadsheetml/2006/main" count="52" uniqueCount="27">
  <si>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参考資料</t>
  </si>
  <si>
    <t>消費単価</t>
  </si>
  <si>
    <t>入域観光客数</t>
  </si>
  <si>
    <t>観光収入</t>
  </si>
  <si>
    <t>平均滞在日数</t>
  </si>
  <si>
    <t>リピーター率</t>
  </si>
  <si>
    <t>（円）</t>
  </si>
  <si>
    <t>前年比</t>
  </si>
  <si>
    <t>（人）</t>
  </si>
  <si>
    <t>（百万円）</t>
  </si>
  <si>
    <t>（日）</t>
  </si>
  <si>
    <t>前年差異</t>
  </si>
  <si>
    <t>（％）</t>
  </si>
  <si>
    <t>平成１８年〈確定値〉</t>
  </si>
  <si>
    <t>第１四半期（１月～３月）
（平成１７年度空港内アンケート調査）</t>
  </si>
  <si>
    <t>第２四半期（４月～６月）
（平成１８年度航空乗客アンケート調査）</t>
  </si>
  <si>
    <t>第３四半期（７月～９月）
（平成１８年度航空乗客アンケート調査)</t>
  </si>
  <si>
    <r>
      <t>第4四半期（１０月～１２月）
（平成１８</t>
    </r>
    <r>
      <rPr>
        <sz val="11"/>
        <rFont val="ＭＳ Ｐゴシック"/>
        <family val="3"/>
      </rPr>
      <t>年度航空乗客アンケート調査）</t>
    </r>
  </si>
  <si>
    <t>年間合計</t>
  </si>
  <si>
    <t>平成１７年〈確定値〉</t>
  </si>
  <si>
    <r>
      <t>第１四半期（１月～３月）
(平成１６年度空港内アンケート調査</t>
    </r>
    <r>
      <rPr>
        <sz val="11"/>
        <rFont val="ＭＳ Ｐゴシック"/>
        <family val="3"/>
      </rPr>
      <t>)</t>
    </r>
  </si>
  <si>
    <t>第２四半期（４月～６月）
（平成１７年度空港内アンケート調査）</t>
  </si>
  <si>
    <t>第３四半期（７月～９月）
（平成１７年度空港内アンケート調査）</t>
  </si>
  <si>
    <r>
      <t>第4四半期（１０月～１２月）
（平成１７</t>
    </r>
    <r>
      <rPr>
        <sz val="11"/>
        <rFont val="ＭＳ Ｐゴシック"/>
        <family val="3"/>
      </rPr>
      <t>年度空港内アンケート調査）</t>
    </r>
  </si>
  <si>
    <t>－</t>
  </si>
  <si>
    <t>－</t>
  </si>
  <si>
    <t>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</si>
</sst>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;[Red]\-0\ "/>
    <numFmt numFmtId="178" formatCode="0.00_ "/>
    <numFmt numFmtId="179" formatCode="0.0;_ꀀ"/>
    <numFmt numFmtId="180" formatCode="0.0;_저"/>
    <numFmt numFmtId="181" formatCode="#,##0_ "/>
    <numFmt numFmtId="182" formatCode="0_ "/>
    <numFmt numFmtId="183" formatCode="#,##0_ ;[Red]\-#,##0\ "/>
    <numFmt numFmtId="184" formatCode="0.0_);[Red]\(0.0\)"/>
    <numFmt numFmtId="185" formatCode="0.0_ "/>
    <numFmt numFmtId="186" formatCode="0_);[Red]\(0\)"/>
    <numFmt numFmtId="187" formatCode="#,##0;[Red]#,##0"/>
    <numFmt numFmtId="188" formatCode="0.E+00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7" fontId="0" fillId="0" borderId="4" xfId="17" applyNumberFormat="1" applyFont="1" applyFill="1" applyBorder="1" applyAlignment="1">
      <alignment horizontal="center" vertical="center" wrapText="1"/>
    </xf>
    <xf numFmtId="177" fontId="0" fillId="0" borderId="5" xfId="17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6" fontId="5" fillId="0" borderId="6" xfId="15" applyNumberFormat="1" applyFont="1" applyFill="1" applyBorder="1" applyAlignment="1">
      <alignment horizontal="center" vertical="center" wrapText="1"/>
    </xf>
    <xf numFmtId="176" fontId="5" fillId="0" borderId="5" xfId="15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77" fontId="0" fillId="0" borderId="9" xfId="17" applyNumberFormat="1" applyFont="1" applyFill="1" applyBorder="1" applyAlignment="1">
      <alignment horizontal="center" vertical="center" wrapText="1"/>
    </xf>
    <xf numFmtId="177" fontId="0" fillId="0" borderId="10" xfId="17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0" xfId="15" applyNumberFormat="1" applyFont="1" applyFill="1" applyBorder="1" applyAlignment="1">
      <alignment horizontal="center" vertical="center" wrapText="1"/>
    </xf>
    <xf numFmtId="176" fontId="0" fillId="0" borderId="11" xfId="15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7" fontId="0" fillId="0" borderId="14" xfId="17" applyNumberFormat="1" applyFont="1" applyFill="1" applyBorder="1" applyAlignment="1">
      <alignment horizontal="center" vertical="center" textRotation="255"/>
    </xf>
    <xf numFmtId="38" fontId="0" fillId="0" borderId="15" xfId="17" applyFont="1" applyFill="1" applyBorder="1" applyAlignment="1">
      <alignment horizontal="left" vertical="center" wrapText="1"/>
    </xf>
    <xf numFmtId="38" fontId="5" fillId="0" borderId="16" xfId="17" applyFont="1" applyFill="1" applyBorder="1" applyAlignment="1">
      <alignment horizontal="right" vertical="center"/>
    </xf>
    <xf numFmtId="176" fontId="5" fillId="0" borderId="17" xfId="15" applyNumberFormat="1" applyFont="1" applyFill="1" applyBorder="1" applyAlignment="1">
      <alignment horizontal="right" vertical="center"/>
    </xf>
    <xf numFmtId="181" fontId="5" fillId="0" borderId="16" xfId="17" applyNumberFormat="1" applyFont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9" fontId="5" fillId="0" borderId="18" xfId="0" applyNumberFormat="1" applyFont="1" applyFill="1" applyBorder="1" applyAlignment="1">
      <alignment vertical="center"/>
    </xf>
    <xf numFmtId="185" fontId="5" fillId="0" borderId="19" xfId="0" applyNumberFormat="1" applyFont="1" applyFill="1" applyBorder="1" applyAlignment="1">
      <alignment vertical="center"/>
    </xf>
    <xf numFmtId="177" fontId="0" fillId="0" borderId="20" xfId="17" applyNumberFormat="1" applyFont="1" applyFill="1" applyBorder="1" applyAlignment="1">
      <alignment horizontal="center" vertical="center" textRotation="255"/>
    </xf>
    <xf numFmtId="38" fontId="0" fillId="0" borderId="21" xfId="17" applyFont="1" applyFill="1" applyBorder="1" applyAlignment="1">
      <alignment horizontal="left" vertical="center" wrapText="1"/>
    </xf>
    <xf numFmtId="38" fontId="5" fillId="0" borderId="22" xfId="17" applyFont="1" applyFill="1" applyBorder="1" applyAlignment="1">
      <alignment horizontal="right" vertical="center"/>
    </xf>
    <xf numFmtId="176" fontId="5" fillId="0" borderId="23" xfId="15" applyNumberFormat="1" applyFont="1" applyFill="1" applyBorder="1" applyAlignment="1">
      <alignment horizontal="right" vertical="center"/>
    </xf>
    <xf numFmtId="38" fontId="5" fillId="0" borderId="22" xfId="17" applyFont="1" applyBorder="1" applyAlignment="1">
      <alignment vertical="center"/>
    </xf>
    <xf numFmtId="176" fontId="5" fillId="0" borderId="23" xfId="15" applyNumberFormat="1" applyFont="1" applyFill="1" applyBorder="1" applyAlignment="1">
      <alignment vertical="center"/>
    </xf>
    <xf numFmtId="178" fontId="5" fillId="0" borderId="24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179" fontId="5" fillId="0" borderId="24" xfId="0" applyNumberFormat="1" applyFont="1" applyFill="1" applyBorder="1" applyAlignment="1">
      <alignment vertical="center"/>
    </xf>
    <xf numFmtId="185" fontId="5" fillId="0" borderId="25" xfId="0" applyNumberFormat="1" applyFont="1" applyFill="1" applyBorder="1" applyAlignment="1">
      <alignment vertical="center"/>
    </xf>
    <xf numFmtId="177" fontId="0" fillId="0" borderId="26" xfId="17" applyNumberFormat="1" applyFont="1" applyFill="1" applyBorder="1" applyAlignment="1">
      <alignment horizontal="center" vertical="center" textRotation="255"/>
    </xf>
    <xf numFmtId="38" fontId="0" fillId="0" borderId="27" xfId="17" applyFont="1" applyFill="1" applyBorder="1" applyAlignment="1">
      <alignment horizontal="left" vertical="center" wrapText="1"/>
    </xf>
    <xf numFmtId="38" fontId="5" fillId="0" borderId="28" xfId="17" applyFont="1" applyFill="1" applyBorder="1" applyAlignment="1">
      <alignment horizontal="right" vertical="center"/>
    </xf>
    <xf numFmtId="176" fontId="5" fillId="0" borderId="29" xfId="15" applyNumberFormat="1" applyFont="1" applyFill="1" applyBorder="1" applyAlignment="1">
      <alignment horizontal="right" vertical="center"/>
    </xf>
    <xf numFmtId="178" fontId="5" fillId="0" borderId="30" xfId="0" applyNumberFormat="1" applyFont="1" applyFill="1" applyBorder="1" applyAlignment="1">
      <alignment vertical="center"/>
    </xf>
    <xf numFmtId="178" fontId="5" fillId="0" borderId="29" xfId="0" applyNumberFormat="1" applyFont="1" applyFill="1" applyBorder="1" applyAlignment="1">
      <alignment vertical="center"/>
    </xf>
    <xf numFmtId="179" fontId="5" fillId="0" borderId="30" xfId="0" applyNumberFormat="1" applyFont="1" applyFill="1" applyBorder="1" applyAlignment="1">
      <alignment vertical="center"/>
    </xf>
    <xf numFmtId="185" fontId="5" fillId="0" borderId="31" xfId="0" applyNumberFormat="1" applyFont="1" applyFill="1" applyBorder="1" applyAlignment="1">
      <alignment vertical="center"/>
    </xf>
    <xf numFmtId="176" fontId="5" fillId="0" borderId="32" xfId="15" applyNumberFormat="1" applyFont="1" applyFill="1" applyBorder="1" applyAlignment="1">
      <alignment horizontal="right" vertical="center"/>
    </xf>
    <xf numFmtId="38" fontId="5" fillId="0" borderId="33" xfId="17" applyFont="1" applyBorder="1" applyAlignment="1">
      <alignment vertical="center"/>
    </xf>
    <xf numFmtId="176" fontId="5" fillId="0" borderId="32" xfId="15" applyNumberFormat="1" applyFont="1" applyFill="1" applyBorder="1" applyAlignment="1">
      <alignment vertical="center"/>
    </xf>
    <xf numFmtId="177" fontId="0" fillId="0" borderId="34" xfId="17" applyNumberFormat="1" applyFont="1" applyFill="1" applyBorder="1" applyAlignment="1">
      <alignment horizontal="center" vertical="center" textRotation="255"/>
    </xf>
    <xf numFmtId="38" fontId="0" fillId="0" borderId="35" xfId="17" applyFont="1" applyFill="1" applyBorder="1" applyAlignment="1">
      <alignment horizontal="center" vertical="center"/>
    </xf>
    <xf numFmtId="38" fontId="5" fillId="0" borderId="36" xfId="17" applyFont="1" applyFill="1" applyBorder="1" applyAlignment="1">
      <alignment horizontal="right" vertical="center"/>
    </xf>
    <xf numFmtId="176" fontId="5" fillId="0" borderId="37" xfId="15" applyNumberFormat="1" applyFont="1" applyFill="1" applyBorder="1" applyAlignment="1">
      <alignment horizontal="right" vertical="center"/>
    </xf>
    <xf numFmtId="176" fontId="5" fillId="0" borderId="37" xfId="15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vertical="center"/>
    </xf>
    <xf numFmtId="185" fontId="5" fillId="0" borderId="38" xfId="0" applyNumberFormat="1" applyFont="1" applyFill="1" applyBorder="1" applyAlignment="1">
      <alignment horizontal="right" vertical="center"/>
    </xf>
    <xf numFmtId="185" fontId="5" fillId="0" borderId="39" xfId="0" applyNumberFormat="1" applyFont="1" applyFill="1" applyBorder="1" applyAlignment="1">
      <alignment horizontal="right" vertical="center"/>
    </xf>
    <xf numFmtId="177" fontId="0" fillId="0" borderId="40" xfId="17" applyNumberFormat="1" applyFont="1" applyFill="1" applyBorder="1" applyAlignment="1">
      <alignment horizontal="center" vertical="center" textRotation="255"/>
    </xf>
    <xf numFmtId="38" fontId="0" fillId="0" borderId="41" xfId="17" applyFont="1" applyFill="1" applyBorder="1" applyAlignment="1">
      <alignment horizontal="left" vertical="center" wrapText="1"/>
    </xf>
    <xf numFmtId="38" fontId="5" fillId="0" borderId="33" xfId="17" applyFont="1" applyFill="1" applyBorder="1" applyAlignment="1">
      <alignment vertical="center" wrapText="1"/>
    </xf>
    <xf numFmtId="176" fontId="5" fillId="0" borderId="32" xfId="15" applyNumberFormat="1" applyFont="1" applyFill="1" applyBorder="1" applyAlignment="1">
      <alignment horizontal="right" vertical="center" wrapText="1"/>
    </xf>
    <xf numFmtId="38" fontId="5" fillId="0" borderId="33" xfId="17" applyFont="1" applyFill="1" applyBorder="1" applyAlignment="1">
      <alignment horizontal="right" vertical="center"/>
    </xf>
    <xf numFmtId="178" fontId="5" fillId="0" borderId="42" xfId="0" applyNumberFormat="1" applyFont="1" applyFill="1" applyBorder="1" applyAlignment="1">
      <alignment vertical="center"/>
    </xf>
    <xf numFmtId="180" fontId="5" fillId="0" borderId="42" xfId="0" applyNumberFormat="1" applyFont="1" applyFill="1" applyBorder="1" applyAlignment="1">
      <alignment vertical="center"/>
    </xf>
    <xf numFmtId="0" fontId="5" fillId="0" borderId="43" xfId="0" applyFont="1" applyFill="1" applyBorder="1" applyAlignment="1">
      <alignment horizontal="right" vertical="center"/>
    </xf>
    <xf numFmtId="180" fontId="5" fillId="0" borderId="24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right" vertical="center"/>
    </xf>
    <xf numFmtId="180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176" fontId="5" fillId="0" borderId="31" xfId="15" applyNumberFormat="1" applyFont="1" applyFill="1" applyBorder="1" applyAlignment="1">
      <alignment horizontal="right" vertical="center"/>
    </xf>
    <xf numFmtId="177" fontId="0" fillId="0" borderId="44" xfId="17" applyNumberFormat="1" applyFont="1" applyFill="1" applyBorder="1" applyAlignment="1">
      <alignment horizontal="center" vertical="center" textRotation="255"/>
    </xf>
    <xf numFmtId="38" fontId="0" fillId="0" borderId="45" xfId="17" applyFont="1" applyFill="1" applyBorder="1" applyAlignment="1">
      <alignment horizontal="center" vertical="center"/>
    </xf>
    <xf numFmtId="38" fontId="5" fillId="0" borderId="46" xfId="17" applyFont="1" applyFill="1" applyBorder="1" applyAlignment="1">
      <alignment horizontal="right" vertical="center"/>
    </xf>
    <xf numFmtId="176" fontId="5" fillId="0" borderId="47" xfId="15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0" fillId="0" borderId="0" xfId="0" applyNumberForma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75" zoomScaleNormal="75" zoomScaleSheetLayoutView="100" workbookViewId="0" topLeftCell="A1">
      <selection activeCell="B2" sqref="B2"/>
    </sheetView>
  </sheetViews>
  <sheetFormatPr defaultColWidth="9.00390625" defaultRowHeight="13.5"/>
  <cols>
    <col min="1" max="1" width="6.00390625" style="0" customWidth="1"/>
    <col min="2" max="2" width="34.50390625" style="0" customWidth="1"/>
    <col min="3" max="12" width="10.00390625" style="0" customWidth="1"/>
  </cols>
  <sheetData>
    <row r="1" spans="9:12" ht="27.75" customHeight="1" thickBot="1">
      <c r="I1" s="1" t="s">
        <v>0</v>
      </c>
      <c r="J1" s="2"/>
      <c r="K1" s="2"/>
      <c r="L1" s="3"/>
    </row>
    <row r="2" ht="27.75" customHeight="1" thickBot="1"/>
    <row r="3" spans="1:12" ht="24" customHeight="1">
      <c r="A3" s="4"/>
      <c r="B3" s="5"/>
      <c r="C3" s="6" t="s">
        <v>1</v>
      </c>
      <c r="D3" s="7"/>
      <c r="E3" s="8" t="s">
        <v>2</v>
      </c>
      <c r="F3" s="9"/>
      <c r="G3" s="6" t="s">
        <v>3</v>
      </c>
      <c r="H3" s="7"/>
      <c r="I3" s="10" t="s">
        <v>4</v>
      </c>
      <c r="J3" s="11"/>
      <c r="K3" s="12" t="s">
        <v>5</v>
      </c>
      <c r="L3" s="13"/>
    </row>
    <row r="4" spans="1:12" ht="27" customHeight="1" thickBot="1">
      <c r="A4" s="14"/>
      <c r="B4" s="15"/>
      <c r="C4" s="16" t="s">
        <v>6</v>
      </c>
      <c r="D4" s="17" t="s">
        <v>7</v>
      </c>
      <c r="E4" s="18" t="s">
        <v>8</v>
      </c>
      <c r="F4" s="17" t="s">
        <v>7</v>
      </c>
      <c r="G4" s="16" t="s">
        <v>9</v>
      </c>
      <c r="H4" s="17" t="s">
        <v>7</v>
      </c>
      <c r="I4" s="19" t="s">
        <v>10</v>
      </c>
      <c r="J4" s="20" t="s">
        <v>11</v>
      </c>
      <c r="K4" s="21" t="s">
        <v>12</v>
      </c>
      <c r="L4" s="22" t="s">
        <v>11</v>
      </c>
    </row>
    <row r="5" spans="1:12" ht="46.5" customHeight="1" thickTop="1">
      <c r="A5" s="23" t="s">
        <v>13</v>
      </c>
      <c r="B5" s="24" t="s">
        <v>14</v>
      </c>
      <c r="C5" s="25">
        <v>73475</v>
      </c>
      <c r="D5" s="26">
        <f>+C5/C10-1</f>
        <v>0.022161319941014446</v>
      </c>
      <c r="E5" s="25">
        <v>1391800</v>
      </c>
      <c r="F5" s="26">
        <f>+E5/E10-1</f>
        <v>0.0540745228718571</v>
      </c>
      <c r="G5" s="27">
        <v>102239</v>
      </c>
      <c r="H5" s="26">
        <f>+G5/G10-1</f>
        <v>0.07706164931945558</v>
      </c>
      <c r="I5" s="28">
        <v>3.67</v>
      </c>
      <c r="J5" s="29">
        <f>+I5-I10</f>
        <v>0.20999999999999996</v>
      </c>
      <c r="K5" s="30">
        <v>68.7</v>
      </c>
      <c r="L5" s="31">
        <f>+K5-K10</f>
        <v>2.4000000000000057</v>
      </c>
    </row>
    <row r="6" spans="1:12" ht="46.5" customHeight="1">
      <c r="A6" s="32"/>
      <c r="B6" s="33" t="s">
        <v>15</v>
      </c>
      <c r="C6" s="34">
        <v>70062</v>
      </c>
      <c r="D6" s="35">
        <f>+C6/C11-1</f>
        <v>-0.009416355615880612</v>
      </c>
      <c r="E6" s="34">
        <v>1275600</v>
      </c>
      <c r="F6" s="35">
        <f>+E6/E11-1</f>
        <v>-0.0016435783047663577</v>
      </c>
      <c r="G6" s="36">
        <v>89383</v>
      </c>
      <c r="H6" s="37">
        <f>+G6/G11-1</f>
        <v>-0.010954599271906451</v>
      </c>
      <c r="I6" s="38">
        <v>3.56</v>
      </c>
      <c r="J6" s="39">
        <f>+I6-I11</f>
        <v>-0.10999999999999988</v>
      </c>
      <c r="K6" s="40">
        <v>71</v>
      </c>
      <c r="L6" s="41">
        <f>+K6-K11</f>
        <v>0.29999999999999716</v>
      </c>
    </row>
    <row r="7" spans="1:12" ht="46.5" customHeight="1">
      <c r="A7" s="42"/>
      <c r="B7" s="43" t="s">
        <v>16</v>
      </c>
      <c r="C7" s="44">
        <v>79242</v>
      </c>
      <c r="D7" s="45">
        <f>C7/C12-1</f>
        <v>0.06933498866457954</v>
      </c>
      <c r="E7" s="44">
        <v>1520900</v>
      </c>
      <c r="F7" s="35">
        <f>E7/E12-1</f>
        <v>-0.008345830344917538</v>
      </c>
      <c r="G7" s="36">
        <v>120528</v>
      </c>
      <c r="H7" s="37">
        <f>G7/G12-1</f>
        <v>0.060444491368843334</v>
      </c>
      <c r="I7" s="46">
        <v>4.53</v>
      </c>
      <c r="J7" s="47">
        <f>I7-I12</f>
        <v>0.47000000000000064</v>
      </c>
      <c r="K7" s="48">
        <v>73</v>
      </c>
      <c r="L7" s="49">
        <f>K7-K12</f>
        <v>1</v>
      </c>
    </row>
    <row r="8" spans="1:12" ht="46.5" customHeight="1">
      <c r="A8" s="42"/>
      <c r="B8" s="43" t="s">
        <v>17</v>
      </c>
      <c r="C8" s="44">
        <v>67789</v>
      </c>
      <c r="D8" s="45">
        <f>C8/C13-1</f>
        <v>-0.06674284455580493</v>
      </c>
      <c r="E8" s="44">
        <v>1449500</v>
      </c>
      <c r="F8" s="50">
        <f>E8/E13-1</f>
        <v>0.05934371117445014</v>
      </c>
      <c r="G8" s="51">
        <v>98257</v>
      </c>
      <c r="H8" s="52">
        <f>G8/G13-1</f>
        <v>-0.011628257873718684</v>
      </c>
      <c r="I8" s="46">
        <v>3.57</v>
      </c>
      <c r="J8" s="47">
        <f>I8-I13</f>
        <v>-0.18000000000000016</v>
      </c>
      <c r="K8" s="48">
        <v>64.1</v>
      </c>
      <c r="L8" s="49">
        <f>K8-K13</f>
        <v>-3.6000000000000085</v>
      </c>
    </row>
    <row r="9" spans="1:12" ht="46.5" customHeight="1">
      <c r="A9" s="53"/>
      <c r="B9" s="54" t="s">
        <v>18</v>
      </c>
      <c r="C9" s="55">
        <v>72797</v>
      </c>
      <c r="D9" s="56">
        <f>+C9/C14-1</f>
        <v>0.005191864238273336</v>
      </c>
      <c r="E9" s="55">
        <f>SUM(E5:E8)</f>
        <v>5637800</v>
      </c>
      <c r="F9" s="56">
        <f>+E9/E14-1</f>
        <v>0.025035908438028498</v>
      </c>
      <c r="G9" s="55">
        <v>410408</v>
      </c>
      <c r="H9" s="57">
        <f>+G9/G14-1</f>
        <v>0.030225897225422793</v>
      </c>
      <c r="I9" s="58">
        <v>3.85</v>
      </c>
      <c r="J9" s="59">
        <f>+I9-I14</f>
        <v>0.10000000000000009</v>
      </c>
      <c r="K9" s="60">
        <v>69.2</v>
      </c>
      <c r="L9" s="61">
        <f>+K9-K14</f>
        <v>-0.09999999999999432</v>
      </c>
    </row>
    <row r="10" spans="1:12" ht="46.5" customHeight="1">
      <c r="A10" s="62" t="s">
        <v>19</v>
      </c>
      <c r="B10" s="63" t="s">
        <v>20</v>
      </c>
      <c r="C10" s="64">
        <v>71882</v>
      </c>
      <c r="D10" s="65" t="s">
        <v>25</v>
      </c>
      <c r="E10" s="66">
        <v>1320400</v>
      </c>
      <c r="F10" s="65" t="s">
        <v>25</v>
      </c>
      <c r="G10" s="64">
        <v>94924</v>
      </c>
      <c r="H10" s="65" t="s">
        <v>25</v>
      </c>
      <c r="I10" s="67">
        <v>3.46</v>
      </c>
      <c r="J10" s="65" t="s">
        <v>25</v>
      </c>
      <c r="K10" s="68">
        <v>66.3</v>
      </c>
      <c r="L10" s="69" t="s">
        <v>25</v>
      </c>
    </row>
    <row r="11" spans="1:12" ht="46.5" customHeight="1">
      <c r="A11" s="32"/>
      <c r="B11" s="33" t="s">
        <v>21</v>
      </c>
      <c r="C11" s="34">
        <v>70728</v>
      </c>
      <c r="D11" s="35" t="s">
        <v>26</v>
      </c>
      <c r="E11" s="34">
        <f>446600+414400+416700</f>
        <v>1277700</v>
      </c>
      <c r="F11" s="35" t="s">
        <v>26</v>
      </c>
      <c r="G11" s="34">
        <v>90373</v>
      </c>
      <c r="H11" s="35" t="s">
        <v>26</v>
      </c>
      <c r="I11" s="38">
        <v>3.67</v>
      </c>
      <c r="J11" s="35" t="s">
        <v>26</v>
      </c>
      <c r="K11" s="70">
        <v>70.7</v>
      </c>
      <c r="L11" s="71" t="s">
        <v>26</v>
      </c>
    </row>
    <row r="12" spans="1:12" ht="46.5" customHeight="1">
      <c r="A12" s="42"/>
      <c r="B12" s="33" t="s">
        <v>22</v>
      </c>
      <c r="C12" s="44">
        <v>74104</v>
      </c>
      <c r="D12" s="45" t="s">
        <v>26</v>
      </c>
      <c r="E12" s="44">
        <f>478700+563600+491400</f>
        <v>1533700</v>
      </c>
      <c r="F12" s="45" t="s">
        <v>26</v>
      </c>
      <c r="G12" s="44">
        <v>113658</v>
      </c>
      <c r="H12" s="45" t="s">
        <v>26</v>
      </c>
      <c r="I12" s="46">
        <v>4.06</v>
      </c>
      <c r="J12" s="45" t="s">
        <v>26</v>
      </c>
      <c r="K12" s="72">
        <v>72</v>
      </c>
      <c r="L12" s="73" t="s">
        <v>26</v>
      </c>
    </row>
    <row r="13" spans="1:12" ht="46.5" customHeight="1">
      <c r="A13" s="42"/>
      <c r="B13" s="43" t="s">
        <v>23</v>
      </c>
      <c r="C13" s="44">
        <v>72637</v>
      </c>
      <c r="D13" s="45" t="s">
        <v>25</v>
      </c>
      <c r="E13" s="44">
        <f>479900+447200+441200</f>
        <v>1368300</v>
      </c>
      <c r="F13" s="45"/>
      <c r="G13" s="44">
        <v>99413</v>
      </c>
      <c r="H13" s="45" t="s">
        <v>25</v>
      </c>
      <c r="I13" s="46">
        <v>3.75</v>
      </c>
      <c r="J13" s="45" t="s">
        <v>25</v>
      </c>
      <c r="K13" s="72">
        <v>67.7</v>
      </c>
      <c r="L13" s="74" t="s">
        <v>25</v>
      </c>
    </row>
    <row r="14" spans="1:12" ht="46.5" customHeight="1" thickBot="1">
      <c r="A14" s="75"/>
      <c r="B14" s="76" t="s">
        <v>18</v>
      </c>
      <c r="C14" s="77">
        <v>72421</v>
      </c>
      <c r="D14" s="78" t="s">
        <v>24</v>
      </c>
      <c r="E14" s="77">
        <f>SUM(E10:E13)</f>
        <v>5500100</v>
      </c>
      <c r="F14" s="78" t="s">
        <v>24</v>
      </c>
      <c r="G14" s="77">
        <v>398367</v>
      </c>
      <c r="H14" s="78" t="s">
        <v>24</v>
      </c>
      <c r="I14" s="79">
        <v>3.75</v>
      </c>
      <c r="J14" s="78" t="s">
        <v>24</v>
      </c>
      <c r="K14" s="80">
        <v>69.3</v>
      </c>
      <c r="L14" s="81" t="s">
        <v>24</v>
      </c>
    </row>
    <row r="15" ht="20.25" customHeight="1">
      <c r="A15" s="82"/>
    </row>
    <row r="24" ht="13.5">
      <c r="G24" s="83"/>
    </row>
  </sheetData>
  <mergeCells count="9">
    <mergeCell ref="I1:L1"/>
    <mergeCell ref="I3:J3"/>
    <mergeCell ref="K3:L3"/>
    <mergeCell ref="A5:A9"/>
    <mergeCell ref="G3:H3"/>
    <mergeCell ref="A10:A14"/>
    <mergeCell ref="A3:B4"/>
    <mergeCell ref="C3:D3"/>
    <mergeCell ref="E3:F3"/>
  </mergeCells>
  <printOptions/>
  <pageMargins left="0.984251968503937" right="0.7874015748031497" top="0.7874015748031497" bottom="0.984251968503937" header="0.5118110236220472" footer="0.5118110236220472"/>
  <pageSetup horizontalDpi="600" verticalDpi="600" orientation="landscape" paperSize="9" scale="86" r:id="rId1"/>
  <headerFooter alignWithMargins="0">
    <oddFooter>&amp;R平成１８年暦年観光収入（確定値）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2007-06-21T04:23:00Z</dcterms:created>
  <dcterms:modified xsi:type="dcterms:W3CDTF">2007-06-21T04:23:36Z</dcterms:modified>
  <cp:category/>
  <cp:version/>
  <cp:contentType/>
  <cp:contentStatus/>
</cp:coreProperties>
</file>