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U36" i="9"/>
  <c r="C36" i="9"/>
  <c r="CO35" i="9"/>
  <c r="BW35" i="9"/>
  <c r="AM35" i="9"/>
  <c r="C35" i="9"/>
  <c r="CO34" i="9"/>
  <c r="BW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<sst xmlns="http://schemas.openxmlformats.org/spreadsheetml/2006/main" count="1067" uniqueCount="554">
  <si>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</si>
  <si>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</si>
  <si>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</si>
  <si>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</si>
  <si>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</si>
  <si>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</si>
  <si>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</si>
  <si>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</si>
  <si>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</si>
  <si>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</si>
  <si>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</si>
  <si>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</si>
  <si>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</si>
  <si>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</si>
  <si>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</si>
  <si>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</si>
  <si>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</si>
  <si>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</si>
  <si>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</si>
  <si>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</si>
  <si>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</si>
  <si>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</si>
  <si>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</si>
  <si>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</si>
  <si>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</si>
  <si>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</si>
  <si>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</si>
  <si>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</si>
  <si>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</si>
  <si>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</si>
  <si>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</si>
  <si>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</si>
  <si>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</si>
  <si>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</si>
  <si>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</si>
  <si>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</si>
  <si>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</si>
  <si>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</si>
  <si>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</si>
  <si>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</si>
  <si>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</si>
  <si>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</si>
  <si>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</si>
  <si>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</si>
  <si>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</si>
  <si>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</si>
  <si>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</si>
  <si>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</si>
  <si>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</si>
  <si>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</si>
  <si>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</si>
  <si>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</si>
  <si>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</si>
  <si>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</si>
  <si>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</si>
  <si>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</si>
  <si>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</si>
  <si>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</si>
  <si>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</si>
  <si>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</si>
  <si>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</si>
  <si>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</si>
  <si>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</si>
  <si>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</si>
  <si>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</si>
  <si>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</si>
  <si>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</si>
  <si>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</si>
  <si>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</si>
  <si>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</si>
  <si>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</si>
  <si>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</si>
  <si>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</si>
  <si>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</si>
  <si>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</si>
  <si>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</si>
  <si>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</si>
  <si>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</si>
  <si>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</si>
  <si>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</si>
  <si>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</si>
  <si>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</si>
  <si>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伊平屋村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</si>
  <si>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</si>
  <si>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</si>
  <si>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</si>
  <si>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</si>
  <si>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</si>
  <si>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</si>
  <si>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</si>
  <si>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</si>
  <si>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</si>
  <si>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</si>
  <si>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</si>
  <si>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</si>
  <si>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</si>
  <si>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</si>
  <si>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</si>
  <si>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</si>
  <si>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</si>
  <si>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</si>
  <si>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</si>
  <si>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</si>
  <si>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</si>
  <si>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</si>
  <si>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</si>
  <si>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</si>
  <si>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</si>
  <si>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</si>
  <si>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</si>
  <si>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</si>
  <si>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</si>
  <si>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</si>
  <si>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</si>
  <si>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</si>
  <si>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</si>
  <si>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</si>
  <si>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</si>
  <si>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</si>
  <si>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</si>
  <si>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</si>
  <si>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</si>
  <si>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</si>
  <si>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</si>
  <si>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</si>
  <si>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</si>
  <si>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</si>
  <si>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</si>
  <si>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</si>
  <si>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</si>
  <si>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</si>
  <si>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</si>
  <si>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</si>
  <si>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</si>
  <si>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</si>
  <si>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</si>
  <si>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</si>
  <si>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</si>
  <si>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</si>
  <si>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</si>
  <si>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</si>
  <si>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</si>
  <si>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</si>
  <si>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</si>
  <si>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</si>
  <si>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</si>
  <si>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</si>
  <si>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</si>
  <si>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</si>
  <si>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</si>
  <si>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</si>
  <si>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</si>
  <si>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</si>
  <si>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</si>
  <si>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</si>
  <si>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</si>
  <si>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</si>
  <si>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</si>
  <si>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</si>
  <si>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</si>
  <si>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</si>
  <si>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</si>
  <si>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</si>
  <si>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</si>
  <si>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</si>
  <si>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</si>
  <si>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</si>
  <si>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</si>
  <si>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</si>
  <si>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</si>
  <si>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</si>
  <si>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</si>
  <si>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</si>
  <si>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</si>
  <si>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</si>
  <si>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</si>
  <si>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</si>
  <si>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</si>
  <si>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</si>
  <si>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</si>
  <si>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</si>
  <si>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</si>
  <si>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</si>
  <si>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</si>
  <si>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</si>
  <si>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</si>
  <si>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</si>
  <si>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</si>
  <si>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</si>
  <si>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</si>
  <si>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</si>
  <si>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</si>
  <si>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</si>
  <si>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</si>
  <si>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</si>
  <si>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</si>
  <si>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</si>
  <si>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沖縄県伊平屋村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</si>
  <si>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</si>
  <si>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</si>
  <si>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</si>
  <si>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</si>
  <si>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</si>
  <si>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</si>
  <si>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</si>
  <si>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</si>
  <si>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</si>
  <si>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</si>
  <si>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</si>
  <si>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</si>
  <si>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</si>
  <si>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</si>
  <si>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</si>
  <si>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</si>
  <si>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</si>
  <si>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</si>
  <si>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</si>
  <si>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</si>
  <si>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</si>
  <si>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</si>
  <si>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</si>
  <si>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</si>
  <si>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</si>
  <si>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</si>
  <si>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</si>
  <si>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</si>
  <si>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</si>
  <si>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</si>
  <si>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</si>
  <si>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</si>
  <si>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</si>
  <si>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</si>
  <si>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</si>
  <si>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</si>
  <si>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</si>
  <si>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</si>
  <si>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</si>
  <si>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</si>
  <si>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</si>
  <si>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</si>
  <si>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</si>
  <si>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</si>
  <si>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</si>
  <si>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</si>
  <si>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</si>
  <si>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</si>
  <si>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</si>
  <si>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</si>
  <si>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</si>
  <si>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</si>
  <si>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</si>
  <si>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</si>
  <si>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</si>
  <si>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</si>
  <si>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</si>
  <si>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</si>
  <si>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</si>
  <si>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</si>
  <si>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</si>
  <si>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</si>
  <si>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</si>
  <si>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</si>
  <si>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</si>
  <si>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</si>
  <si>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</si>
  <si>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</si>
  <si>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</si>
  <si>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</si>
  <si>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</si>
  <si>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</si>
  <si>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</si>
  <si>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</si>
  <si>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</si>
  <si>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</si>
  <si>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</si>
  <si>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</si>
  <si>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</si>
  <si>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</si>
  <si>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</si>
  <si>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</si>
  <si>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</si>
  <si>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</si>
  <si>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</si>
  <si>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</si>
  <si>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</si>
  <si>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</si>
  <si>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</si>
  <si>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</si>
  <si>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</si>
  <si>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</si>
  <si>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</si>
  <si>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</si>
  <si>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</si>
  <si>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</si>
  <si>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</si>
  <si>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</si>
  <si>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</si>
  <si>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</si>
  <si>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</si>
  <si>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</si>
  <si>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</si>
  <si>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</si>
  <si>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</si>
  <si>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</si>
  <si>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</si>
  <si>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</si>
  <si>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</si>
  <si>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</si>
  <si>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</si>
  <si>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</si>
  <si>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</si>
  <si>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</si>
  <si>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</si>
  <si>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</si>
  <si>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</si>
  <si>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</si>
  <si>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</si>
  <si>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</si>
  <si>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交通</t>
    <phoneticPr fontId="5"/>
  </si>
  <si>
    <t>被保険者数(人)</t>
  </si>
  <si>
    <t>　繰出金</t>
    <phoneticPr fontId="5"/>
  </si>
  <si>
    <t>港湾整備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</si>
  <si>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</si>
  <si>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</si>
  <si>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</si>
  <si>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</si>
  <si>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</si>
  <si>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</si>
  <si>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</si>
  <si>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</si>
  <si>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</si>
  <si>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</si>
  <si>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</si>
  <si>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</si>
  <si>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</si>
  <si>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</si>
  <si>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</si>
  <si>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</si>
  <si>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</si>
  <si>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</si>
  <si>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</si>
  <si>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</si>
  <si>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</si>
  <si>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</si>
  <si>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</si>
  <si>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</si>
  <si>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沖縄県伊平屋村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</si>
  <si>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</si>
  <si>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</si>
  <si>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</si>
  <si>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</si>
  <si>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</si>
  <si>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</si>
  <si>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</si>
  <si>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</si>
  <si>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</si>
  <si>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</si>
  <si>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</si>
  <si>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</si>
  <si>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</si>
  <si>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</si>
  <si>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</si>
  <si>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</si>
  <si>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</si>
  <si>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</si>
  <si>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</si>
  <si>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</si>
  <si>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</si>
  <si>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</si>
  <si>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</si>
  <si>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</si>
  <si>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</si>
  <si>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</si>
  <si>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</si>
  <si>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</si>
  <si>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</si>
  <si>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</si>
  <si>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</si>
  <si>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</si>
  <si>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</si>
  <si>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</si>
  <si>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</si>
  <si>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船舶運航事業特別会計</t>
    <phoneticPr fontId="5"/>
  </si>
  <si>
    <t>法適用企業</t>
    <phoneticPr fontId="5"/>
  </si>
  <si>
    <t>水道事業特別会計</t>
    <phoneticPr fontId="5"/>
  </si>
  <si>
    <t>法非適用企業</t>
    <phoneticPr fontId="5"/>
  </si>
  <si>
    <t>農業集落排水事業特別会計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</si>
  <si>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</si>
  <si>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</si>
  <si>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</si>
  <si>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</si>
  <si>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</si>
  <si>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</si>
  <si>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</si>
  <si>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</si>
  <si>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</si>
  <si>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</si>
  <si>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</si>
  <si>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</si>
  <si>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</si>
  <si>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</si>
  <si>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</si>
  <si>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</si>
  <si>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</si>
  <si>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</si>
  <si>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</si>
  <si>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</si>
  <si>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</si>
  <si>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</si>
  <si>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</si>
  <si>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</si>
  <si>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</si>
  <si>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</si>
  <si>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</si>
  <si>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</si>
  <si>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</si>
  <si>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</si>
  <si>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</si>
  <si>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</si>
  <si>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</si>
  <si>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</si>
  <si>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</si>
  <si>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</si>
  <si>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</si>
  <si>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</si>
  <si>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</si>
  <si>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</si>
  <si>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</si>
  <si>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</si>
  <si>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</si>
  <si>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</si>
  <si>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</si>
  <si>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</si>
  <si>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</si>
  <si>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</si>
  <si>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</si>
  <si>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</si>
  <si>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</si>
  <si>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</si>
  <si>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</si>
  <si>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</si>
  <si>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</si>
  <si>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</si>
  <si>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</si>
  <si>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</si>
  <si>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</si>
  <si>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</si>
  <si>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</si>
  <si>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</si>
  <si>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</si>
  <si>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</si>
  <si>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</si>
  <si>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</si>
  <si>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</si>
  <si>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</si>
  <si>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</si>
  <si>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</si>
  <si>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</si>
  <si>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</si>
  <si>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</si>
  <si>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</si>
  <si>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</si>
  <si>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</si>
  <si>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</si>
  <si>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</si>
  <si>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</si>
  <si>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</si>
  <si>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</si>
  <si>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</si>
  <si>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</si>
  <si>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</si>
  <si>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</si>
  <si>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</si>
  <si>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</si>
  <si>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</si>
  <si>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</si>
  <si>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</si>
  <si>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</si>
  <si>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</si>
  <si>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</si>
  <si>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</si>
  <si>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</si>
  <si>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</si>
  <si>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</si>
  <si>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</si>
  <si>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</si>
  <si>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</si>
  <si>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</si>
  <si>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</si>
  <si>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</si>
  <si>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</si>
  <si>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</si>
  <si>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</si>
  <si>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</si>
  <si>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</si>
  <si>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</si>
  <si>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</si>
  <si>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</si>
  <si>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</si>
  <si>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</si>
  <si>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</si>
  <si>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</si>
  <si>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</si>
  <si>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</si>
  <si>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</si>
  <si>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</si>
  <si>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</si>
  <si>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</si>
  <si>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</si>
  <si>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</si>
  <si>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</si>
  <si>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</si>
  <si>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</si>
  <si>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</si>
  <si>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</si>
  <si>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</si>
  <si>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</si>
  <si>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</si>
  <si>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</si>
  <si>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</si>
  <si>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</si>
  <si>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</si>
  <si>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</si>
  <si>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4.68</t>
  </si>
  <si>
    <t>一般会計</t>
  </si>
  <si>
    <t>船舶運航事業特別会計</t>
  </si>
  <si>
    <t>▲ 2.60</t>
  </si>
  <si>
    <t>国民健康保険事業特別会計</t>
  </si>
  <si>
    <t>農業集落排水事業特別会計</t>
  </si>
  <si>
    <t>港湾整備事業特別会計</t>
  </si>
  <si>
    <t>水道事業特別会計</t>
  </si>
  <si>
    <t>後期高齢者医療特別会計</t>
  </si>
  <si>
    <t>その他会計（赤字）</t>
  </si>
  <si>
    <t>その他会計（黒字）</t>
  </si>
  <si>
    <t>-</t>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</si>
  <si>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</si>
  <si>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</si>
  <si>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</si>
  <si>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</si>
  <si>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</si>
  <si>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</si>
  <si>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</si>
  <si>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</si>
  <si>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</si>
  <si>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</si>
  <si>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</si>
  <si>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</si>
  <si>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</si>
  <si>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</si>
  <si>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</si>
  <si>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</si>
  <si>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</si>
  <si>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</si>
  <si>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将来負担比率・実質公債費比率の推移を見るとＨ26年度を境に、増加の傾向となっている。主な要因としては小学校建設を含む大型公共工事等の発注に伴って増加となっている。</t>
    <rPh sb="0" eb="2">
      <t>ショウライ</t>
    </rPh>
    <rPh sb="2" eb="4">
      <t>フタン</t>
    </rPh>
    <rPh sb="4" eb="6">
      <t>ヒリツ</t>
    </rPh>
    <rPh sb="7" eb="9">
      <t>ジッシツ</t>
    </rPh>
    <rPh sb="9" eb="12">
      <t>コウサイヒ</t>
    </rPh>
    <rPh sb="12" eb="14">
      <t>ヒリツ</t>
    </rPh>
    <rPh sb="15" eb="17">
      <t>スイイ</t>
    </rPh>
    <rPh sb="18" eb="19">
      <t>ミ</t>
    </rPh>
    <rPh sb="24" eb="26">
      <t>ネンド</t>
    </rPh>
    <rPh sb="27" eb="28">
      <t>サカイ</t>
    </rPh>
    <rPh sb="30" eb="32">
      <t>ゾウカ</t>
    </rPh>
    <rPh sb="33" eb="35">
      <t>ケイコウ</t>
    </rPh>
    <rPh sb="42" eb="43">
      <t>オモ</t>
    </rPh>
    <rPh sb="44" eb="46">
      <t>ヨウイン</t>
    </rPh>
    <rPh sb="50" eb="53">
      <t>ショウガッコウ</t>
    </rPh>
    <rPh sb="53" eb="55">
      <t>ケンセツ</t>
    </rPh>
    <rPh sb="56" eb="57">
      <t>フク</t>
    </rPh>
    <rPh sb="58" eb="60">
      <t>オオガタ</t>
    </rPh>
    <rPh sb="60" eb="62">
      <t>コウキョウ</t>
    </rPh>
    <rPh sb="62" eb="64">
      <t>コウジ</t>
    </rPh>
    <rPh sb="64" eb="65">
      <t>トウ</t>
    </rPh>
    <rPh sb="66" eb="68">
      <t>ハッチュウ</t>
    </rPh>
    <rPh sb="69" eb="70">
      <t>トモナ</t>
    </rPh>
    <rPh sb="72" eb="74">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</si>
</sst>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237994</c:v>
                </c:pt>
              </c:numCache>
            </c:numRef>
          </c:val>
          <c:smooth val="0"/>
          <c:extLst xmlns:c16r2="http://schemas.microsoft.com/office/drawing/2015/06/chart">
            <c:ext xmlns:c16="http://schemas.microsoft.com/office/drawing/2014/chart" uri="{C3380CC4-5D6E-409C-BE32-E72D297353CC}">
              <c16:uniqueId val="{00000000-C15B-42BD-B112-D2188F8E22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494106</c:v>
                </c:pt>
                <c:pt idx="1">
                  <c:v>872082</c:v>
                </c:pt>
                <c:pt idx="2">
                  <c:v>1023062</c:v>
                </c:pt>
                <c:pt idx="3">
                  <c:v>939358</c:v>
                </c:pt>
                <c:pt idx="4">
                  <c:v>1078444</c:v>
                </c:pt>
              </c:numCache>
            </c:numRef>
          </c:val>
          <c:smooth val="0"/>
          <c:extLst xmlns:c16r2="http://schemas.microsoft.com/office/drawing/2015/06/chart">
            <c:ext xmlns:c16="http://schemas.microsoft.com/office/drawing/2014/chart" uri="{C3380CC4-5D6E-409C-BE32-E72D297353CC}">
              <c16:uniqueId val="{00000001-C15B-42BD-B112-D2188F8E2232}"/>
            </c:ext>
          </c:extLst>
        </c:ser>
        <c:dLbls>
          <c:showLegendKey val="0"/>
          <c:showVal val="0"/>
          <c:showCatName val="0"/>
          <c:showSerName val="0"/>
          <c:showPercent val="0"/>
          <c:showBubbleSize val="0"/>
        </c:dLbls>
        <c:marker val="1"/>
        <c:smooth val="0"/>
        <c:axId val="120469376"/>
        <c:axId val="120479744"/>
      </c:lineChart>
      <c:catAx>
        <c:axId val="120469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479744"/>
        <c:crosses val="autoZero"/>
        <c:auto val="1"/>
        <c:lblAlgn val="ctr"/>
        <c:lblOffset val="100"/>
        <c:tickLblSkip val="1"/>
        <c:tickMarkSkip val="1"/>
        <c:noMultiLvlLbl val="0"/>
      </c:catAx>
      <c:valAx>
        <c:axId val="120479744"/>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469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8.82</c:v>
                </c:pt>
                <c:pt idx="1">
                  <c:v>7.84</c:v>
                </c:pt>
                <c:pt idx="2">
                  <c:v>9.76</c:v>
                </c:pt>
                <c:pt idx="3">
                  <c:v>11.93</c:v>
                </c:pt>
                <c:pt idx="4">
                  <c:v>16.07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28.88</c:v>
                </c:pt>
                <c:pt idx="1">
                  <c:v>33.51</c:v>
                </c:pt>
                <c:pt idx="2">
                  <c:v>32.409999999999997</c:v>
                </c:pt>
                <c:pt idx="3">
                  <c:v>31.23</c:v>
                </c:pt>
                <c:pt idx="4">
                  <c:v>24.23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480832"/>
        <c:axId val="137483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2.2999999999999998</c:v>
                </c:pt>
                <c:pt idx="1">
                  <c:v>2.84</c:v>
                </c:pt>
                <c:pt idx="2">
                  <c:v>0.5</c:v>
                </c:pt>
                <c:pt idx="3">
                  <c:v>1.93</c:v>
                </c:pt>
                <c:pt idx="4">
                  <c:v>-4.68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480832"/>
        <c:axId val="137483008"/>
      </c:lineChart>
      <c:catAx>
        <c:axId val="1374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483008"/>
        <c:crosses val="autoZero"/>
        <c:auto val="1"/>
        <c:lblAlgn val="ctr"/>
        <c:lblOffset val="100"/>
        <c:tickLblSkip val="1"/>
        <c:tickMarkSkip val="1"/>
        <c:noMultiLvlLbl val="0"/>
      </c:catAx>
      <c:valAx>
        <c:axId val="13748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8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0.28000000000000003</c:v>
                </c:pt>
                <c:pt idx="4">
                  <c:v>#N/A</c:v>
                </c:pt>
                <c:pt idx="5">
                  <c:v>0.11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0.03</c:v>
                </c:pt>
                <c:pt idx="4">
                  <c:v>#N/A</c:v>
                </c:pt>
                <c:pt idx="5">
                  <c:v>0.04</c:v>
                </c:pt>
                <c:pt idx="6">
                  <c:v>#N/A</c:v>
                </c:pt>
                <c:pt idx="7">
                  <c:v>0.09</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0.35</c:v>
                </c:pt>
                <c:pt idx="4">
                  <c:v>#N/A</c:v>
                </c:pt>
                <c:pt idx="5">
                  <c:v>0</c:v>
                </c:pt>
                <c:pt idx="6">
                  <c:v>#N/A</c:v>
                </c:pt>
                <c:pt idx="7">
                  <c:v>0.09</c:v>
                </c:pt>
                <c:pt idx="8">
                  <c:v>#N/A</c:v>
                </c:pt>
                <c:pt idx="9">
                  <c:v>0.25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1.42</c:v>
                </c:pt>
                <c:pt idx="2">
                  <c:v>#N/A</c:v>
                </c:pt>
                <c:pt idx="3">
                  <c:v>1.74</c:v>
                </c:pt>
                <c:pt idx="4">
                  <c:v>#N/A</c:v>
                </c:pt>
                <c:pt idx="5">
                  <c:v>1.0900000000000001</c:v>
                </c:pt>
                <c:pt idx="6">
                  <c:v>#N/A</c:v>
                </c:pt>
                <c:pt idx="7">
                  <c:v>3.51</c:v>
                </c:pt>
                <c:pt idx="8">
                  <c:v>#N/A</c:v>
                </c:pt>
                <c:pt idx="9">
                  <c:v>2.12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15.31</c:v>
                </c:pt>
                <c:pt idx="2">
                  <c:v>#N/A</c:v>
                </c:pt>
                <c:pt idx="3">
                  <c:v>10.6</c:v>
                </c:pt>
                <c:pt idx="4">
                  <c:v>2.6</c:v>
                </c:pt>
                <c:pt idx="5">
                  <c:v>#N/A</c:v>
                </c:pt>
                <c:pt idx="6">
                  <c:v>#N/A</c:v>
                </c:pt>
                <c:pt idx="7">
                  <c:v>2.0499999999999998</c:v>
                </c:pt>
                <c:pt idx="8">
                  <c:v>#N/A</c:v>
                </c:pt>
                <c:pt idx="9">
                  <c:v>3.62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8.82</c:v>
                </c:pt>
                <c:pt idx="2">
                  <c:v>#N/A</c:v>
                </c:pt>
                <c:pt idx="3">
                  <c:v>7.84</c:v>
                </c:pt>
                <c:pt idx="4">
                  <c:v>#N/A</c:v>
                </c:pt>
                <c:pt idx="5">
                  <c:v>9.75</c:v>
                </c:pt>
                <c:pt idx="6">
                  <c:v>#N/A</c:v>
                </c:pt>
                <c:pt idx="7">
                  <c:v>11.92</c:v>
                </c:pt>
                <c:pt idx="8">
                  <c:v>#N/A</c:v>
                </c:pt>
                <c:pt idx="9">
                  <c:v>15.66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8253056"/>
        <c:axId val="138254592"/>
      </c:barChart>
      <c:catAx>
        <c:axId val="13825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254592"/>
        <c:crosses val="autoZero"/>
        <c:auto val="1"/>
        <c:lblAlgn val="ctr"/>
        <c:lblOffset val="100"/>
        <c:tickLblSkip val="1"/>
        <c:tickMarkSkip val="1"/>
        <c:noMultiLvlLbl val="0"/>
      </c:catAx>
      <c:valAx>
        <c:axId val="13825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253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273</c:v>
                </c:pt>
                <c:pt idx="5">
                  <c:v>257</c:v>
                </c:pt>
                <c:pt idx="8">
                  <c:v>240</c:v>
                </c:pt>
                <c:pt idx="11">
                  <c:v>211</c:v>
                </c:pt>
                <c:pt idx="14">
                  <c:v>218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1</c:v>
                </c:pt>
                <c:pt idx="9">
                  <c:v>2</c:v>
                </c:pt>
                <c:pt idx="12">
                  <c:v>3</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75</c:v>
                </c:pt>
                <c:pt idx="3">
                  <c:v>72</c:v>
                </c:pt>
                <c:pt idx="6">
                  <c:v>62</c:v>
                </c:pt>
                <c:pt idx="9">
                  <c:v>54</c:v>
                </c:pt>
                <c:pt idx="12">
                  <c:v>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344</c:v>
                </c:pt>
                <c:pt idx="3">
                  <c:v>318</c:v>
                </c:pt>
                <c:pt idx="6">
                  <c:v>276</c:v>
                </c:pt>
                <c:pt idx="9">
                  <c:v>242</c:v>
                </c:pt>
                <c:pt idx="12">
                  <c:v>227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7940992"/>
        <c:axId val="137942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147</c:v>
                </c:pt>
                <c:pt idx="2">
                  <c:v>#N/A</c:v>
                </c:pt>
                <c:pt idx="3">
                  <c:v>#N/A</c:v>
                </c:pt>
                <c:pt idx="4">
                  <c:v>136</c:v>
                </c:pt>
                <c:pt idx="5">
                  <c:v>#N/A</c:v>
                </c:pt>
                <c:pt idx="6">
                  <c:v>#N/A</c:v>
                </c:pt>
                <c:pt idx="7">
                  <c:v>101</c:v>
                </c:pt>
                <c:pt idx="8">
                  <c:v>#N/A</c:v>
                </c:pt>
                <c:pt idx="9">
                  <c:v>#N/A</c:v>
                </c:pt>
                <c:pt idx="10">
                  <c:v>88</c:v>
                </c:pt>
                <c:pt idx="11">
                  <c:v>#N/A</c:v>
                </c:pt>
                <c:pt idx="12">
                  <c:v>#N/A</c:v>
                </c:pt>
                <c:pt idx="13">
                  <c:v>68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7940992"/>
        <c:axId val="137942912"/>
      </c:lineChart>
      <c:catAx>
        <c:axId val="1379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942912"/>
        <c:crosses val="autoZero"/>
        <c:auto val="1"/>
        <c:lblAlgn val="ctr"/>
        <c:lblOffset val="100"/>
        <c:tickLblSkip val="1"/>
        <c:tickMarkSkip val="1"/>
        <c:noMultiLvlLbl val="0"/>
      </c:catAx>
      <c:valAx>
        <c:axId val="13794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1527</c:v>
                </c:pt>
                <c:pt idx="5">
                  <c:v>1477</c:v>
                </c:pt>
                <c:pt idx="8">
                  <c:v>1499</c:v>
                </c:pt>
                <c:pt idx="11">
                  <c:v>1257</c:v>
                </c:pt>
                <c:pt idx="14">
                  <c:v>1082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200</c:v>
                </c:pt>
                <c:pt idx="5">
                  <c:v>207</c:v>
                </c:pt>
                <c:pt idx="8">
                  <c:v>219</c:v>
                </c:pt>
                <c:pt idx="11">
                  <c:v>226</c:v>
                </c:pt>
                <c:pt idx="14">
                  <c:v>201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362</c:v>
                </c:pt>
                <c:pt idx="5">
                  <c:v>409</c:v>
                </c:pt>
                <c:pt idx="8">
                  <c:v>396</c:v>
                </c:pt>
                <c:pt idx="11">
                  <c:v>393</c:v>
                </c:pt>
                <c:pt idx="14">
                  <c:v>311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313</c:v>
                </c:pt>
                <c:pt idx="3">
                  <c:v>255</c:v>
                </c:pt>
                <c:pt idx="6">
                  <c:v>243</c:v>
                </c:pt>
                <c:pt idx="9">
                  <c:v>149</c:v>
                </c:pt>
                <c:pt idx="12">
                  <c:v>121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c:v>
                </c:pt>
                <c:pt idx="3">
                  <c:v>11</c:v>
                </c:pt>
                <c:pt idx="6">
                  <c:v>10</c:v>
                </c:pt>
                <c:pt idx="9">
                  <c:v>8</c:v>
                </c:pt>
                <c:pt idx="12">
                  <c:v>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462</c:v>
                </c:pt>
                <c:pt idx="3">
                  <c:v>476</c:v>
                </c:pt>
                <c:pt idx="6">
                  <c:v>311</c:v>
                </c:pt>
                <c:pt idx="9">
                  <c:v>380</c:v>
                </c:pt>
                <c:pt idx="12">
                  <c:v>323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2064</c:v>
                </c:pt>
                <c:pt idx="3">
                  <c:v>1988</c:v>
                </c:pt>
                <c:pt idx="6">
                  <c:v>2044</c:v>
                </c:pt>
                <c:pt idx="9">
                  <c:v>2019</c:v>
                </c:pt>
                <c:pt idx="12">
                  <c:v>2421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625408"/>
        <c:axId val="13862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764</c:v>
                </c:pt>
                <c:pt idx="2">
                  <c:v>#N/A</c:v>
                </c:pt>
                <c:pt idx="3">
                  <c:v>#N/A</c:v>
                </c:pt>
                <c:pt idx="4">
                  <c:v>638</c:v>
                </c:pt>
                <c:pt idx="5">
                  <c:v>#N/A</c:v>
                </c:pt>
                <c:pt idx="6">
                  <c:v>#N/A</c:v>
                </c:pt>
                <c:pt idx="7">
                  <c:v>494</c:v>
                </c:pt>
                <c:pt idx="8">
                  <c:v>#N/A</c:v>
                </c:pt>
                <c:pt idx="9">
                  <c:v>#N/A</c:v>
                </c:pt>
                <c:pt idx="10">
                  <c:v>680</c:v>
                </c:pt>
                <c:pt idx="11">
                  <c:v>#N/A</c:v>
                </c:pt>
                <c:pt idx="12">
                  <c:v>#N/A</c:v>
                </c:pt>
                <c:pt idx="13">
                  <c:v>1276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625408"/>
        <c:axId val="138627328"/>
      </c:lineChart>
      <c:catAx>
        <c:axId val="13862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627328"/>
        <c:crosses val="autoZero"/>
        <c:auto val="1"/>
        <c:lblAlgn val="ctr"/>
        <c:lblOffset val="100"/>
        <c:tickLblSkip val="1"/>
        <c:tickMarkSkip val="1"/>
        <c:noMultiLvlLbl val="0"/>
      </c:catAx>
      <c:valAx>
        <c:axId val="13862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2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{75676D95-F4B9-4382-A1F1-E5C52CAE8112}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{5CA95867-F2EF-40EC-9E74-08DB2A5F489E}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{9BC5A90E-E19E-4E36-A23F-B0CE2866F1F6}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{DC45A45E-E360-4C68-9B8A-25973B1452B3}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{945C07B8-E90F-43AF-B718-912816CF86FF}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{A5A64A18-197D-4402-840D-1F807D41969F}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{FA571167-DB16-4C84-AF9D-381D0E687D2D}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{F4969CAC-E0D5-4094-A9E6-27AF176F0AE7}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{56B8092F-1198-46E3-B3F3-DCC55A009028}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{D640E4D9-33A3-47C1-BCD9-ACAC07A6E3D9}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8462336"/>
        <c:axId val="138464256"/>
      </c:scatterChart>
      <c:valAx>
        <c:axId val="138462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464256"/>
        <c:crosses val="autoZero"/>
        <c:crossBetween val="midCat"/>
      </c:valAx>
      <c:valAx>
        <c:axId val="1384642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462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{CE611992-DC86-463F-AB73-73F1C6EAEE01}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{F6FB199E-04D5-4134-91F2-5EE96A957C7E}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{A574FDA7-3BDF-4571-9126-33A5FBB6C630}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{5969FF49-34E7-49E8-97ED-F50961083B4D}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{06C3A71B-1302-4B1F-9CBF-E04A2911718D}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17.7</c:v>
                </c:pt>
                <c:pt idx="1">
                  <c:v>16.600000000000001</c:v>
                </c:pt>
                <c:pt idx="2">
                  <c:v>14.2</c:v>
                </c:pt>
                <c:pt idx="3">
                  <c:v>11.7</c:v>
                </c:pt>
                <c:pt idx="4">
                  <c:v>9.1999999999999993</c:v>
                </c:pt>
              </c:numCache>
            </c:numRef>
          </c:xVal>
          <c:yVal>
            <c:numRef>
              <c:f>公会計指標分析・財政指標組合せ分析表!$K$73:$O$73</c:f>
              <c:numCache>
                <c:formatCode>#,##0.0;"▲ "#,##0.0</c:formatCode>
                <c:ptCount val="5"/>
                <c:pt idx="0">
                  <c:v>84.1</c:v>
                </c:pt>
                <c:pt idx="1">
                  <c:v>70.8</c:v>
                </c:pt>
                <c:pt idx="2">
                  <c:v>54.5</c:v>
                </c:pt>
                <c:pt idx="3">
                  <c:v>70.599999999999994</c:v>
                </c:pt>
                <c:pt idx="4">
                  <c:v>139.4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{2EEC3C72-845D-42AC-8E9F-765C328C3EC8}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{5C29062B-2C23-440D-9A47-44D925B9D20D}</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0340489244589982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{F6DD3CF8-848D-4556-A980-8C1D9F115E30}</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307043527903745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{980EE936-5A61-4647-8B92-B1EDA3A530F5}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{E9B0E311-FB63-4417-8DE9-42C61A77108D}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8058752"/>
        <c:axId val="138065024"/>
      </c:scatterChart>
      <c:valAx>
        <c:axId val="138058752"/>
        <c:scaling>
          <c:orientation val="minMax"/>
          <c:max val="19"/>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065024"/>
        <c:crosses val="autoZero"/>
        <c:crossBetween val="midCat"/>
      </c:valAx>
      <c:valAx>
        <c:axId val="138065024"/>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05875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元利償還金については、過去に発行した地方債の償還が一部完了したことに伴い減少で推移しているが、大型建設事業の実施による起債の借入等が影響し、算入公債費は増となった。今後も増加で推移していくことが予想されるため、これまで以上に公債費の適正化に取り組んでいく必要がある。</a:t>
          </a:r>
          <a:endParaRPr kumimoji="1" lang="ja-JP" altLang="en-US" sz="2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将来負担額については、一般会計等に係る地方債の現在高がが対前年度</a:t>
          </a:r>
          <a:r>
            <a:rPr kumimoji="1" lang="en-US" altLang="ja-JP" sz="1600">
              <a:solidFill>
                <a:schemeClr val="dk1"/>
              </a:solidFill>
              <a:effectLst/>
              <a:latin typeface="+mn-lt"/>
              <a:ea typeface="+mn-ea"/>
              <a:cs typeface="+mn-cs"/>
            </a:rPr>
            <a:t>402</a:t>
          </a:r>
          <a:r>
            <a:rPr kumimoji="1" lang="ja-JP" altLang="ja-JP" sz="1600">
              <a:solidFill>
                <a:schemeClr val="dk1"/>
              </a:solidFill>
              <a:effectLst/>
              <a:latin typeface="+mn-lt"/>
              <a:ea typeface="+mn-ea"/>
              <a:cs typeface="+mn-cs"/>
            </a:rPr>
            <a:t>百万円増、充当可能財源等において、充当可能特定歳入△</a:t>
          </a:r>
          <a:r>
            <a:rPr kumimoji="1" lang="en-US" altLang="ja-JP" sz="1600">
              <a:solidFill>
                <a:schemeClr val="dk1"/>
              </a:solidFill>
              <a:effectLst/>
              <a:latin typeface="+mn-lt"/>
              <a:ea typeface="+mn-ea"/>
              <a:cs typeface="+mn-cs"/>
            </a:rPr>
            <a:t>25</a:t>
          </a:r>
          <a:r>
            <a:rPr kumimoji="1" lang="ja-JP" altLang="ja-JP" sz="1600">
              <a:solidFill>
                <a:schemeClr val="dk1"/>
              </a:solidFill>
              <a:effectLst/>
              <a:latin typeface="+mn-lt"/>
              <a:ea typeface="+mn-ea"/>
              <a:cs typeface="+mn-cs"/>
            </a:rPr>
            <a:t>百万円、基準財政需要額算入見込額△</a:t>
          </a:r>
          <a:r>
            <a:rPr kumimoji="1" lang="en-US" altLang="ja-JP" sz="1600">
              <a:solidFill>
                <a:schemeClr val="dk1"/>
              </a:solidFill>
              <a:effectLst/>
              <a:latin typeface="+mn-lt"/>
              <a:ea typeface="+mn-ea"/>
              <a:cs typeface="+mn-cs"/>
            </a:rPr>
            <a:t>175</a:t>
          </a:r>
          <a:r>
            <a:rPr kumimoji="1" lang="ja-JP" altLang="ja-JP" sz="1600">
              <a:solidFill>
                <a:schemeClr val="dk1"/>
              </a:solidFill>
              <a:effectLst/>
              <a:latin typeface="+mn-lt"/>
              <a:ea typeface="+mn-ea"/>
              <a:cs typeface="+mn-cs"/>
            </a:rPr>
            <a:t>百万円減少したことにより、将来負担比率の分子となる数値は対前年度比で</a:t>
          </a:r>
          <a:r>
            <a:rPr kumimoji="1" lang="en-US" altLang="ja-JP" sz="1600">
              <a:solidFill>
                <a:schemeClr val="dk1"/>
              </a:solidFill>
              <a:effectLst/>
              <a:latin typeface="+mn-lt"/>
              <a:ea typeface="+mn-ea"/>
              <a:cs typeface="+mn-cs"/>
            </a:rPr>
            <a:t>596</a:t>
          </a:r>
          <a:r>
            <a:rPr kumimoji="1" lang="ja-JP" altLang="ja-JP" sz="1600">
              <a:solidFill>
                <a:schemeClr val="dk1"/>
              </a:solidFill>
              <a:effectLst/>
              <a:latin typeface="+mn-lt"/>
              <a:ea typeface="+mn-ea"/>
              <a:cs typeface="+mn-cs"/>
            </a:rPr>
            <a:t>百万円増加となった。</a:t>
          </a:r>
          <a:endParaRPr lang="ja-JP" altLang="ja-JP" sz="2000">
            <a:effectLst/>
          </a:endParaRPr>
        </a:p>
        <a:p>
          <a:r>
            <a:rPr kumimoji="1" lang="ja-JP" altLang="ja-JP" sz="1600">
              <a:solidFill>
                <a:schemeClr val="dk1"/>
              </a:solidFill>
              <a:effectLst/>
              <a:latin typeface="+mn-lt"/>
              <a:ea typeface="+mn-ea"/>
              <a:cs typeface="+mn-cs"/>
            </a:rPr>
            <a:t>今後、緊急的な財政需要や公共施設等の更新に備えるため、計画的な基金の積立を行い、将来負担比率の健全性を図る。</a:t>
          </a:r>
          <a:endParaRPr lang="ja-JP" altLang="ja-JP" sz="2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1,268
1,256
21.82
3,540,681
3,305,293
176,878
1,100,763
2,420,822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139.4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0019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1,268
1,256
21.82
3,540,681
3,305,293
176,878
1,100,763
2,420,822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139.4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1,268
1,256
21.82
3,540,681
3,305,293
176,878
1,100,763
2,420,822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139.4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1,268
1,256
21.82
3,540,681
3,305,293
176,878
1,100,763
2,420,822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139.4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度と同指数となった。しかしながら依然として類似団体平均を下回っている。人口減少に伴う過疎化や少子高齢化、景気の低迷等による税収の減少など自主財源が乏しい財政構造となっている。村内に中心となる産業がないため財政基盤が弱い事も要因と考える。今後、滞納整理など税収や財産収入の徴収率向上強化を図るとともに、歳出の見直しを行い財政基盤の強化に努める。</a:t>
          </a:r>
          <a:endParaRPr lang="ja-JP" altLang="ja-JP" sz="18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a:extLst>
            <a:ext uri="{FF2B5EF4-FFF2-40B4-BE49-F238E27FC236}">
              <a16:creationId xmlns:a16="http://schemas.microsoft.com/office/drawing/2014/main" xmlns="" id="{00000000-0008-0000-0300-000039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a:extLst>
            <a:ext uri="{FF2B5EF4-FFF2-40B4-BE49-F238E27FC236}">
              <a16:creationId xmlns:a16="http://schemas.microsoft.com/office/drawing/2014/main" xmlns="" id="{00000000-0008-0000-0300-00003B000000}"/>
            </a:ext>
          </a:extLst>
        </xdr:cNvPr>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a:extLst>
            <a:ext uri="{FF2B5EF4-FFF2-40B4-BE49-F238E27FC236}">
              <a16:creationId xmlns:a16="http://schemas.microsoft.com/office/drawing/2014/main" xmlns="" id="{00000000-0008-0000-0300-00003D000000}"/>
            </a:ext>
          </a:extLst>
        </xdr:cNvPr>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161607</xdr:rowOff>
    </xdr:from>
    <xdr:to>
      <xdr:col>7</xdr:col>
      <xdr:colOff>152400</xdr:colOff>
      <xdr:row>43</xdr:row>
      <xdr:rowOff>161607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114800" y="753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a:extLst>
            <a:ext uri="{FF2B5EF4-FFF2-40B4-BE49-F238E27FC236}">
              <a16:creationId xmlns:a16="http://schemas.microsoft.com/office/drawing/2014/main" xmlns="" id="{00000000-0008-0000-0300-000040000000}"/>
            </a:ext>
          </a:extLst>
        </xdr:cNvPr>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a:extLst>
            <a:ext uri="{FF2B5EF4-FFF2-40B4-BE49-F238E27FC236}">
              <a16:creationId xmlns:a16="http://schemas.microsoft.com/office/drawing/2014/main" xmlns="" id="{00000000-0008-0000-0300-000041000000}"/>
            </a:ext>
          </a:extLst>
        </xdr:cNvPr>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161607</xdr:rowOff>
    </xdr:from>
    <xdr:to>
      <xdr:col>6</xdr:col>
      <xdr:colOff>0</xdr:colOff>
      <xdr:row>43</xdr:row>
      <xdr:rowOff>167640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3225800" y="75339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62547</xdr:rowOff>
    </xdr:from>
    <xdr:to>
      <xdr:col>6</xdr:col>
      <xdr:colOff>50800</xdr:colOff>
      <xdr:row>43</xdr:row>
      <xdr:rowOff>164147</xdr:rowOff>
    </xdr:to>
    <xdr:sp macro="" textlink="">
      <xdr:nvSpPr>
        <xdr:cNvPr id="67" name="フローチャート : 判断 66">
          <a:extLst>
            <a:ext uri="{FF2B5EF4-FFF2-40B4-BE49-F238E27FC236}">
              <a16:creationId xmlns:a16="http://schemas.microsoft.com/office/drawing/2014/main" xmlns="" id="{00000000-0008-0000-0300-000043000000}"/>
            </a:ext>
          </a:extLst>
        </xdr:cNvPr>
        <xdr:cNvSpPr/>
      </xdr:nvSpPr>
      <xdr:spPr>
        <a:xfrm>
          <a:off x="4064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2874</xdr:rowOff>
    </xdr:from>
    <xdr:ext cx="736600" cy="259045"/>
    <xdr:sp macro="" textlink="">
      <xdr:nvSpPr>
        <xdr:cNvPr id="68" name="テキスト ボックス 67">
          <a:extLst>
            <a:ext uri="{FF2B5EF4-FFF2-40B4-BE49-F238E27FC236}">
              <a16:creationId xmlns:a16="http://schemas.microsoft.com/office/drawing/2014/main" xmlns="" id="{00000000-0008-0000-0300-000044000000}"/>
            </a:ext>
          </a:extLst>
        </xdr:cNvPr>
        <xdr:cNvSpPr txBox="1"/>
      </xdr:nvSpPr>
      <xdr:spPr>
        <a:xfrm>
          <a:off x="3733800" y="7203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167640</xdr:rowOff>
    </xdr:from>
    <xdr:to>
      <xdr:col>4</xdr:col>
      <xdr:colOff>482600</xdr:colOff>
      <xdr:row>43</xdr:row>
      <xdr:rowOff>167640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2336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68580</xdr:rowOff>
    </xdr:from>
    <xdr:to>
      <xdr:col>4</xdr:col>
      <xdr:colOff>533400</xdr:colOff>
      <xdr:row>43</xdr:row>
      <xdr:rowOff>170180</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3175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8907</xdr:rowOff>
    </xdr:from>
    <xdr:ext cx="7620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2844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167640</xdr:rowOff>
    </xdr:from>
    <xdr:to>
      <xdr:col>3</xdr:col>
      <xdr:colOff>279400</xdr:colOff>
      <xdr:row>43</xdr:row>
      <xdr:rowOff>167640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1447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68580</xdr:rowOff>
    </xdr:from>
    <xdr:to>
      <xdr:col>3</xdr:col>
      <xdr:colOff>330200</xdr:colOff>
      <xdr:row>43</xdr:row>
      <xdr:rowOff>170180</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8907</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1955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62547</xdr:rowOff>
    </xdr:from>
    <xdr:to>
      <xdr:col>2</xdr:col>
      <xdr:colOff>127000</xdr:colOff>
      <xdr:row>43</xdr:row>
      <xdr:rowOff>164147</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2874</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1066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110807</xdr:rowOff>
    </xdr:from>
    <xdr:to>
      <xdr:col>7</xdr:col>
      <xdr:colOff>203200</xdr:colOff>
      <xdr:row>44</xdr:row>
      <xdr:rowOff>40957</xdr:rowOff>
    </xdr:to>
    <xdr:sp macro="" textlink="">
      <xdr:nvSpPr>
        <xdr:cNvPr id="82" name="円/楕円 81">
          <a:extLst>
            <a:ext uri="{FF2B5EF4-FFF2-40B4-BE49-F238E27FC236}">
              <a16:creationId xmlns:a16="http://schemas.microsoft.com/office/drawing/2014/main" xmlns="" id="{00000000-0008-0000-0300-000052000000}"/>
            </a:ext>
          </a:extLst>
        </xdr:cNvPr>
        <xdr:cNvSpPr/>
      </xdr:nvSpPr>
      <xdr:spPr>
        <a:xfrm>
          <a:off x="49022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a:extLst>
            <a:ext uri="{FF2B5EF4-FFF2-40B4-BE49-F238E27FC236}">
              <a16:creationId xmlns:a16="http://schemas.microsoft.com/office/drawing/2014/main" xmlns="" id="{00000000-0008-0000-0300-000053000000}"/>
            </a:ext>
          </a:extLst>
        </xdr:cNvPr>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110807</xdr:rowOff>
    </xdr:from>
    <xdr:to>
      <xdr:col>6</xdr:col>
      <xdr:colOff>50800</xdr:colOff>
      <xdr:row>44</xdr:row>
      <xdr:rowOff>40957</xdr:rowOff>
    </xdr:to>
    <xdr:sp macro="" textlink="">
      <xdr:nvSpPr>
        <xdr:cNvPr id="84" name="円/楕円 83">
          <a:extLst>
            <a:ext uri="{FF2B5EF4-FFF2-40B4-BE49-F238E27FC236}">
              <a16:creationId xmlns:a16="http://schemas.microsoft.com/office/drawing/2014/main" xmlns="" id="{00000000-0008-0000-0300-000054000000}"/>
            </a:ext>
          </a:extLst>
        </xdr:cNvPr>
        <xdr:cNvSpPr/>
      </xdr:nvSpPr>
      <xdr:spPr>
        <a:xfrm>
          <a:off x="4064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25734</xdr:rowOff>
    </xdr:from>
    <xdr:ext cx="7366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733800" y="75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86" name="円/楕円 85">
          <a:extLst>
            <a:ext uri="{FF2B5EF4-FFF2-40B4-BE49-F238E27FC236}">
              <a16:creationId xmlns:a16="http://schemas.microsoft.com/office/drawing/2014/main" xmlns="" id="{00000000-0008-0000-0300-000056000000}"/>
            </a:ext>
          </a:extLst>
        </xdr:cNvPr>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31767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116840</xdr:rowOff>
    </xdr:from>
    <xdr:to>
      <xdr:col>3</xdr:col>
      <xdr:colOff>330200</xdr:colOff>
      <xdr:row>44</xdr:row>
      <xdr:rowOff>46990</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31767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116840</xdr:rowOff>
    </xdr:from>
    <xdr:to>
      <xdr:col>2</xdr:col>
      <xdr:colOff>127000</xdr:colOff>
      <xdr:row>44</xdr:row>
      <xdr:rowOff>46990</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31767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a:extLst>
            <a:ext uri="{FF2B5EF4-FFF2-40B4-BE49-F238E27FC236}">
              <a16:creationId xmlns:a16="http://schemas.microsoft.com/office/drawing/2014/main" xmlns="" id="{00000000-0008-0000-0300-00005C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a:extLst>
            <a:ext uri="{FF2B5EF4-FFF2-40B4-BE49-F238E27FC236}">
              <a16:creationId xmlns:a16="http://schemas.microsoft.com/office/drawing/2014/main" xmlns=""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公債費や人件費等は減少に転じたが、物件費で増となったため、類似団体平均を上回っている。今後も継続した事務事業の見直し等義務的経費の削減に努める。</a:t>
          </a:r>
          <a:endParaRPr lang="ja-JP" altLang="ja-JP" sz="1800">
            <a:effectLst/>
          </a:endParaRPr>
        </a:p>
        <a:p>
          <a:pPr rtl="0" eaLnBrk="1" fontAlgn="auto" latinLnBrk="0" hangingPunct="1"/>
          <a:r>
            <a:rPr kumimoji="1" lang="ja-JP" altLang="ja-JP" sz="1400">
              <a:solidFill>
                <a:schemeClr val="dk1"/>
              </a:solidFill>
              <a:effectLst/>
              <a:latin typeface="+mn-lt"/>
              <a:ea typeface="+mn-ea"/>
              <a:cs typeface="+mn-cs"/>
            </a:rPr>
            <a:t>主な要因</a:t>
          </a:r>
          <a:endParaRPr kumimoji="1" lang="en-US" altLang="ja-JP" sz="1400">
            <a:solidFill>
              <a:schemeClr val="dk1"/>
            </a:solidFill>
            <a:effectLst/>
            <a:latin typeface="+mn-lt"/>
            <a:ea typeface="+mn-ea"/>
            <a:cs typeface="+mn-cs"/>
          </a:endParaRPr>
        </a:p>
        <a:p>
          <a:pPr rtl="0" eaLnBrk="1" fontAlgn="auto" latinLnBrk="0" hangingPunct="1"/>
          <a:endParaRPr lang="ja-JP" altLang="ja-JP" sz="1800">
            <a:effectLst/>
          </a:endParaRPr>
        </a:p>
        <a:p>
          <a:pPr rtl="0" eaLnBrk="1" fontAlgn="auto" latinLnBrk="0" hangingPunct="1"/>
          <a:r>
            <a:rPr kumimoji="1" lang="ja-JP" altLang="ja-JP" sz="1400">
              <a:solidFill>
                <a:schemeClr val="dk1"/>
              </a:solidFill>
              <a:effectLst/>
              <a:latin typeface="+mn-lt"/>
              <a:ea typeface="+mn-ea"/>
              <a:cs typeface="+mn-cs"/>
            </a:rPr>
            <a:t>・人件費　　　△</a:t>
          </a:r>
          <a:r>
            <a:rPr kumimoji="1" lang="en-US" altLang="ja-JP" sz="1400">
              <a:solidFill>
                <a:schemeClr val="dk1"/>
              </a:solidFill>
              <a:effectLst/>
              <a:latin typeface="+mn-lt"/>
              <a:ea typeface="+mn-ea"/>
              <a:cs typeface="+mn-cs"/>
            </a:rPr>
            <a:t>5.5</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39.2</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33.7</a:t>
          </a:r>
          <a:r>
            <a:rPr kumimoji="1" lang="ja-JP" altLang="ja-JP" sz="1400">
              <a:solidFill>
                <a:schemeClr val="dk1"/>
              </a:solidFill>
              <a:effectLst/>
              <a:latin typeface="+mn-lt"/>
              <a:ea typeface="+mn-ea"/>
              <a:cs typeface="+mn-cs"/>
            </a:rPr>
            <a:t>）</a:t>
          </a:r>
          <a:endParaRPr lang="ja-JP" altLang="ja-JP" sz="1800">
            <a:effectLst/>
          </a:endParaRPr>
        </a:p>
        <a:p>
          <a:pPr rtl="0" eaLnBrk="1" fontAlgn="auto" latinLnBrk="0" hangingPunct="1"/>
          <a:r>
            <a:rPr kumimoji="1" lang="ja-JP" altLang="ja-JP" sz="1400">
              <a:solidFill>
                <a:schemeClr val="dk1"/>
              </a:solidFill>
              <a:effectLst/>
              <a:latin typeface="+mn-lt"/>
              <a:ea typeface="+mn-ea"/>
              <a:cs typeface="+mn-cs"/>
            </a:rPr>
            <a:t>・公債費　　　△</a:t>
          </a:r>
          <a:r>
            <a:rPr kumimoji="1" lang="en-US" altLang="ja-JP" sz="1400">
              <a:solidFill>
                <a:schemeClr val="dk1"/>
              </a:solidFill>
              <a:effectLst/>
              <a:latin typeface="+mn-lt"/>
              <a:ea typeface="+mn-ea"/>
              <a:cs typeface="+mn-cs"/>
            </a:rPr>
            <a:t>0.7</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18.5</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17.8</a:t>
          </a:r>
          <a:r>
            <a:rPr kumimoji="1" lang="ja-JP" altLang="ja-JP" sz="1400">
              <a:solidFill>
                <a:schemeClr val="dk1"/>
              </a:solidFill>
              <a:effectLst/>
              <a:latin typeface="+mn-lt"/>
              <a:ea typeface="+mn-ea"/>
              <a:cs typeface="+mn-cs"/>
            </a:rPr>
            <a:t>）</a:t>
          </a:r>
          <a:endParaRPr lang="ja-JP" altLang="ja-JP" sz="1800">
            <a:effectLst/>
          </a:endParaRPr>
        </a:p>
        <a:p>
          <a:pPr rtl="0" eaLnBrk="1" fontAlgn="auto" latinLnBrk="0" hangingPunct="1"/>
          <a:r>
            <a:rPr kumimoji="1" lang="ja-JP" altLang="ja-JP" sz="1400">
              <a:solidFill>
                <a:schemeClr val="dk1"/>
              </a:solidFill>
              <a:effectLst/>
              <a:latin typeface="+mn-lt"/>
              <a:ea typeface="+mn-ea"/>
              <a:cs typeface="+mn-cs"/>
            </a:rPr>
            <a:t>・物件費　　　　 </a:t>
          </a:r>
          <a:r>
            <a:rPr kumimoji="1" lang="en-US" altLang="ja-JP" sz="1400">
              <a:solidFill>
                <a:schemeClr val="dk1"/>
              </a:solidFill>
              <a:effectLst/>
              <a:latin typeface="+mn-lt"/>
              <a:ea typeface="+mn-ea"/>
              <a:cs typeface="+mn-cs"/>
            </a:rPr>
            <a:t>4.3</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12.9</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17.2</a:t>
          </a:r>
          <a:r>
            <a:rPr kumimoji="1" lang="ja-JP" altLang="ja-JP" sz="1400">
              <a:solidFill>
                <a:schemeClr val="dk1"/>
              </a:solidFill>
              <a:effectLst/>
              <a:latin typeface="+mn-lt"/>
              <a:ea typeface="+mn-ea"/>
              <a:cs typeface="+mn-cs"/>
            </a:rPr>
            <a:t>）</a:t>
          </a:r>
          <a:endParaRPr lang="ja-JP" altLang="ja-JP" sz="18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a:extLst>
            <a:ext uri="{FF2B5EF4-FFF2-40B4-BE49-F238E27FC236}">
              <a16:creationId xmlns:a16="http://schemas.microsoft.com/office/drawing/2014/main" xmlns=""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a:extLst>
            <a:ext uri="{FF2B5EF4-FFF2-40B4-BE49-F238E27FC236}">
              <a16:creationId xmlns:a16="http://schemas.microsoft.com/office/drawing/2014/main" xmlns="" id="{00000000-0008-0000-0300-00006C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a:extLst>
            <a:ext uri="{FF2B5EF4-FFF2-40B4-BE49-F238E27FC236}">
              <a16:creationId xmlns:a16="http://schemas.microsoft.com/office/drawing/2014/main" xmlns="" id="{00000000-0008-0000-0300-000076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a:extLst>
            <a:ext uri="{FF2B5EF4-FFF2-40B4-BE49-F238E27FC236}">
              <a16:creationId xmlns:a16="http://schemas.microsoft.com/office/drawing/2014/main" xmlns="" id="{00000000-0008-0000-0300-000078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a:extLst>
            <a:ext uri="{FF2B5EF4-FFF2-40B4-BE49-F238E27FC236}">
              <a16:creationId xmlns:a16="http://schemas.microsoft.com/office/drawing/2014/main" xmlns="" id="{00000000-0008-0000-0300-00007A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3302</xdr:rowOff>
    </xdr:from>
    <xdr:to>
      <xdr:col>7</xdr:col>
      <xdr:colOff>152400</xdr:colOff>
      <xdr:row>64</xdr:row>
      <xdr:rowOff>87630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114800" y="10804652"/>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a:extLst>
            <a:ext uri="{FF2B5EF4-FFF2-40B4-BE49-F238E27FC236}">
              <a16:creationId xmlns:a16="http://schemas.microsoft.com/office/drawing/2014/main" xmlns="" id="{00000000-0008-0000-0300-00007D000000}"/>
            </a:ext>
          </a:extLst>
        </xdr:cNvPr>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a:extLst>
            <a:ext uri="{FF2B5EF4-FFF2-40B4-BE49-F238E27FC236}">
              <a16:creationId xmlns:a16="http://schemas.microsoft.com/office/drawing/2014/main" xmlns="" id="{00000000-0008-0000-0300-00007E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85344</xdr:rowOff>
    </xdr:from>
    <xdr:to>
      <xdr:col>6</xdr:col>
      <xdr:colOff>0</xdr:colOff>
      <xdr:row>64</xdr:row>
      <xdr:rowOff>87630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3225800" y="1088669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15494</xdr:rowOff>
    </xdr:from>
    <xdr:to>
      <xdr:col>6</xdr:col>
      <xdr:colOff>50800</xdr:colOff>
      <xdr:row>61</xdr:row>
      <xdr:rowOff>117094</xdr:rowOff>
    </xdr:to>
    <xdr:sp macro="" textlink="">
      <xdr:nvSpPr>
        <xdr:cNvPr id="128" name="フローチャート : 判断 127">
          <a:extLst>
            <a:ext uri="{FF2B5EF4-FFF2-40B4-BE49-F238E27FC236}">
              <a16:creationId xmlns:a16="http://schemas.microsoft.com/office/drawing/2014/main" xmlns="" id="{00000000-0008-0000-0300-000080000000}"/>
            </a:ext>
          </a:extLst>
        </xdr:cNvPr>
        <xdr:cNvSpPr/>
      </xdr:nvSpPr>
      <xdr:spPr>
        <a:xfrm>
          <a:off x="4064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127271</xdr:rowOff>
    </xdr:from>
    <xdr:ext cx="736600" cy="259045"/>
    <xdr:sp macro="" textlink="">
      <xdr:nvSpPr>
        <xdr:cNvPr id="129" name="テキスト ボックス 128">
          <a:extLst>
            <a:ext uri="{FF2B5EF4-FFF2-40B4-BE49-F238E27FC236}">
              <a16:creationId xmlns:a16="http://schemas.microsoft.com/office/drawing/2014/main" xmlns="" id="{00000000-0008-0000-0300-000081000000}"/>
            </a:ext>
          </a:extLst>
        </xdr:cNvPr>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85344</xdr:rowOff>
    </xdr:from>
    <xdr:to>
      <xdr:col>4</xdr:col>
      <xdr:colOff>482600</xdr:colOff>
      <xdr:row>66</xdr:row>
      <xdr:rowOff>43942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2336800" y="10886694"/>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136144</xdr:rowOff>
    </xdr:from>
    <xdr:to>
      <xdr:col>4</xdr:col>
      <xdr:colOff>533400</xdr:colOff>
      <xdr:row>62</xdr:row>
      <xdr:rowOff>66294</xdr:rowOff>
    </xdr:to>
    <xdr:sp macro="" textlink="">
      <xdr:nvSpPr>
        <xdr:cNvPr id="131" name="フローチャート : 判断 130">
          <a:extLst>
            <a:ext uri="{FF2B5EF4-FFF2-40B4-BE49-F238E27FC236}">
              <a16:creationId xmlns:a16="http://schemas.microsoft.com/office/drawing/2014/main" xmlns="" id="{00000000-0008-0000-0300-000083000000}"/>
            </a:ext>
          </a:extLst>
        </xdr:cNvPr>
        <xdr:cNvSpPr/>
      </xdr:nvSpPr>
      <xdr:spPr>
        <a:xfrm>
          <a:off x="3175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76471</xdr:rowOff>
    </xdr:from>
    <xdr:ext cx="762000" cy="259045"/>
    <xdr:sp macro="" textlink="">
      <xdr:nvSpPr>
        <xdr:cNvPr id="132" name="テキスト ボックス 131">
          <a:extLst>
            <a:ext uri="{FF2B5EF4-FFF2-40B4-BE49-F238E27FC236}">
              <a16:creationId xmlns:a16="http://schemas.microsoft.com/office/drawing/2014/main" xmlns="" id="{00000000-0008-0000-0300-000084000000}"/>
            </a:ext>
          </a:extLst>
        </xdr:cNvPr>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66</xdr:row>
      <xdr:rowOff>43942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1447800" y="10988040"/>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1397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123952</xdr:rowOff>
    </xdr:from>
    <xdr:to>
      <xdr:col>7</xdr:col>
      <xdr:colOff>203200</xdr:colOff>
      <xdr:row>63</xdr:row>
      <xdr:rowOff>54102</xdr:rowOff>
    </xdr:to>
    <xdr:sp macro="" textlink="">
      <xdr:nvSpPr>
        <xdr:cNvPr id="143" name="円/楕円 142">
          <a:extLst>
            <a:ext uri="{FF2B5EF4-FFF2-40B4-BE49-F238E27FC236}">
              <a16:creationId xmlns:a16="http://schemas.microsoft.com/office/drawing/2014/main" xmlns="" id="{00000000-0008-0000-0300-00008F000000}"/>
            </a:ext>
          </a:extLst>
        </xdr:cNvPr>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96029</xdr:rowOff>
    </xdr:from>
    <xdr:ext cx="762000" cy="259045"/>
    <xdr:sp macro="" textlink="">
      <xdr:nvSpPr>
        <xdr:cNvPr id="144" name="財政構造の弾力性該当値テキスト">
          <a:extLst>
            <a:ext uri="{FF2B5EF4-FFF2-40B4-BE49-F238E27FC236}">
              <a16:creationId xmlns:a16="http://schemas.microsoft.com/office/drawing/2014/main" xmlns="" id="{00000000-0008-0000-0300-000090000000}"/>
            </a:ext>
          </a:extLst>
        </xdr:cNvPr>
        <xdr:cNvSpPr txBox="1"/>
      </xdr:nvSpPr>
      <xdr:spPr>
        <a:xfrm>
          <a:off x="5041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45" name="円/楕円 144">
          <a:extLst>
            <a:ext uri="{FF2B5EF4-FFF2-40B4-BE49-F238E27FC236}">
              <a16:creationId xmlns:a16="http://schemas.microsoft.com/office/drawing/2014/main" xmlns="" id="{00000000-0008-0000-0300-000091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34544</xdr:rowOff>
    </xdr:from>
    <xdr:to>
      <xdr:col>4</xdr:col>
      <xdr:colOff>533400</xdr:colOff>
      <xdr:row>63</xdr:row>
      <xdr:rowOff>136144</xdr:rowOff>
    </xdr:to>
    <xdr:sp macro="" textlink="">
      <xdr:nvSpPr>
        <xdr:cNvPr id="147" name="円/楕円 146">
          <a:extLst>
            <a:ext uri="{FF2B5EF4-FFF2-40B4-BE49-F238E27FC236}">
              <a16:creationId xmlns:a16="http://schemas.microsoft.com/office/drawing/2014/main" xmlns="" id="{00000000-0008-0000-0300-000093000000}"/>
            </a:ext>
          </a:extLst>
        </xdr:cNvPr>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164592</xdr:rowOff>
    </xdr:from>
    <xdr:to>
      <xdr:col>3</xdr:col>
      <xdr:colOff>330200</xdr:colOff>
      <xdr:row>66</xdr:row>
      <xdr:rowOff>94742</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2286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79519</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955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a:extLst>
            <a:ext uri="{FF2B5EF4-FFF2-40B4-BE49-F238E27FC236}">
              <a16:creationId xmlns:a16="http://schemas.microsoft.com/office/drawing/2014/main" xmlns="" id="{00000000-0008-0000-0300-000099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[819,723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a:extLst>
            <a:ext uri="{FF2B5EF4-FFF2-40B4-BE49-F238E27FC236}">
              <a16:creationId xmlns:a16="http://schemas.microsoft.com/office/drawing/2014/main" xmlns="" id="{00000000-0008-0000-0300-00009C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を上回っているのは、物件費においては、ごみ処理施設や保育所などの公共施設に係る維持管理等の運営費用などが要因である。民間でも実施可能なものについては、積極的に活用を図り、コスト削減に努める。また人件費においては、職員の年齢構成に偏りがあるため、今後、定年退職による新規職員の補充は定員管理を含め検討していく。</a:t>
          </a:r>
          <a:endParaRPr lang="ja-JP" altLang="ja-JP" sz="18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a:extLst>
            <a:ext uri="{FF2B5EF4-FFF2-40B4-BE49-F238E27FC236}">
              <a16:creationId xmlns:a16="http://schemas.microsoft.com/office/drawing/2014/main" xmlns=""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a:extLst>
            <a:ext uri="{FF2B5EF4-FFF2-40B4-BE49-F238E27FC236}">
              <a16:creationId xmlns:a16="http://schemas.microsoft.com/office/drawing/2014/main" xmlns=""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xmlns=""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a:extLst>
            <a:ext uri="{FF2B5EF4-FFF2-40B4-BE49-F238E27FC236}">
              <a16:creationId xmlns:a16="http://schemas.microsoft.com/office/drawing/2014/main" xmlns="" id="{00000000-0008-0000-0300-0000B8000000}"/>
            </a:ext>
          </a:extLst>
        </xdr:cNvPr>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a:extLst>
            <a:ext uri="{FF2B5EF4-FFF2-40B4-BE49-F238E27FC236}">
              <a16:creationId xmlns:a16="http://schemas.microsoft.com/office/drawing/2014/main" xmlns="" id="{00000000-0008-0000-0300-0000BA000000}"/>
            </a:ext>
          </a:extLst>
        </xdr:cNvPr>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165711</xdr:rowOff>
    </xdr:from>
    <xdr:to>
      <xdr:col>7</xdr:col>
      <xdr:colOff>152400</xdr:colOff>
      <xdr:row>85</xdr:row>
      <xdr:rowOff>111864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114800" y="14567511"/>
          <a:ext cx="838200" cy="1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a:extLst>
            <a:ext uri="{FF2B5EF4-FFF2-40B4-BE49-F238E27FC236}">
              <a16:creationId xmlns:a16="http://schemas.microsoft.com/office/drawing/2014/main" xmlns="" id="{00000000-0008-0000-0300-0000BD000000}"/>
            </a:ext>
          </a:extLst>
        </xdr:cNvPr>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a:extLst>
            <a:ext uri="{FF2B5EF4-FFF2-40B4-BE49-F238E27FC236}">
              <a16:creationId xmlns:a16="http://schemas.microsoft.com/office/drawing/2014/main" xmlns="" id="{00000000-0008-0000-0300-0000BE000000}"/>
            </a:ext>
          </a:extLst>
        </xdr:cNvPr>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117689</xdr:rowOff>
    </xdr:from>
    <xdr:to>
      <xdr:col>6</xdr:col>
      <xdr:colOff>0</xdr:colOff>
      <xdr:row>84</xdr:row>
      <xdr:rowOff>165711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3225800" y="14519489"/>
          <a:ext cx="889000" cy="4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78113</xdr:rowOff>
    </xdr:from>
    <xdr:to>
      <xdr:col>4</xdr:col>
      <xdr:colOff>482600</xdr:colOff>
      <xdr:row>84</xdr:row>
      <xdr:rowOff>117689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2336800" y="14479913"/>
          <a:ext cx="889000" cy="3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35130</xdr:rowOff>
    </xdr:from>
    <xdr:to>
      <xdr:col>3</xdr:col>
      <xdr:colOff>279400</xdr:colOff>
      <xdr:row>84</xdr:row>
      <xdr:rowOff>78113</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1447800" y="14436930"/>
          <a:ext cx="889000" cy="4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61064</xdr:rowOff>
    </xdr:from>
    <xdr:to>
      <xdr:col>7</xdr:col>
      <xdr:colOff>203200</xdr:colOff>
      <xdr:row>85</xdr:row>
      <xdr:rowOff>162664</xdr:rowOff>
    </xdr:to>
    <xdr:sp macro="" textlink="">
      <xdr:nvSpPr>
        <xdr:cNvPr id="207" name="円/楕円 206">
          <a:extLst>
            <a:ext uri="{FF2B5EF4-FFF2-40B4-BE49-F238E27FC236}">
              <a16:creationId xmlns:a16="http://schemas.microsoft.com/office/drawing/2014/main" xmlns="" id="{00000000-0008-0000-0300-0000CF000000}"/>
            </a:ext>
          </a:extLst>
        </xdr:cNvPr>
        <xdr:cNvSpPr/>
      </xdr:nvSpPr>
      <xdr:spPr>
        <a:xfrm>
          <a:off x="4902200" y="146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33141</xdr:rowOff>
    </xdr:from>
    <xdr:ext cx="762000" cy="259045"/>
    <xdr:sp macro="" textlink="">
      <xdr:nvSpPr>
        <xdr:cNvPr id="208" name="人件費・物件費等の状況該当値テキスト">
          <a:extLst>
            <a:ext uri="{FF2B5EF4-FFF2-40B4-BE49-F238E27FC236}">
              <a16:creationId xmlns:a16="http://schemas.microsoft.com/office/drawing/2014/main" xmlns="" id="{00000000-0008-0000-0300-0000D0000000}"/>
            </a:ext>
          </a:extLst>
        </xdr:cNvPr>
        <xdr:cNvSpPr txBox="1"/>
      </xdr:nvSpPr>
      <xdr:spPr>
        <a:xfrm>
          <a:off x="5041900" y="1460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819,723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114911</xdr:rowOff>
    </xdr:from>
    <xdr:to>
      <xdr:col>6</xdr:col>
      <xdr:colOff>50800</xdr:colOff>
      <xdr:row>85</xdr:row>
      <xdr:rowOff>45061</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064000" y="14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29838</xdr:rowOff>
    </xdr:from>
    <xdr:ext cx="7366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733800" y="1460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717,374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66889</xdr:rowOff>
    </xdr:from>
    <xdr:to>
      <xdr:col>4</xdr:col>
      <xdr:colOff>533400</xdr:colOff>
      <xdr:row>84</xdr:row>
      <xdr:rowOff>168489</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3175000" y="144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153266</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844800" y="145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675,581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27313</xdr:rowOff>
    </xdr:from>
    <xdr:to>
      <xdr:col>3</xdr:col>
      <xdr:colOff>330200</xdr:colOff>
      <xdr:row>84</xdr:row>
      <xdr:rowOff>128913</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2286000" y="144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113690</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955800" y="1451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641,138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155780</xdr:rowOff>
    </xdr:from>
    <xdr:to>
      <xdr:col>2</xdr:col>
      <xdr:colOff>127000</xdr:colOff>
      <xdr:row>84</xdr:row>
      <xdr:rowOff>85930</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1397000" y="143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70707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066800" y="1447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xmlns=""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a:t>
          </a:r>
          <a:r>
            <a:rPr kumimoji="1" lang="ja-JP" altLang="ja-JP" sz="1400">
              <a:solidFill>
                <a:schemeClr val="dk1"/>
              </a:solidFill>
              <a:effectLst/>
              <a:latin typeface="+mn-lt"/>
              <a:ea typeface="+mn-ea"/>
              <a:cs typeface="+mn-cs"/>
            </a:rPr>
            <a:t>ラスパイレス指数については類似団体平均を大きく下回っている。今後も人事院勧告に準拠した給与体系を基本に、各種手当てを含めた給与の適正化に努めていく。</a:t>
          </a:r>
          <a:endParaRPr kumimoji="1" lang="ja-JP" altLang="en-US" sz="16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xmlns=""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a:extLst>
            <a:ext uri="{FF2B5EF4-FFF2-40B4-BE49-F238E27FC236}">
              <a16:creationId xmlns:a16="http://schemas.microsoft.com/office/drawing/2014/main" xmlns="" id="{00000000-0008-0000-0300-0000F4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a:extLst>
            <a:ext uri="{FF2B5EF4-FFF2-40B4-BE49-F238E27FC236}">
              <a16:creationId xmlns:a16="http://schemas.microsoft.com/office/drawing/2014/main" xmlns="" id="{00000000-0008-0000-0300-0000F6000000}"/>
            </a:ext>
          </a:extLst>
        </xdr:cNvPr>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a:extLst>
            <a:ext uri="{FF2B5EF4-FFF2-40B4-BE49-F238E27FC236}">
              <a16:creationId xmlns:a16="http://schemas.microsoft.com/office/drawing/2014/main" xmlns="" id="{00000000-0008-0000-0300-0000F8000000}"/>
            </a:ext>
          </a:extLst>
        </xdr:cNvPr>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9737</xdr:rowOff>
    </xdr:from>
    <xdr:to>
      <xdr:col>24</xdr:col>
      <xdr:colOff>558800</xdr:colOff>
      <xdr:row>81</xdr:row>
      <xdr:rowOff>90170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179800" y="1389718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1" name="給与水準   （国との比較）平均値テキスト">
          <a:extLst>
            <a:ext uri="{FF2B5EF4-FFF2-40B4-BE49-F238E27FC236}">
              <a16:creationId xmlns:a16="http://schemas.microsoft.com/office/drawing/2014/main" xmlns="" id="{00000000-0008-0000-0300-0000FB000000}"/>
            </a:ext>
          </a:extLst>
        </xdr:cNvPr>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a:extLst>
            <a:ext uri="{FF2B5EF4-FFF2-40B4-BE49-F238E27FC236}">
              <a16:creationId xmlns:a16="http://schemas.microsoft.com/office/drawing/2014/main" xmlns="" id="{00000000-0008-0000-0300-0000FC000000}"/>
            </a:ext>
          </a:extLst>
        </xdr:cNvPr>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9737</xdr:rowOff>
    </xdr:from>
    <xdr:to>
      <xdr:col>23</xdr:col>
      <xdr:colOff>406400</xdr:colOff>
      <xdr:row>81</xdr:row>
      <xdr:rowOff>146473</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5290800" y="138971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13123</xdr:rowOff>
    </xdr:from>
    <xdr:to>
      <xdr:col>23</xdr:col>
      <xdr:colOff>457200</xdr:colOff>
      <xdr:row>85</xdr:row>
      <xdr:rowOff>114723</xdr:rowOff>
    </xdr:to>
    <xdr:sp macro="" textlink="">
      <xdr:nvSpPr>
        <xdr:cNvPr id="254" name="フローチャート : 判断 253">
          <a:extLst>
            <a:ext uri="{FF2B5EF4-FFF2-40B4-BE49-F238E27FC236}">
              <a16:creationId xmlns:a16="http://schemas.microsoft.com/office/drawing/2014/main" xmlns="" id="{00000000-0008-0000-0300-0000FE000000}"/>
            </a:ext>
          </a:extLst>
        </xdr:cNvPr>
        <xdr:cNvSpPr/>
      </xdr:nvSpPr>
      <xdr:spPr>
        <a:xfrm>
          <a:off x="16129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99500</xdr:rowOff>
    </xdr:from>
    <xdr:ext cx="7366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9737</xdr:rowOff>
    </xdr:from>
    <xdr:to>
      <xdr:col>22</xdr:col>
      <xdr:colOff>203200</xdr:colOff>
      <xdr:row>81</xdr:row>
      <xdr:rowOff>146473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4401800" y="138971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57" name="フローチャート : 判断 256">
          <a:extLst>
            <a:ext uri="{FF2B5EF4-FFF2-40B4-BE49-F238E27FC236}">
              <a16:creationId xmlns:a16="http://schemas.microsoft.com/office/drawing/2014/main" xmlns="" id="{00000000-0008-0000-0300-000001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9737</xdr:rowOff>
    </xdr:from>
    <xdr:to>
      <xdr:col>21</xdr:col>
      <xdr:colOff>0</xdr:colOff>
      <xdr:row>83</xdr:row>
      <xdr:rowOff>157480</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3512800" y="13897187"/>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3462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39370</xdr:rowOff>
    </xdr:from>
    <xdr:to>
      <xdr:col>24</xdr:col>
      <xdr:colOff>609600</xdr:colOff>
      <xdr:row>81</xdr:row>
      <xdr:rowOff>140970</xdr:rowOff>
    </xdr:to>
    <xdr:sp macro="" textlink="">
      <xdr:nvSpPr>
        <xdr:cNvPr id="269" name="円/楕円 268">
          <a:extLst>
            <a:ext uri="{FF2B5EF4-FFF2-40B4-BE49-F238E27FC236}">
              <a16:creationId xmlns:a16="http://schemas.microsoft.com/office/drawing/2014/main" xmlns="" id="{00000000-0008-0000-0300-00000D010000}"/>
            </a:ext>
          </a:extLst>
        </xdr:cNvPr>
        <xdr:cNvSpPr/>
      </xdr:nvSpPr>
      <xdr:spPr>
        <a:xfrm>
          <a:off x="169672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55897</xdr:rowOff>
    </xdr:from>
    <xdr:ext cx="762000" cy="259045"/>
    <xdr:sp macro="" textlink="">
      <xdr:nvSpPr>
        <xdr:cNvPr id="270" name="給与水準   （国との比較）該当値テキスト">
          <a:extLst>
            <a:ext uri="{FF2B5EF4-FFF2-40B4-BE49-F238E27FC236}">
              <a16:creationId xmlns:a16="http://schemas.microsoft.com/office/drawing/2014/main" xmlns="" id="{00000000-0008-0000-0300-00000E010000}"/>
            </a:ext>
          </a:extLst>
        </xdr:cNvPr>
        <xdr:cNvSpPr txBox="1"/>
      </xdr:nvSpPr>
      <xdr:spPr>
        <a:xfrm>
          <a:off x="171069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130387</xdr:rowOff>
    </xdr:from>
    <xdr:to>
      <xdr:col>23</xdr:col>
      <xdr:colOff>457200</xdr:colOff>
      <xdr:row>81</xdr:row>
      <xdr:rowOff>60537</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6129000" y="13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70714</xdr:rowOff>
    </xdr:from>
    <xdr:ext cx="7366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798800" y="1361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95673</xdr:rowOff>
    </xdr:from>
    <xdr:to>
      <xdr:col>22</xdr:col>
      <xdr:colOff>254000</xdr:colOff>
      <xdr:row>82</xdr:row>
      <xdr:rowOff>25823</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5240000" y="139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36000</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909800" y="1375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130387</xdr:rowOff>
    </xdr:from>
    <xdr:to>
      <xdr:col>21</xdr:col>
      <xdr:colOff>50800</xdr:colOff>
      <xdr:row>81</xdr:row>
      <xdr:rowOff>60537</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4351000" y="13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70714</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020800" y="1361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47007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131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a:extLst>
            <a:ext uri="{FF2B5EF4-FFF2-40B4-BE49-F238E27FC236}">
              <a16:creationId xmlns:a16="http://schemas.microsoft.com/office/drawing/2014/main" xmlns="" id="{00000000-0008-0000-0300-00001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離島・過疎地域という特殊地域においても、他団体と変わらない充実した住民サービスを確保するため、類似団体を上回る職員数で推移している。今後の財政状況も考慮し、事務事業の見直し等により適正な定員管理に努める。</a:t>
          </a:r>
          <a:endParaRPr kumimoji="1" lang="ja-JP" altLang="en-US" sz="16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a:extLst>
            <a:ext uri="{FF2B5EF4-FFF2-40B4-BE49-F238E27FC236}">
              <a16:creationId xmlns:a16="http://schemas.microsoft.com/office/drawing/2014/main" xmlns="" id="{00000000-0008-0000-0300-00002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a:extLst>
            <a:ext uri="{FF2B5EF4-FFF2-40B4-BE49-F238E27FC236}">
              <a16:creationId xmlns:a16="http://schemas.microsoft.com/office/drawing/2014/main" xmlns=""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a:extLst>
            <a:ext uri="{FF2B5EF4-FFF2-40B4-BE49-F238E27FC236}">
              <a16:creationId xmlns:a16="http://schemas.microsoft.com/office/drawing/2014/main" xmlns="" id="{00000000-0008-0000-0300-000037010000}"/>
            </a:ext>
          </a:extLst>
        </xdr:cNvPr>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a:extLst>
            <a:ext uri="{FF2B5EF4-FFF2-40B4-BE49-F238E27FC236}">
              <a16:creationId xmlns:a16="http://schemas.microsoft.com/office/drawing/2014/main" xmlns="" id="{00000000-0008-0000-0300-000039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18124</xdr:rowOff>
    </xdr:from>
    <xdr:to>
      <xdr:col>24</xdr:col>
      <xdr:colOff>558800</xdr:colOff>
      <xdr:row>63</xdr:row>
      <xdr:rowOff>37774</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179800" y="10819474"/>
          <a:ext cx="8382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6" name="定員管理の状況平均値テキスト">
          <a:extLst>
            <a:ext uri="{FF2B5EF4-FFF2-40B4-BE49-F238E27FC236}">
              <a16:creationId xmlns:a16="http://schemas.microsoft.com/office/drawing/2014/main" xmlns="" id="{00000000-0008-0000-0300-00003C010000}"/>
            </a:ext>
          </a:extLst>
        </xdr:cNvPr>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137178</xdr:rowOff>
    </xdr:from>
    <xdr:to>
      <xdr:col>23</xdr:col>
      <xdr:colOff>406400</xdr:colOff>
      <xdr:row>63</xdr:row>
      <xdr:rowOff>18124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5290800" y="10767078"/>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153289</xdr:rowOff>
    </xdr:from>
    <xdr:to>
      <xdr:col>23</xdr:col>
      <xdr:colOff>457200</xdr:colOff>
      <xdr:row>60</xdr:row>
      <xdr:rowOff>83439</xdr:rowOff>
    </xdr:to>
    <xdr:sp macro="" textlink="">
      <xdr:nvSpPr>
        <xdr:cNvPr id="319" name="フローチャート : 判断 318">
          <a:extLst>
            <a:ext uri="{FF2B5EF4-FFF2-40B4-BE49-F238E27FC236}">
              <a16:creationId xmlns:a16="http://schemas.microsoft.com/office/drawing/2014/main" xmlns="" id="{00000000-0008-0000-0300-00003F010000}"/>
            </a:ext>
          </a:extLst>
        </xdr:cNvPr>
        <xdr:cNvSpPr/>
      </xdr:nvSpPr>
      <xdr:spPr>
        <a:xfrm>
          <a:off x="16129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93616</xdr:rowOff>
    </xdr:from>
    <xdr:ext cx="7366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798800" y="1003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130973</xdr:rowOff>
    </xdr:from>
    <xdr:to>
      <xdr:col>22</xdr:col>
      <xdr:colOff>203200</xdr:colOff>
      <xdr:row>62</xdr:row>
      <xdr:rowOff>137178</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4401800" y="1076087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149497</xdr:rowOff>
    </xdr:from>
    <xdr:to>
      <xdr:col>22</xdr:col>
      <xdr:colOff>254000</xdr:colOff>
      <xdr:row>60</xdr:row>
      <xdr:rowOff>79647</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5240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89824</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909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130973</xdr:rowOff>
    </xdr:from>
    <xdr:to>
      <xdr:col>21</xdr:col>
      <xdr:colOff>0</xdr:colOff>
      <xdr:row>62</xdr:row>
      <xdr:rowOff>168892</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3512800" y="1076087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132606</xdr:rowOff>
    </xdr:from>
    <xdr:to>
      <xdr:col>21</xdr:col>
      <xdr:colOff>50800</xdr:colOff>
      <xdr:row>60</xdr:row>
      <xdr:rowOff>62756</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4351000" y="102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72933</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020800" y="1001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109165</xdr:rowOff>
    </xdr:from>
    <xdr:to>
      <xdr:col>19</xdr:col>
      <xdr:colOff>533400</xdr:colOff>
      <xdr:row>60</xdr:row>
      <xdr:rowOff>39315</xdr:rowOff>
    </xdr:to>
    <xdr:sp macro="" textlink="">
      <xdr:nvSpPr>
        <xdr:cNvPr id="327" name="フローチャート : 判断 326">
          <a:extLst>
            <a:ext uri="{FF2B5EF4-FFF2-40B4-BE49-F238E27FC236}">
              <a16:creationId xmlns:a16="http://schemas.microsoft.com/office/drawing/2014/main" xmlns="" id="{00000000-0008-0000-0300-000047010000}"/>
            </a:ext>
          </a:extLst>
        </xdr:cNvPr>
        <xdr:cNvSpPr/>
      </xdr:nvSpPr>
      <xdr:spPr>
        <a:xfrm>
          <a:off x="13462000" y="102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49492</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131800" y="99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158424</xdr:rowOff>
    </xdr:from>
    <xdr:to>
      <xdr:col>24</xdr:col>
      <xdr:colOff>609600</xdr:colOff>
      <xdr:row>63</xdr:row>
      <xdr:rowOff>88574</xdr:rowOff>
    </xdr:to>
    <xdr:sp macro="" textlink="">
      <xdr:nvSpPr>
        <xdr:cNvPr id="334" name="円/楕円 333">
          <a:extLst>
            <a:ext uri="{FF2B5EF4-FFF2-40B4-BE49-F238E27FC236}">
              <a16:creationId xmlns:a16="http://schemas.microsoft.com/office/drawing/2014/main" xmlns="" id="{00000000-0008-0000-0300-00004E010000}"/>
            </a:ext>
          </a:extLst>
        </xdr:cNvPr>
        <xdr:cNvSpPr/>
      </xdr:nvSpPr>
      <xdr:spPr>
        <a:xfrm>
          <a:off x="16967200" y="107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130501</xdr:rowOff>
    </xdr:from>
    <xdr:ext cx="762000" cy="259045"/>
    <xdr:sp macro="" textlink="">
      <xdr:nvSpPr>
        <xdr:cNvPr id="335" name="定員管理の状況該当値テキスト">
          <a:extLst>
            <a:ext uri="{FF2B5EF4-FFF2-40B4-BE49-F238E27FC236}">
              <a16:creationId xmlns:a16="http://schemas.microsoft.com/office/drawing/2014/main" xmlns="" id="{00000000-0008-0000-0300-00004F010000}"/>
            </a:ext>
          </a:extLst>
        </xdr:cNvPr>
        <xdr:cNvSpPr txBox="1"/>
      </xdr:nvSpPr>
      <xdr:spPr>
        <a:xfrm>
          <a:off x="17106900" y="1076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138774</xdr:rowOff>
    </xdr:from>
    <xdr:to>
      <xdr:col>23</xdr:col>
      <xdr:colOff>457200</xdr:colOff>
      <xdr:row>63</xdr:row>
      <xdr:rowOff>68924</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6129000" y="107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53701</xdr:rowOff>
    </xdr:from>
    <xdr:ext cx="7366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798800" y="10855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86378</xdr:rowOff>
    </xdr:from>
    <xdr:to>
      <xdr:col>22</xdr:col>
      <xdr:colOff>254000</xdr:colOff>
      <xdr:row>63</xdr:row>
      <xdr:rowOff>16528</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5240000" y="1071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1305</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080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80173</xdr:rowOff>
    </xdr:from>
    <xdr:to>
      <xdr:col>21</xdr:col>
      <xdr:colOff>50800</xdr:colOff>
      <xdr:row>63</xdr:row>
      <xdr:rowOff>10323</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4351000" y="107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166550</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1079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118092</xdr:rowOff>
    </xdr:from>
    <xdr:to>
      <xdr:col>19</xdr:col>
      <xdr:colOff>533400</xdr:colOff>
      <xdr:row>63</xdr:row>
      <xdr:rowOff>48242</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3462000" y="107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33019</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108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a:t>
          </a:r>
          <a:r>
            <a:rPr kumimoji="1" lang="ja-JP" altLang="ja-JP" sz="1400">
              <a:solidFill>
                <a:schemeClr val="dk1"/>
              </a:solidFill>
              <a:effectLst/>
              <a:latin typeface="+mn-lt"/>
              <a:ea typeface="+mn-ea"/>
              <a:cs typeface="+mn-cs"/>
            </a:rPr>
            <a:t>実質公債費比率については、対前年度比で</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ポイント改善されたが、依然として類似団体平均を上回っている。沖縄振興特別推進交付金事業や普通建設事業に係る地方債の元金償還が今後発生していく見込みのため、実質公債費比率の上昇に留意する必要がある。また、今後予定している起債事業の計画の整理及び選択を行い、起債依存型の事業実施を見直していく。</a:t>
          </a:r>
          <a:endParaRPr kumimoji="1" lang="ja-JP" altLang="en-US" sz="16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a:extLst>
            <a:ext uri="{FF2B5EF4-FFF2-40B4-BE49-F238E27FC236}">
              <a16:creationId xmlns:a16="http://schemas.microsoft.com/office/drawing/2014/main" xmlns=""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74168</xdr:rowOff>
    </xdr:from>
    <xdr:to>
      <xdr:col>24</xdr:col>
      <xdr:colOff>558800</xdr:colOff>
      <xdr:row>42</xdr:row>
      <xdr:rowOff>97790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flipV="1">
          <a:off x="17018000" y="6589268"/>
          <a:ext cx="0" cy="709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69867</xdr:rowOff>
    </xdr:from>
    <xdr:ext cx="762000" cy="259045"/>
    <xdr:sp macro="" textlink="">
      <xdr:nvSpPr>
        <xdr:cNvPr id="370" name="公債費負担の状況最小値テキスト">
          <a:extLst>
            <a:ext uri="{FF2B5EF4-FFF2-40B4-BE49-F238E27FC236}">
              <a16:creationId xmlns:a16="http://schemas.microsoft.com/office/drawing/2014/main" xmlns="" id="{00000000-0008-0000-0300-000072010000}"/>
            </a:ext>
          </a:extLst>
        </xdr:cNvPr>
        <xdr:cNvSpPr txBox="1"/>
      </xdr:nvSpPr>
      <xdr:spPr>
        <a:xfrm>
          <a:off x="17106900" y="727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42</xdr:row>
      <xdr:rowOff>97790</xdr:rowOff>
    </xdr:from>
    <xdr:to>
      <xdr:col>24</xdr:col>
      <xdr:colOff>647700</xdr:colOff>
      <xdr:row>42</xdr:row>
      <xdr:rowOff>97790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929100" y="729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160545</xdr:rowOff>
    </xdr:from>
    <xdr:ext cx="762000" cy="259045"/>
    <xdr:sp macro="" textlink="">
      <xdr:nvSpPr>
        <xdr:cNvPr id="372" name="公債費負担の状況最大値テキスト">
          <a:extLst>
            <a:ext uri="{FF2B5EF4-FFF2-40B4-BE49-F238E27FC236}">
              <a16:creationId xmlns:a16="http://schemas.microsoft.com/office/drawing/2014/main" xmlns="" id="{00000000-0008-0000-0300-000074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38</xdr:row>
      <xdr:rowOff>74168</xdr:rowOff>
    </xdr:from>
    <xdr:to>
      <xdr:col>24</xdr:col>
      <xdr:colOff>647700</xdr:colOff>
      <xdr:row>38</xdr:row>
      <xdr:rowOff>74168</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42</xdr:row>
      <xdr:rowOff>107442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6179800" y="718769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140987</xdr:rowOff>
    </xdr:from>
    <xdr:ext cx="762000" cy="259045"/>
    <xdr:sp macro="" textlink="">
      <xdr:nvSpPr>
        <xdr:cNvPr id="375" name="公債費負担の状況平均値テキスト">
          <a:extLst>
            <a:ext uri="{FF2B5EF4-FFF2-40B4-BE49-F238E27FC236}">
              <a16:creationId xmlns:a16="http://schemas.microsoft.com/office/drawing/2014/main" xmlns="" id="{00000000-0008-0000-0300-000077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76" name="フローチャート : 判断 375">
          <a:extLst>
            <a:ext uri="{FF2B5EF4-FFF2-40B4-BE49-F238E27FC236}">
              <a16:creationId xmlns:a16="http://schemas.microsoft.com/office/drawing/2014/main" xmlns="" id="{00000000-0008-0000-0300-000078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107442</xdr:rowOff>
    </xdr:from>
    <xdr:to>
      <xdr:col>23</xdr:col>
      <xdr:colOff>406400</xdr:colOff>
      <xdr:row>43</xdr:row>
      <xdr:rowOff>56642</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5290800" y="730834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8" name="フローチャート : 判断 377">
          <a:extLst>
            <a:ext uri="{FF2B5EF4-FFF2-40B4-BE49-F238E27FC236}">
              <a16:creationId xmlns:a16="http://schemas.microsoft.com/office/drawing/2014/main" xmlns="" id="{00000000-0008-0000-0300-00007A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56642</xdr:rowOff>
    </xdr:from>
    <xdr:to>
      <xdr:col>22</xdr:col>
      <xdr:colOff>203200</xdr:colOff>
      <xdr:row>44</xdr:row>
      <xdr:rowOff>1016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4401800" y="742899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1" name="フローチャート : 判断 380">
          <a:extLst>
            <a:ext uri="{FF2B5EF4-FFF2-40B4-BE49-F238E27FC236}">
              <a16:creationId xmlns:a16="http://schemas.microsoft.com/office/drawing/2014/main" xmlns="" id="{00000000-0008-0000-0300-00007D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54102</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3512800" y="75448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4" name="フローチャート : 判断 383">
          <a:extLst>
            <a:ext uri="{FF2B5EF4-FFF2-40B4-BE49-F238E27FC236}">
              <a16:creationId xmlns:a16="http://schemas.microsoft.com/office/drawing/2014/main" xmlns="" id="{00000000-0008-0000-0300-000080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93" name="円/楕円 392">
          <a:extLst>
            <a:ext uri="{FF2B5EF4-FFF2-40B4-BE49-F238E27FC236}">
              <a16:creationId xmlns:a16="http://schemas.microsoft.com/office/drawing/2014/main" xmlns="" id="{00000000-0008-0000-0300-000089010000}"/>
            </a:ext>
          </a:extLst>
        </xdr:cNvPr>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3319</xdr:rowOff>
    </xdr:from>
    <xdr:ext cx="762000" cy="259045"/>
    <xdr:sp macro="" textlink="">
      <xdr:nvSpPr>
        <xdr:cNvPr id="394" name="公債費負担の状況該当値テキスト">
          <a:extLst>
            <a:ext uri="{FF2B5EF4-FFF2-40B4-BE49-F238E27FC236}">
              <a16:creationId xmlns:a16="http://schemas.microsoft.com/office/drawing/2014/main" xmlns="" id="{00000000-0008-0000-0300-00008A010000}"/>
            </a:ext>
          </a:extLst>
        </xdr:cNvPr>
        <xdr:cNvSpPr txBox="1"/>
      </xdr:nvSpPr>
      <xdr:spPr>
        <a:xfrm>
          <a:off x="17106900" y="703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56642</xdr:rowOff>
    </xdr:from>
    <xdr:to>
      <xdr:col>23</xdr:col>
      <xdr:colOff>457200</xdr:colOff>
      <xdr:row>42</xdr:row>
      <xdr:rowOff>158242</xdr:rowOff>
    </xdr:to>
    <xdr:sp macro="" textlink="">
      <xdr:nvSpPr>
        <xdr:cNvPr id="395" name="円/楕円 394">
          <a:extLst>
            <a:ext uri="{FF2B5EF4-FFF2-40B4-BE49-F238E27FC236}">
              <a16:creationId xmlns:a16="http://schemas.microsoft.com/office/drawing/2014/main" xmlns="" id="{00000000-0008-0000-0300-00008B010000}"/>
            </a:ext>
          </a:extLst>
        </xdr:cNvPr>
        <xdr:cNvSpPr/>
      </xdr:nvSpPr>
      <xdr:spPr>
        <a:xfrm>
          <a:off x="16129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143019</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734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5842</xdr:rowOff>
    </xdr:from>
    <xdr:to>
      <xdr:col>22</xdr:col>
      <xdr:colOff>254000</xdr:colOff>
      <xdr:row>43</xdr:row>
      <xdr:rowOff>107442</xdr:rowOff>
    </xdr:to>
    <xdr:sp macro="" textlink="">
      <xdr:nvSpPr>
        <xdr:cNvPr id="397" name="円/楕円 396">
          <a:extLst>
            <a:ext uri="{FF2B5EF4-FFF2-40B4-BE49-F238E27FC236}">
              <a16:creationId xmlns:a16="http://schemas.microsoft.com/office/drawing/2014/main" xmlns="" id="{00000000-0008-0000-0300-00008D010000}"/>
            </a:ext>
          </a:extLst>
        </xdr:cNvPr>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92219</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399" name="円/楕円 398">
          <a:extLst>
            <a:ext uri="{FF2B5EF4-FFF2-40B4-BE49-F238E27FC236}">
              <a16:creationId xmlns:a16="http://schemas.microsoft.com/office/drawing/2014/main" xmlns="" id="{00000000-0008-0000-0300-00008F010000}"/>
            </a:ext>
          </a:extLst>
        </xdr:cNvPr>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3302</xdr:rowOff>
    </xdr:from>
    <xdr:to>
      <xdr:col>19</xdr:col>
      <xdr:colOff>533400</xdr:colOff>
      <xdr:row>44</xdr:row>
      <xdr:rowOff>104902</xdr:rowOff>
    </xdr:to>
    <xdr:sp macro="" textlink="">
      <xdr:nvSpPr>
        <xdr:cNvPr id="401" name="円/楕円 400">
          <a:extLst>
            <a:ext uri="{FF2B5EF4-FFF2-40B4-BE49-F238E27FC236}">
              <a16:creationId xmlns:a16="http://schemas.microsoft.com/office/drawing/2014/main" xmlns="" id="{00000000-0008-0000-0300-000091010000}"/>
            </a:ext>
          </a:extLst>
        </xdr:cNvPr>
        <xdr:cNvSpPr/>
      </xdr:nvSpPr>
      <xdr:spPr>
        <a:xfrm>
          <a:off x="13462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89679</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a:t>
          </a:r>
          <a:r>
            <a:rPr kumimoji="1" lang="ja-JP" altLang="ja-JP" sz="1400">
              <a:solidFill>
                <a:schemeClr val="dk1"/>
              </a:solidFill>
              <a:effectLst/>
              <a:latin typeface="+mn-lt"/>
              <a:ea typeface="+mn-ea"/>
              <a:cs typeface="+mn-cs"/>
            </a:rPr>
            <a:t>大規模な建設事業の増加に伴う地方債の発行など、今後も上昇する見込みである。昨年度から増加に転じ、今後も比率の上昇が予想される。公債費等義務的経費の削減を図り、財政調整基金や減債基金の積立を計画的に実施し、充当可能財源の確保に努める。</a:t>
          </a:r>
          <a:endParaRPr kumimoji="1" lang="ja-JP" altLang="en-US" sz="16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a:extLst>
            <a:ext uri="{FF2B5EF4-FFF2-40B4-BE49-F238E27FC236}">
              <a16:creationId xmlns:a16="http://schemas.microsoft.com/office/drawing/2014/main" xmlns=""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4" name="将来負担の状況最小値テキスト">
          <a:extLst>
            <a:ext uri="{FF2B5EF4-FFF2-40B4-BE49-F238E27FC236}">
              <a16:creationId xmlns:a16="http://schemas.microsoft.com/office/drawing/2014/main" xmlns="" id="{00000000-0008-0000-0300-0000B2010000}"/>
            </a:ext>
          </a:extLst>
        </xdr:cNvPr>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xmlns=""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38342</xdr:rowOff>
    </xdr:from>
    <xdr:to>
      <xdr:col>24</xdr:col>
      <xdr:colOff>558800</xdr:colOff>
      <xdr:row>22</xdr:row>
      <xdr:rowOff>143087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179800" y="3124442"/>
          <a:ext cx="838200" cy="79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a:extLst>
            <a:ext uri="{FF2B5EF4-FFF2-40B4-BE49-F238E27FC236}">
              <a16:creationId xmlns:a16="http://schemas.microsoft.com/office/drawing/2014/main" xmlns=""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24795</xdr:rowOff>
    </xdr:from>
    <xdr:to>
      <xdr:col>23</xdr:col>
      <xdr:colOff>406400</xdr:colOff>
      <xdr:row>18</xdr:row>
      <xdr:rowOff>38342</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5290800" y="2939445"/>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a:extLst>
            <a:ext uri="{FF2B5EF4-FFF2-40B4-BE49-F238E27FC236}">
              <a16:creationId xmlns:a16="http://schemas.microsoft.com/office/drawing/2014/main" xmlns=""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24795</xdr:rowOff>
    </xdr:from>
    <xdr:to>
      <xdr:col>22</xdr:col>
      <xdr:colOff>203200</xdr:colOff>
      <xdr:row>18</xdr:row>
      <xdr:rowOff>40640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4401800" y="2939445"/>
          <a:ext cx="889000" cy="18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5" name="フローチャート : 判断 444">
          <a:extLst>
            <a:ext uri="{FF2B5EF4-FFF2-40B4-BE49-F238E27FC236}">
              <a16:creationId xmlns:a16="http://schemas.microsoft.com/office/drawing/2014/main" xmlns=""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40640</xdr:rowOff>
    </xdr:from>
    <xdr:to>
      <xdr:col>21</xdr:col>
      <xdr:colOff>0</xdr:colOff>
      <xdr:row>19</xdr:row>
      <xdr:rowOff>22013</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3512800" y="312674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a:extLst>
            <a:ext uri="{FF2B5EF4-FFF2-40B4-BE49-F238E27FC236}">
              <a16:creationId xmlns:a16="http://schemas.microsoft.com/office/drawing/2014/main" xmlns=""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a:extLst>
            <a:ext uri="{FF2B5EF4-FFF2-40B4-BE49-F238E27FC236}">
              <a16:creationId xmlns:a16="http://schemas.microsoft.com/office/drawing/2014/main" xmlns=""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22</xdr:row>
      <xdr:rowOff>92287</xdr:rowOff>
    </xdr:from>
    <xdr:to>
      <xdr:col>24</xdr:col>
      <xdr:colOff>609600</xdr:colOff>
      <xdr:row>23</xdr:row>
      <xdr:rowOff>22437</xdr:rowOff>
    </xdr:to>
    <xdr:sp macro="" textlink="">
      <xdr:nvSpPr>
        <xdr:cNvPr id="457" name="円/楕円 456">
          <a:extLst>
            <a:ext uri="{FF2B5EF4-FFF2-40B4-BE49-F238E27FC236}">
              <a16:creationId xmlns:a16="http://schemas.microsoft.com/office/drawing/2014/main" xmlns="" id="{00000000-0008-0000-0300-0000C9010000}"/>
            </a:ext>
          </a:extLst>
        </xdr:cNvPr>
        <xdr:cNvSpPr/>
      </xdr:nvSpPr>
      <xdr:spPr>
        <a:xfrm>
          <a:off x="16967200" y="3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159614</xdr:rowOff>
    </xdr:from>
    <xdr:ext cx="762000" cy="259045"/>
    <xdr:sp macro="" textlink="">
      <xdr:nvSpPr>
        <xdr:cNvPr id="458" name="将来負担の状況該当値テキスト">
          <a:extLst>
            <a:ext uri="{FF2B5EF4-FFF2-40B4-BE49-F238E27FC236}">
              <a16:creationId xmlns:a16="http://schemas.microsoft.com/office/drawing/2014/main" xmlns="" id="{00000000-0008-0000-0300-0000CA010000}"/>
            </a:ext>
          </a:extLst>
        </xdr:cNvPr>
        <xdr:cNvSpPr txBox="1"/>
      </xdr:nvSpPr>
      <xdr:spPr>
        <a:xfrm>
          <a:off x="17106900" y="376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158992</xdr:rowOff>
    </xdr:from>
    <xdr:to>
      <xdr:col>23</xdr:col>
      <xdr:colOff>457200</xdr:colOff>
      <xdr:row>18</xdr:row>
      <xdr:rowOff>89142</xdr:rowOff>
    </xdr:to>
    <xdr:sp macro="" textlink="">
      <xdr:nvSpPr>
        <xdr:cNvPr id="459" name="円/楕円 458">
          <a:extLst>
            <a:ext uri="{FF2B5EF4-FFF2-40B4-BE49-F238E27FC236}">
              <a16:creationId xmlns:a16="http://schemas.microsoft.com/office/drawing/2014/main" xmlns="" id="{00000000-0008-0000-0300-0000CB010000}"/>
            </a:ext>
          </a:extLst>
        </xdr:cNvPr>
        <xdr:cNvSpPr/>
      </xdr:nvSpPr>
      <xdr:spPr>
        <a:xfrm>
          <a:off x="16129000" y="30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73919</xdr:rowOff>
    </xdr:from>
    <xdr:ext cx="7366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798800" y="316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145445</xdr:rowOff>
    </xdr:from>
    <xdr:to>
      <xdr:col>22</xdr:col>
      <xdr:colOff>254000</xdr:colOff>
      <xdr:row>17</xdr:row>
      <xdr:rowOff>75595</xdr:rowOff>
    </xdr:to>
    <xdr:sp macro="" textlink="">
      <xdr:nvSpPr>
        <xdr:cNvPr id="461" name="円/楕円 460">
          <a:extLst>
            <a:ext uri="{FF2B5EF4-FFF2-40B4-BE49-F238E27FC236}">
              <a16:creationId xmlns:a16="http://schemas.microsoft.com/office/drawing/2014/main" xmlns="" id="{00000000-0008-0000-0300-0000CD010000}"/>
            </a:ext>
          </a:extLst>
        </xdr:cNvPr>
        <xdr:cNvSpPr/>
      </xdr:nvSpPr>
      <xdr:spPr>
        <a:xfrm>
          <a:off x="15240000" y="28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60372</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909800" y="297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161290</xdr:rowOff>
    </xdr:from>
    <xdr:to>
      <xdr:col>21</xdr:col>
      <xdr:colOff>50800</xdr:colOff>
      <xdr:row>18</xdr:row>
      <xdr:rowOff>91440</xdr:rowOff>
    </xdr:to>
    <xdr:sp macro="" textlink="">
      <xdr:nvSpPr>
        <xdr:cNvPr id="463" name="円/楕円 462">
          <a:extLst>
            <a:ext uri="{FF2B5EF4-FFF2-40B4-BE49-F238E27FC236}">
              <a16:creationId xmlns:a16="http://schemas.microsoft.com/office/drawing/2014/main" xmlns="" id="{00000000-0008-0000-0300-0000CF010000}"/>
            </a:ext>
          </a:extLst>
        </xdr:cNvPr>
        <xdr:cNvSpPr/>
      </xdr:nvSpPr>
      <xdr:spPr>
        <a:xfrm>
          <a:off x="14351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76217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020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142663</xdr:rowOff>
    </xdr:from>
    <xdr:to>
      <xdr:col>19</xdr:col>
      <xdr:colOff>533400</xdr:colOff>
      <xdr:row>19</xdr:row>
      <xdr:rowOff>72813</xdr:rowOff>
    </xdr:to>
    <xdr:sp macro="" textlink="">
      <xdr:nvSpPr>
        <xdr:cNvPr id="465" name="円/楕円 464">
          <a:extLst>
            <a:ext uri="{FF2B5EF4-FFF2-40B4-BE49-F238E27FC236}">
              <a16:creationId xmlns:a16="http://schemas.microsoft.com/office/drawing/2014/main" xmlns="" id="{00000000-0008-0000-0300-0000D1010000}"/>
            </a:ext>
          </a:extLst>
        </xdr:cNvPr>
        <xdr:cNvSpPr/>
      </xdr:nvSpPr>
      <xdr:spPr>
        <a:xfrm>
          <a:off x="13462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57590</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131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1,268
1,256
21.82
3,540,681
3,305,293
176,878
1,100,763
2,420,822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139.4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a:rPr>
            <a:t>　</a:t>
          </a:r>
          <a:r>
            <a:rPr kumimoji="1" lang="ja-JP" altLang="ja-JP" sz="1400">
              <a:solidFill>
                <a:schemeClr val="dk1"/>
              </a:solidFill>
              <a:effectLst/>
              <a:latin typeface="+mn-lt"/>
              <a:ea typeface="+mn-ea"/>
              <a:cs typeface="+mn-cs"/>
            </a:rPr>
            <a:t>人件費にかかる経常経費は、人口千人当たり職員数が類似団体と比較して多いこと、職員の年齢構成に偏りがあるなどの要因により高くなっている。臨時職員数や事務事業の見直しにより適正な定員管理に努め</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人件費の削減に努める。</a:t>
          </a:r>
          <a:endParaRPr lang="ja-JP" altLang="ja-JP" sz="18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39370</xdr:rowOff>
    </xdr:from>
    <xdr:to>
      <xdr:col>7</xdr:col>
      <xdr:colOff>15875</xdr:colOff>
      <xdr:row>39</xdr:row>
      <xdr:rowOff>77470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55447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134620</xdr:rowOff>
    </xdr:from>
    <xdr:to>
      <xdr:col>5</xdr:col>
      <xdr:colOff>549275</xdr:colOff>
      <xdr:row>39</xdr:row>
      <xdr:rowOff>77470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64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99060</xdr:rowOff>
    </xdr:from>
    <xdr:to>
      <xdr:col>5</xdr:col>
      <xdr:colOff>600075</xdr:colOff>
      <xdr:row>36</xdr:row>
      <xdr:rowOff>29210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134620</xdr:rowOff>
    </xdr:from>
    <xdr:to>
      <xdr:col>4</xdr:col>
      <xdr:colOff>346075</xdr:colOff>
      <xdr:row>38</xdr:row>
      <xdr:rowOff>138430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649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121920</xdr:rowOff>
    </xdr:from>
    <xdr:to>
      <xdr:col>4</xdr:col>
      <xdr:colOff>396875</xdr:colOff>
      <xdr:row>36</xdr:row>
      <xdr:rowOff>52070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62247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38</xdr:row>
      <xdr:rowOff>138430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5735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80010</xdr:rowOff>
    </xdr:from>
    <xdr:to>
      <xdr:col>3</xdr:col>
      <xdr:colOff>193675</xdr:colOff>
      <xdr:row>36</xdr:row>
      <xdr:rowOff>10160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20337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160020</xdr:rowOff>
    </xdr:from>
    <xdr:to>
      <xdr:col>7</xdr:col>
      <xdr:colOff>66675</xdr:colOff>
      <xdr:row>38</xdr:row>
      <xdr:rowOff>90170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132097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47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26670</xdr:rowOff>
    </xdr:from>
    <xdr:to>
      <xdr:col>5</xdr:col>
      <xdr:colOff>600075</xdr:colOff>
      <xdr:row>39</xdr:row>
      <xdr:rowOff>128270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113047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83820</xdr:rowOff>
    </xdr:from>
    <xdr:to>
      <xdr:col>4</xdr:col>
      <xdr:colOff>396875</xdr:colOff>
      <xdr:row>39</xdr:row>
      <xdr:rowOff>13970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170197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87630</xdr:rowOff>
    </xdr:from>
    <xdr:to>
      <xdr:col>3</xdr:col>
      <xdr:colOff>193675</xdr:colOff>
      <xdr:row>39</xdr:row>
      <xdr:rowOff>17780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2557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a:rPr>
            <a:t>　</a:t>
          </a:r>
          <a:r>
            <a:rPr kumimoji="1" lang="ja-JP" altLang="ja-JP" sz="1400">
              <a:solidFill>
                <a:schemeClr val="dk1"/>
              </a:solidFill>
              <a:effectLst/>
              <a:latin typeface="+mn-lt"/>
              <a:ea typeface="+mn-ea"/>
              <a:cs typeface="+mn-cs"/>
            </a:rPr>
            <a:t>前年度より</a:t>
          </a:r>
          <a:r>
            <a:rPr kumimoji="1" lang="en-US" altLang="ja-JP" sz="1400">
              <a:solidFill>
                <a:schemeClr val="dk1"/>
              </a:solidFill>
              <a:effectLst/>
              <a:latin typeface="+mn-lt"/>
              <a:ea typeface="+mn-ea"/>
              <a:cs typeface="+mn-cs"/>
            </a:rPr>
            <a:t>4.3</a:t>
          </a:r>
          <a:r>
            <a:rPr kumimoji="1" lang="ja-JP" altLang="ja-JP" sz="1400">
              <a:solidFill>
                <a:schemeClr val="dk1"/>
              </a:solidFill>
              <a:effectLst/>
              <a:latin typeface="+mn-lt"/>
              <a:ea typeface="+mn-ea"/>
              <a:cs typeface="+mn-cs"/>
            </a:rPr>
            <a:t>ポイント上昇し、類似団体平均を上回った。修繕費や光熱費など公共施設の維持管理等に係る物件費は高い傾向にあるため、経費削減に向けた取組を強化する。</a:t>
          </a:r>
          <a:endParaRPr lang="ja-JP" altLang="ja-JP" sz="18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142240</xdr:rowOff>
    </xdr:from>
    <xdr:to>
      <xdr:col>24</xdr:col>
      <xdr:colOff>31750</xdr:colOff>
      <xdr:row>16</xdr:row>
      <xdr:rowOff>134620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5671800" y="271399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a:extLst>
            <a:ext uri="{FF2B5EF4-FFF2-40B4-BE49-F238E27FC236}">
              <a16:creationId xmlns:a16="http://schemas.microsoft.com/office/drawing/2014/main" xmlns="" id="{00000000-0008-0000-0400-000080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142240</xdr:rowOff>
    </xdr:from>
    <xdr:to>
      <xdr:col>22</xdr:col>
      <xdr:colOff>565150</xdr:colOff>
      <xdr:row>16</xdr:row>
      <xdr:rowOff>20320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4782800" y="2713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129540</xdr:rowOff>
    </xdr:from>
    <xdr:to>
      <xdr:col>22</xdr:col>
      <xdr:colOff>615950</xdr:colOff>
      <xdr:row>16</xdr:row>
      <xdr:rowOff>59690</xdr:rowOff>
    </xdr:to>
    <xdr:sp macro="" textlink="">
      <xdr:nvSpPr>
        <xdr:cNvPr id="130" name="フローチャート : 判断 129">
          <a:extLst>
            <a:ext uri="{FF2B5EF4-FFF2-40B4-BE49-F238E27FC236}">
              <a16:creationId xmlns:a16="http://schemas.microsoft.com/office/drawing/2014/main" xmlns="" id="{00000000-0008-0000-0400-000082000000}"/>
            </a:ext>
          </a:extLst>
        </xdr:cNvPr>
        <xdr:cNvSpPr/>
      </xdr:nvSpPr>
      <xdr:spPr>
        <a:xfrm>
          <a:off x="15621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44467</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78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104140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3893800" y="2763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3" name="フローチャート : 判断 132">
          <a:extLst>
            <a:ext uri="{FF2B5EF4-FFF2-40B4-BE49-F238E27FC236}">
              <a16:creationId xmlns:a16="http://schemas.microsoft.com/office/drawing/2014/main" xmlns=""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111760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004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a:extLst>
            <a:ext uri="{FF2B5EF4-FFF2-40B4-BE49-F238E27FC236}">
              <a16:creationId xmlns:a16="http://schemas.microsoft.com/office/drawing/2014/main" xmlns=""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a:extLst>
            <a:ext uri="{FF2B5EF4-FFF2-40B4-BE49-F238E27FC236}">
              <a16:creationId xmlns:a16="http://schemas.microsoft.com/office/drawing/2014/main" xmlns="" id="{00000000-0008-0000-0400-00008A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55897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91440</xdr:rowOff>
    </xdr:from>
    <xdr:to>
      <xdr:col>22</xdr:col>
      <xdr:colOff>615950</xdr:colOff>
      <xdr:row>16</xdr:row>
      <xdr:rowOff>21590</xdr:rowOff>
    </xdr:to>
    <xdr:sp macro="" textlink="">
      <xdr:nvSpPr>
        <xdr:cNvPr id="147" name="円/楕円 146">
          <a:extLst>
            <a:ext uri="{FF2B5EF4-FFF2-40B4-BE49-F238E27FC236}">
              <a16:creationId xmlns:a16="http://schemas.microsoft.com/office/drawing/2014/main" xmlns="" id="{00000000-0008-0000-0400-000093000000}"/>
            </a:ext>
          </a:extLst>
        </xdr:cNvPr>
        <xdr:cNvSpPr/>
      </xdr:nvSpPr>
      <xdr:spPr>
        <a:xfrm>
          <a:off x="15621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9" name="円/楕円 148">
          <a:extLst>
            <a:ext uri="{FF2B5EF4-FFF2-40B4-BE49-F238E27FC236}">
              <a16:creationId xmlns:a16="http://schemas.microsoft.com/office/drawing/2014/main" xmlns="" id="{00000000-0008-0000-0400-000095000000}"/>
            </a:ext>
          </a:extLst>
        </xdr:cNvPr>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1" name="円/楕円 150">
          <a:extLst>
            <a:ext uri="{FF2B5EF4-FFF2-40B4-BE49-F238E27FC236}">
              <a16:creationId xmlns:a16="http://schemas.microsoft.com/office/drawing/2014/main" xmlns="" id="{00000000-0008-0000-0400-000097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3" name="円/楕円 152">
          <a:extLst>
            <a:ext uri="{FF2B5EF4-FFF2-40B4-BE49-F238E27FC236}">
              <a16:creationId xmlns:a16="http://schemas.microsoft.com/office/drawing/2014/main" xmlns="" id="{00000000-0008-0000-0400-000099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a:rPr>
            <a:t>　</a:t>
          </a:r>
          <a:r>
            <a:rPr lang="ja-JP" altLang="ja-JP" sz="1400" b="0" i="0" baseline="0">
              <a:solidFill>
                <a:schemeClr val="dk1"/>
              </a:solidFill>
              <a:effectLst/>
              <a:latin typeface="+mn-lt"/>
              <a:ea typeface="+mn-ea"/>
              <a:cs typeface="+mn-cs"/>
            </a:rPr>
            <a:t>法定サービス給付以外の経費抑制に取組んでいるが、少子高齢化に伴う、社会保障支援費の増大は避けられないことから、今後は社会福祉全体の動向に注意していく必要がある。</a:t>
          </a:r>
          <a:endParaRPr lang="ja-JP" altLang="ja-JP" sz="18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107950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404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a:extLst>
            <a:ext uri="{FF2B5EF4-FFF2-40B4-BE49-F238E27FC236}">
              <a16:creationId xmlns:a16="http://schemas.microsoft.com/office/drawing/2014/main" xmlns=""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55</xdr:row>
      <xdr:rowOff>107950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271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55</xdr:row>
      <xdr:rowOff>12700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271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3" name="フローチャート : 判断 192">
          <a:extLst>
            <a:ext uri="{FF2B5EF4-FFF2-40B4-BE49-F238E27FC236}">
              <a16:creationId xmlns:a16="http://schemas.microsoft.com/office/drawing/2014/main" xmlns="" id="{00000000-0008-0000-0400-0000C1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55</xdr:row>
      <xdr:rowOff>12700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309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5" name="円/楕円 204">
          <a:extLst>
            <a:ext uri="{FF2B5EF4-FFF2-40B4-BE49-F238E27FC236}">
              <a16:creationId xmlns:a16="http://schemas.microsoft.com/office/drawing/2014/main" xmlns="" id="{00000000-0008-0000-0400-0000CD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その他の経常収支比率については、前年度と同数値で推移し類似団体平均を下回っている。維持補修費においては対前年比△</a:t>
          </a:r>
          <a:r>
            <a:rPr kumimoji="1" lang="en-US" altLang="ja-JP" sz="1400">
              <a:solidFill>
                <a:schemeClr val="dk1"/>
              </a:solidFill>
              <a:effectLst/>
              <a:latin typeface="+mn-lt"/>
              <a:ea typeface="+mn-ea"/>
              <a:cs typeface="+mn-cs"/>
            </a:rPr>
            <a:t>0.7</a:t>
          </a:r>
          <a:r>
            <a:rPr kumimoji="1" lang="ja-JP" altLang="ja-JP" sz="1400">
              <a:solidFill>
                <a:schemeClr val="dk1"/>
              </a:solidFill>
              <a:effectLst/>
              <a:latin typeface="+mn-lt"/>
              <a:ea typeface="+mn-ea"/>
              <a:cs typeface="+mn-cs"/>
            </a:rPr>
            <a:t>ポイントの減、操出金においては</a:t>
          </a:r>
          <a:r>
            <a:rPr kumimoji="1" lang="en-US" altLang="ja-JP" sz="1400">
              <a:solidFill>
                <a:schemeClr val="dk1"/>
              </a:solidFill>
              <a:effectLst/>
              <a:latin typeface="+mn-lt"/>
              <a:ea typeface="+mn-ea"/>
              <a:cs typeface="+mn-cs"/>
            </a:rPr>
            <a:t>0.9</a:t>
          </a:r>
          <a:r>
            <a:rPr kumimoji="1" lang="ja-JP" altLang="ja-JP" sz="1400">
              <a:solidFill>
                <a:schemeClr val="dk1"/>
              </a:solidFill>
              <a:effectLst/>
              <a:latin typeface="+mn-lt"/>
              <a:ea typeface="+mn-ea"/>
              <a:cs typeface="+mn-cs"/>
            </a:rPr>
            <a:t>ポイントの増となった。本村は特別会計に対する操出金が大きいため、基準外操出金の抑制を図り、引き続き経費の抑制に努める。また、水道事業及び農業集落排水事業においては、民間委託の検討や、収納率の向上等経営改善に努める。</a:t>
          </a:r>
          <a:endParaRPr lang="ja-JP" altLang="ja-JP" sz="18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37846</xdr:rowOff>
    </xdr:from>
    <xdr:to>
      <xdr:col>24</xdr:col>
      <xdr:colOff>31750</xdr:colOff>
      <xdr:row>55</xdr:row>
      <xdr:rowOff>42418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5671800" y="9467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a:extLst>
            <a:ext uri="{FF2B5EF4-FFF2-40B4-BE49-F238E27FC236}">
              <a16:creationId xmlns:a16="http://schemas.microsoft.com/office/drawing/2014/main" xmlns="" id="{00000000-0008-0000-0400-0000F6000000}"/>
            </a:ext>
          </a:extLst>
        </xdr:cNvPr>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37846</xdr:rowOff>
    </xdr:from>
    <xdr:to>
      <xdr:col>22</xdr:col>
      <xdr:colOff>565150</xdr:colOff>
      <xdr:row>55</xdr:row>
      <xdr:rowOff>37846</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4782800" y="9467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8" name="フローチャート : 判断 247">
          <a:extLst>
            <a:ext uri="{FF2B5EF4-FFF2-40B4-BE49-F238E27FC236}">
              <a16:creationId xmlns:a16="http://schemas.microsoft.com/office/drawing/2014/main" xmlns="" id="{00000000-0008-0000-0400-0000F8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37846</xdr:rowOff>
    </xdr:from>
    <xdr:to>
      <xdr:col>21</xdr:col>
      <xdr:colOff>361950</xdr:colOff>
      <xdr:row>55</xdr:row>
      <xdr:rowOff>152146</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3893800" y="94675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53848</xdr:rowOff>
    </xdr:from>
    <xdr:to>
      <xdr:col>20</xdr:col>
      <xdr:colOff>158750</xdr:colOff>
      <xdr:row>55</xdr:row>
      <xdr:rowOff>152146</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004800" y="931214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163068</xdr:rowOff>
    </xdr:from>
    <xdr:to>
      <xdr:col>24</xdr:col>
      <xdr:colOff>82550</xdr:colOff>
      <xdr:row>55</xdr:row>
      <xdr:rowOff>93218</xdr:rowOff>
    </xdr:to>
    <xdr:sp macro="" textlink="">
      <xdr:nvSpPr>
        <xdr:cNvPr id="263" name="円/楕円 262">
          <a:extLst>
            <a:ext uri="{FF2B5EF4-FFF2-40B4-BE49-F238E27FC236}">
              <a16:creationId xmlns:a16="http://schemas.microsoft.com/office/drawing/2014/main" xmlns="" id="{00000000-0008-0000-0400-000007010000}"/>
            </a:ext>
          </a:extLst>
        </xdr:cNvPr>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8145</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2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158496</xdr:rowOff>
    </xdr:from>
    <xdr:to>
      <xdr:col>22</xdr:col>
      <xdr:colOff>615950</xdr:colOff>
      <xdr:row>55</xdr:row>
      <xdr:rowOff>88646</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15621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98823</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158496</xdr:rowOff>
    </xdr:from>
    <xdr:to>
      <xdr:col>21</xdr:col>
      <xdr:colOff>412750</xdr:colOff>
      <xdr:row>55</xdr:row>
      <xdr:rowOff>88646</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4732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98823</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xdr:rowOff>
    </xdr:from>
    <xdr:to>
      <xdr:col>19</xdr:col>
      <xdr:colOff>6350</xdr:colOff>
      <xdr:row>54</xdr:row>
      <xdr:rowOff>104648</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2954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114825</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a:rPr>
            <a:t>　</a:t>
          </a:r>
          <a:r>
            <a:rPr lang="ja-JP" altLang="ja-JP" sz="1400" b="0" i="0" baseline="0">
              <a:solidFill>
                <a:schemeClr val="dk1"/>
              </a:solidFill>
              <a:effectLst/>
              <a:latin typeface="+mn-lt"/>
              <a:ea typeface="+mn-ea"/>
              <a:cs typeface="+mn-cs"/>
            </a:rPr>
            <a:t>補助費にかかる経常経費は、類似団体平均を下回っている。一部事務組合への負担金、社会福祉関係補助、離島航路対策補助、各種団体・イベントへの補助が主な内容となっているが、今後は、既存・新規に関わらず補助の必要性を継続的に検証し明確な基準を設け、必要性の低い補助金は見直しや廃止を行い、過度な財政負担とならないよう努める。</a:t>
          </a:r>
          <a:endParaRPr lang="ja-JP" altLang="ja-JP" sz="18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163576</xdr:rowOff>
    </xdr:from>
    <xdr:to>
      <xdr:col>24</xdr:col>
      <xdr:colOff>31750</xdr:colOff>
      <xdr:row>36</xdr:row>
      <xdr:rowOff>76708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599287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44704</xdr:rowOff>
    </xdr:from>
    <xdr:to>
      <xdr:col>22</xdr:col>
      <xdr:colOff>565150</xdr:colOff>
      <xdr:row>36</xdr:row>
      <xdr:rowOff>76708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5874004"/>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44704</xdr:rowOff>
    </xdr:from>
    <xdr:to>
      <xdr:col>21</xdr:col>
      <xdr:colOff>361950</xdr:colOff>
      <xdr:row>34</xdr:row>
      <xdr:rowOff>99568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5874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153924</xdr:rowOff>
    </xdr:from>
    <xdr:to>
      <xdr:col>21</xdr:col>
      <xdr:colOff>412750</xdr:colOff>
      <xdr:row>37</xdr:row>
      <xdr:rowOff>84074</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99568</xdr:rowOff>
    </xdr:from>
    <xdr:to>
      <xdr:col>20</xdr:col>
      <xdr:colOff>158750</xdr:colOff>
      <xdr:row>35</xdr:row>
      <xdr:rowOff>19558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59288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112776</xdr:rowOff>
    </xdr:from>
    <xdr:to>
      <xdr:col>24</xdr:col>
      <xdr:colOff>82550</xdr:colOff>
      <xdr:row>35</xdr:row>
      <xdr:rowOff>42926</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129303</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165354</xdr:rowOff>
    </xdr:from>
    <xdr:to>
      <xdr:col>21</xdr:col>
      <xdr:colOff>412750</xdr:colOff>
      <xdr:row>34</xdr:row>
      <xdr:rowOff>95504</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105681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48768</xdr:rowOff>
    </xdr:from>
    <xdr:to>
      <xdr:col>20</xdr:col>
      <xdr:colOff>209550</xdr:colOff>
      <xdr:row>34</xdr:row>
      <xdr:rowOff>150368</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160545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140208</xdr:rowOff>
    </xdr:from>
    <xdr:to>
      <xdr:col>19</xdr:col>
      <xdr:colOff>6350</xdr:colOff>
      <xdr:row>35</xdr:row>
      <xdr:rowOff>70358</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80535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過去に発行した地方債の償還が一部完了したことにより年々改善されてきているが、大規模建設事業の増により多額の起債を発行していることから、今後、事業計画の優先順位等の検討や、繰上償還の実施により公債費の健全化に努める。</a:t>
          </a:r>
          <a:endParaRPr lang="ja-JP" altLang="ja-JP" sz="18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58420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987800" y="133995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a:extLst>
            <a:ext uri="{FF2B5EF4-FFF2-40B4-BE49-F238E27FC236}">
              <a16:creationId xmlns:a16="http://schemas.microsoft.com/office/drawing/2014/main" xmlns=""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79</xdr:row>
      <xdr:rowOff>51563</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098800" y="13431520"/>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5" name="フローチャート : 判断 364">
          <a:extLst>
            <a:ext uri="{FF2B5EF4-FFF2-40B4-BE49-F238E27FC236}">
              <a16:creationId xmlns:a16="http://schemas.microsoft.com/office/drawing/2014/main" xmlns="" id="{00000000-0008-0000-0400-00006D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51563</xdr:rowOff>
    </xdr:from>
    <xdr:to>
      <xdr:col>4</xdr:col>
      <xdr:colOff>346075</xdr:colOff>
      <xdr:row>80</xdr:row>
      <xdr:rowOff>40132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5961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30987</xdr:rowOff>
    </xdr:from>
    <xdr:to>
      <xdr:col>3</xdr:col>
      <xdr:colOff>142875</xdr:colOff>
      <xdr:row>80</xdr:row>
      <xdr:rowOff>40132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1320800" y="137469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119397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16763</xdr:rowOff>
    </xdr:from>
    <xdr:to>
      <xdr:col>1</xdr:col>
      <xdr:colOff>676275</xdr:colOff>
      <xdr:row>78</xdr:row>
      <xdr:rowOff>118363</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128540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80" name="円/楕円 379">
          <a:extLst>
            <a:ext uri="{FF2B5EF4-FFF2-40B4-BE49-F238E27FC236}">
              <a16:creationId xmlns:a16="http://schemas.microsoft.com/office/drawing/2014/main" xmlns="" id="{00000000-0008-0000-0400-00007C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119142</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763</xdr:rowOff>
    </xdr:from>
    <xdr:to>
      <xdr:col>4</xdr:col>
      <xdr:colOff>396875</xdr:colOff>
      <xdr:row>79</xdr:row>
      <xdr:rowOff>102363</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87140</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160782</xdr:rowOff>
    </xdr:from>
    <xdr:to>
      <xdr:col>3</xdr:col>
      <xdr:colOff>193675</xdr:colOff>
      <xdr:row>80</xdr:row>
      <xdr:rowOff>90932</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2159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75709</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151637</xdr:rowOff>
    </xdr:from>
    <xdr:to>
      <xdr:col>1</xdr:col>
      <xdr:colOff>676275</xdr:colOff>
      <xdr:row>80</xdr:row>
      <xdr:rowOff>81787</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1270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66564</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公債費以外の経常収支比率については、類似団体平均を上回っている、主な要因は人件費によるものである。今後も継続した</a:t>
          </a:r>
          <a:r>
            <a:rPr kumimoji="1" lang="ja-JP" altLang="ja-JP" sz="1400" baseline="0">
              <a:solidFill>
                <a:schemeClr val="dk1"/>
              </a:solidFill>
              <a:effectLst/>
              <a:latin typeface="+mn-lt"/>
              <a:ea typeface="+mn-ea"/>
              <a:cs typeface="+mn-cs"/>
            </a:rPr>
            <a:t>事務事業の見直しや職員数の適正管理に努め、人件費の削減に努める。</a:t>
          </a:r>
          <a:endParaRPr lang="ja-JP" altLang="ja-JP" sz="18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8889</xdr:rowOff>
    </xdr:from>
    <xdr:to>
      <xdr:col>24</xdr:col>
      <xdr:colOff>31750</xdr:colOff>
      <xdr:row>80</xdr:row>
      <xdr:rowOff>12700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5671800" y="1355343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a:extLst>
            <a:ext uri="{FF2B5EF4-FFF2-40B4-BE49-F238E27FC236}">
              <a16:creationId xmlns:a16="http://schemas.microsoft.com/office/drawing/2014/main" xmlns="" id="{00000000-0008-0000-0400-0000A8010000}"/>
            </a:ext>
          </a:extLst>
        </xdr:cNvPr>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80</xdr:row>
      <xdr:rowOff>12700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4543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91439</xdr:rowOff>
    </xdr:from>
    <xdr:to>
      <xdr:col>22</xdr:col>
      <xdr:colOff>615950</xdr:colOff>
      <xdr:row>78</xdr:row>
      <xdr:rowOff>21589</xdr:rowOff>
    </xdr:to>
    <xdr:sp macro="" textlink="">
      <xdr:nvSpPr>
        <xdr:cNvPr id="426" name="フローチャート : 判断 425">
          <a:extLst>
            <a:ext uri="{FF2B5EF4-FFF2-40B4-BE49-F238E27FC236}">
              <a16:creationId xmlns:a16="http://schemas.microsoft.com/office/drawing/2014/main" xmlns="" id="{00000000-0008-0000-0400-0000AA010000}"/>
            </a:ext>
          </a:extLst>
        </xdr:cNvPr>
        <xdr:cNvSpPr/>
      </xdr:nvSpPr>
      <xdr:spPr>
        <a:xfrm>
          <a:off x="15621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31766</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061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79</xdr:row>
      <xdr:rowOff>149861</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3893800" y="1345438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137161</xdr:rowOff>
    </xdr:from>
    <xdr:to>
      <xdr:col>21</xdr:col>
      <xdr:colOff>412750</xdr:colOff>
      <xdr:row>78</xdr:row>
      <xdr:rowOff>67311</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4732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77488</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79</xdr:row>
      <xdr:rowOff>149861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408661"/>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138447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34" name="フローチャート : 判断 433">
          <a:extLst>
            <a:ext uri="{FF2B5EF4-FFF2-40B4-BE49-F238E27FC236}">
              <a16:creationId xmlns:a16="http://schemas.microsoft.com/office/drawing/2014/main" xmlns="" id="{00000000-0008-0000-0400-0000B2010000}"/>
            </a:ext>
          </a:extLst>
        </xdr:cNvPr>
        <xdr:cNvSpPr/>
      </xdr:nvSpPr>
      <xdr:spPr>
        <a:xfrm>
          <a:off x="12954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127016</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129539</xdr:rowOff>
    </xdr:from>
    <xdr:to>
      <xdr:col>24</xdr:col>
      <xdr:colOff>82550</xdr:colOff>
      <xdr:row>79</xdr:row>
      <xdr:rowOff>59689</xdr:rowOff>
    </xdr:to>
    <xdr:sp macro="" textlink="">
      <xdr:nvSpPr>
        <xdr:cNvPr id="441" name="円/楕円 440">
          <a:extLst>
            <a:ext uri="{FF2B5EF4-FFF2-40B4-BE49-F238E27FC236}">
              <a16:creationId xmlns:a16="http://schemas.microsoft.com/office/drawing/2014/main" xmlns="" id="{00000000-0008-0000-0400-0000B9010000}"/>
            </a:ext>
          </a:extLst>
        </xdr:cNvPr>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101616</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133350</xdr:rowOff>
    </xdr:from>
    <xdr:to>
      <xdr:col>22</xdr:col>
      <xdr:colOff>615950</xdr:colOff>
      <xdr:row>80</xdr:row>
      <xdr:rowOff>63500</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99061</xdr:rowOff>
    </xdr:from>
    <xdr:to>
      <xdr:col>20</xdr:col>
      <xdr:colOff>209550</xdr:colOff>
      <xdr:row>80</xdr:row>
      <xdr:rowOff>29211</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3843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13988</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沖縄県伊平屋村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19454</xdr:rowOff>
    </xdr:from>
    <xdr:to>
      <xdr:col>4</xdr:col>
      <xdr:colOff>1117600</xdr:colOff>
      <xdr:row>15</xdr:row>
      <xdr:rowOff>37486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2638829"/>
          <a:ext cx="647700" cy="1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a:extLst>
            <a:ext uri="{FF2B5EF4-FFF2-40B4-BE49-F238E27FC236}">
              <a16:creationId xmlns:a16="http://schemas.microsoft.com/office/drawing/2014/main" xmlns="" id="{00000000-0008-0000-0500-000031000000}"/>
            </a:ext>
          </a:extLst>
        </xdr:cNvPr>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24028</xdr:rowOff>
    </xdr:from>
    <xdr:to>
      <xdr:col>4</xdr:col>
      <xdr:colOff>469900</xdr:colOff>
      <xdr:row>15</xdr:row>
      <xdr:rowOff>37486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4305300" y="2643403"/>
          <a:ext cx="698500" cy="13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xmlns=""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24028</xdr:rowOff>
    </xdr:from>
    <xdr:to>
      <xdr:col>3</xdr:col>
      <xdr:colOff>904875</xdr:colOff>
      <xdr:row>15</xdr:row>
      <xdr:rowOff>57872</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2643403"/>
          <a:ext cx="698500" cy="33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57872</xdr:rowOff>
    </xdr:from>
    <xdr:to>
      <xdr:col>3</xdr:col>
      <xdr:colOff>206375</xdr:colOff>
      <xdr:row>15</xdr:row>
      <xdr:rowOff>82415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2677247"/>
          <a:ext cx="698500" cy="24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140104</xdr:rowOff>
    </xdr:from>
    <xdr:to>
      <xdr:col>5</xdr:col>
      <xdr:colOff>34925</xdr:colOff>
      <xdr:row>15</xdr:row>
      <xdr:rowOff>70254</xdr:rowOff>
    </xdr:to>
    <xdr:sp macro="" textlink="">
      <xdr:nvSpPr>
        <xdr:cNvPr id="66" name="円/楕円 65">
          <a:extLst>
            <a:ext uri="{FF2B5EF4-FFF2-40B4-BE49-F238E27FC236}">
              <a16:creationId xmlns:a16="http://schemas.microsoft.com/office/drawing/2014/main" xmlns="" id="{00000000-0008-0000-0500-000042000000}"/>
            </a:ext>
          </a:extLst>
        </xdr:cNvPr>
        <xdr:cNvSpPr/>
      </xdr:nvSpPr>
      <xdr:spPr bwMode="auto">
        <a:xfrm>
          <a:off x="5600700" y="2588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156631</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4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367,879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158136</xdr:rowOff>
    </xdr:from>
    <xdr:to>
      <xdr:col>4</xdr:col>
      <xdr:colOff>520700</xdr:colOff>
      <xdr:row>15</xdr:row>
      <xdr:rowOff>88286</xdr:rowOff>
    </xdr:to>
    <xdr:sp macro="" textlink="">
      <xdr:nvSpPr>
        <xdr:cNvPr id="68" name="円/楕円 67">
          <a:extLst>
            <a:ext uri="{FF2B5EF4-FFF2-40B4-BE49-F238E27FC236}">
              <a16:creationId xmlns:a16="http://schemas.microsoft.com/office/drawing/2014/main" xmlns="" id="{00000000-0008-0000-0500-000044000000}"/>
            </a:ext>
          </a:extLst>
        </xdr:cNvPr>
        <xdr:cNvSpPr/>
      </xdr:nvSpPr>
      <xdr:spPr bwMode="auto">
        <a:xfrm>
          <a:off x="4953000" y="260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98463</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237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359,991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144678</xdr:rowOff>
    </xdr:from>
    <xdr:to>
      <xdr:col>3</xdr:col>
      <xdr:colOff>955675</xdr:colOff>
      <xdr:row>15</xdr:row>
      <xdr:rowOff>74828</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4254500" y="259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85005</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23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365,878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7072</xdr:rowOff>
    </xdr:from>
    <xdr:to>
      <xdr:col>3</xdr:col>
      <xdr:colOff>257175</xdr:colOff>
      <xdr:row>15</xdr:row>
      <xdr:rowOff>108672</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3556000" y="262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118849</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239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351,073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31615</xdr:rowOff>
    </xdr:from>
    <xdr:to>
      <xdr:col>2</xdr:col>
      <xdr:colOff>692150</xdr:colOff>
      <xdr:row>15</xdr:row>
      <xdr:rowOff>133215</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2857500" y="2650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143392</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241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340,337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283166</xdr:rowOff>
    </xdr:from>
    <xdr:to>
      <xdr:col>4</xdr:col>
      <xdr:colOff>1117600</xdr:colOff>
      <xdr:row>35</xdr:row>
      <xdr:rowOff>88574</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003800" y="6550616"/>
          <a:ext cx="647700" cy="148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180906</xdr:rowOff>
    </xdr:from>
    <xdr:to>
      <xdr:col>4</xdr:col>
      <xdr:colOff>469900</xdr:colOff>
      <xdr:row>34</xdr:row>
      <xdr:rowOff>283166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448356"/>
          <a:ext cx="698500" cy="10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162317</xdr:rowOff>
    </xdr:from>
    <xdr:to>
      <xdr:col>4</xdr:col>
      <xdr:colOff>520700</xdr:colOff>
      <xdr:row>35</xdr:row>
      <xdr:rowOff>263917</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248694</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859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237414</xdr:rowOff>
    </xdr:from>
    <xdr:to>
      <xdr:col>3</xdr:col>
      <xdr:colOff>904875</xdr:colOff>
      <xdr:row>34</xdr:row>
      <xdr:rowOff>180906</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161964"/>
          <a:ext cx="698500" cy="28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127657</xdr:rowOff>
    </xdr:from>
    <xdr:to>
      <xdr:col>3</xdr:col>
      <xdr:colOff>955675</xdr:colOff>
      <xdr:row>35</xdr:row>
      <xdr:rowOff>229257</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73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214034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8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127621</xdr:rowOff>
    </xdr:from>
    <xdr:to>
      <xdr:col>3</xdr:col>
      <xdr:colOff>206375</xdr:colOff>
      <xdr:row>33</xdr:row>
      <xdr:rowOff>237414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052171"/>
          <a:ext cx="698500" cy="109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72259</xdr:rowOff>
    </xdr:from>
    <xdr:to>
      <xdr:col>3</xdr:col>
      <xdr:colOff>257175</xdr:colOff>
      <xdr:row>35</xdr:row>
      <xdr:rowOff>173859</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682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158636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76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48202</xdr:rowOff>
    </xdr:from>
    <xdr:to>
      <xdr:col>2</xdr:col>
      <xdr:colOff>692150</xdr:colOff>
      <xdr:row>35</xdr:row>
      <xdr:rowOff>149802</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65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134579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74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37774</xdr:rowOff>
    </xdr:from>
    <xdr:to>
      <xdr:col>5</xdr:col>
      <xdr:colOff>34925</xdr:colOff>
      <xdr:row>35</xdr:row>
      <xdr:rowOff>139374</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664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225751</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49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53,780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232366</xdr:rowOff>
    </xdr:from>
    <xdr:to>
      <xdr:col>4</xdr:col>
      <xdr:colOff>520700</xdr:colOff>
      <xdr:row>34</xdr:row>
      <xdr:rowOff>333966</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6499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1243</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67,404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130106</xdr:rowOff>
    </xdr:from>
    <xdr:to>
      <xdr:col>3</xdr:col>
      <xdr:colOff>955675</xdr:colOff>
      <xdr:row>34</xdr:row>
      <xdr:rowOff>231706</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6397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241883</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16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76,798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186614</xdr:rowOff>
    </xdr:from>
    <xdr:to>
      <xdr:col>3</xdr:col>
      <xdr:colOff>257175</xdr:colOff>
      <xdr:row>33</xdr:row>
      <xdr:rowOff>288214</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6111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126941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588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103,107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76821</xdr:rowOff>
    </xdr:from>
    <xdr:to>
      <xdr:col>2</xdr:col>
      <xdr:colOff>692150</xdr:colOff>
      <xdr:row>33</xdr:row>
      <xdr:rowOff>178421</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600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17148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577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1,268
1,256
21.82
3,540,681
3,305,293
176,878
1,100,763
2,420,822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139.4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35645</xdr:rowOff>
    </xdr:from>
    <xdr:to>
      <xdr:col>6</xdr:col>
      <xdr:colOff>511175</xdr:colOff>
      <xdr:row>34</xdr:row>
      <xdr:rowOff>44886</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864945"/>
          <a:ext cx="8382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166090</xdr:rowOff>
    </xdr:from>
    <xdr:to>
      <xdr:col>5</xdr:col>
      <xdr:colOff>358775</xdr:colOff>
      <xdr:row>34</xdr:row>
      <xdr:rowOff>44886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5823940"/>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166090</xdr:rowOff>
    </xdr:from>
    <xdr:to>
      <xdr:col>4</xdr:col>
      <xdr:colOff>155575</xdr:colOff>
      <xdr:row>34</xdr:row>
      <xdr:rowOff>43280</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823940"/>
          <a:ext cx="8890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43280</xdr:rowOff>
    </xdr:from>
    <xdr:to>
      <xdr:col>2</xdr:col>
      <xdr:colOff>638175</xdr:colOff>
      <xdr:row>34</xdr:row>
      <xdr:rowOff>144073</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872580"/>
          <a:ext cx="889000" cy="10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156295</xdr:rowOff>
    </xdr:from>
    <xdr:to>
      <xdr:col>6</xdr:col>
      <xdr:colOff>561975</xdr:colOff>
      <xdr:row>34</xdr:row>
      <xdr:rowOff>86445</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581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7722</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66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381,863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165536</xdr:rowOff>
    </xdr:from>
    <xdr:to>
      <xdr:col>5</xdr:col>
      <xdr:colOff>409575</xdr:colOff>
      <xdr:row>34</xdr:row>
      <xdr:rowOff>95686</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582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112213</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559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379,033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115290</xdr:rowOff>
    </xdr:from>
    <xdr:to>
      <xdr:col>4</xdr:col>
      <xdr:colOff>206375</xdr:colOff>
      <xdr:row>34</xdr:row>
      <xdr:rowOff>45440</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57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61967</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554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394,419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163930</xdr:rowOff>
    </xdr:from>
    <xdr:to>
      <xdr:col>3</xdr:col>
      <xdr:colOff>3175</xdr:colOff>
      <xdr:row>34</xdr:row>
      <xdr:rowOff>94080</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58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110607</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559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379,525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93273</xdr:rowOff>
    </xdr:from>
    <xdr:to>
      <xdr:col>1</xdr:col>
      <xdr:colOff>485775</xdr:colOff>
      <xdr:row>35</xdr:row>
      <xdr:rowOff>23423</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59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39950</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4" y="56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32823</xdr:rowOff>
    </xdr:from>
    <xdr:to>
      <xdr:col>6</xdr:col>
      <xdr:colOff>511175</xdr:colOff>
      <xdr:row>56</xdr:row>
      <xdr:rowOff>30852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462573"/>
          <a:ext cx="838200" cy="16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30852</xdr:rowOff>
    </xdr:from>
    <xdr:to>
      <xdr:col>5</xdr:col>
      <xdr:colOff>358775</xdr:colOff>
      <xdr:row>56</xdr:row>
      <xdr:rowOff>91997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632052"/>
          <a:ext cx="889000" cy="6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91997</xdr:rowOff>
    </xdr:from>
    <xdr:to>
      <xdr:col>4</xdr:col>
      <xdr:colOff>155575</xdr:colOff>
      <xdr:row>56</xdr:row>
      <xdr:rowOff>121796</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693197"/>
          <a:ext cx="889000" cy="2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121796</xdr:rowOff>
    </xdr:from>
    <xdr:to>
      <xdr:col>2</xdr:col>
      <xdr:colOff>638175</xdr:colOff>
      <xdr:row>56</xdr:row>
      <xdr:rowOff>142721</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722996"/>
          <a:ext cx="8890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xmlns=""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xmlns=""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153473</xdr:rowOff>
    </xdr:from>
    <xdr:to>
      <xdr:col>6</xdr:col>
      <xdr:colOff>561975</xdr:colOff>
      <xdr:row>55</xdr:row>
      <xdr:rowOff>83623</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4584700" y="94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4900</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26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460,454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151502</xdr:rowOff>
    </xdr:from>
    <xdr:to>
      <xdr:col>5</xdr:col>
      <xdr:colOff>409575</xdr:colOff>
      <xdr:row>56</xdr:row>
      <xdr:rowOff>81652</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3746500" y="95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98179</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4" y="935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356,661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41197</xdr:rowOff>
    </xdr:from>
    <xdr:to>
      <xdr:col>4</xdr:col>
      <xdr:colOff>206375</xdr:colOff>
      <xdr:row>56</xdr:row>
      <xdr:rowOff>142797</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2857500" y="96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159324</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4" y="941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70996</xdr:rowOff>
    </xdr:from>
    <xdr:to>
      <xdr:col>3</xdr:col>
      <xdr:colOff>3175</xdr:colOff>
      <xdr:row>57</xdr:row>
      <xdr:rowOff>1146</xdr:rowOff>
    </xdr:to>
    <xdr:sp macro="" textlink="">
      <xdr:nvSpPr>
        <xdr:cNvPr id="147" name="円/楕円 146">
          <a:extLst>
            <a:ext uri="{FF2B5EF4-FFF2-40B4-BE49-F238E27FC236}">
              <a16:creationId xmlns:a16="http://schemas.microsoft.com/office/drawing/2014/main" xmlns="" id="{00000000-0008-0000-0600-000093000000}"/>
            </a:ext>
          </a:extLst>
        </xdr:cNvPr>
        <xdr:cNvSpPr/>
      </xdr:nvSpPr>
      <xdr:spPr>
        <a:xfrm>
          <a:off x="1968500" y="96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17673</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4" y="9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91921</xdr:rowOff>
    </xdr:from>
    <xdr:to>
      <xdr:col>1</xdr:col>
      <xdr:colOff>485775</xdr:colOff>
      <xdr:row>57</xdr:row>
      <xdr:rowOff>22071</xdr:rowOff>
    </xdr:to>
    <xdr:sp macro="" textlink="">
      <xdr:nvSpPr>
        <xdr:cNvPr id="149" name="円/楕円 148">
          <a:extLst>
            <a:ext uri="{FF2B5EF4-FFF2-40B4-BE49-F238E27FC236}">
              <a16:creationId xmlns:a16="http://schemas.microsoft.com/office/drawing/2014/main" xmlns="" id="{00000000-0008-0000-0600-000095000000}"/>
            </a:ext>
          </a:extLst>
        </xdr:cNvPr>
        <xdr:cNvSpPr/>
      </xdr:nvSpPr>
      <xdr:spPr>
        <a:xfrm>
          <a:off x="1079500" y="96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38598</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4" y="946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135204</xdr:rowOff>
    </xdr:from>
    <xdr:to>
      <xdr:col>6</xdr:col>
      <xdr:colOff>511175</xdr:colOff>
      <xdr:row>77</xdr:row>
      <xdr:rowOff>144005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3797300" y="13165404"/>
          <a:ext cx="838200" cy="1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135204</xdr:rowOff>
    </xdr:from>
    <xdr:to>
      <xdr:col>5</xdr:col>
      <xdr:colOff>358775</xdr:colOff>
      <xdr:row>77</xdr:row>
      <xdr:rowOff>131356</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3165404"/>
          <a:ext cx="889000" cy="1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52191</xdr:rowOff>
    </xdr:from>
    <xdr:to>
      <xdr:col>5</xdr:col>
      <xdr:colOff>409575</xdr:colOff>
      <xdr:row>76</xdr:row>
      <xdr:rowOff>153791</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3746500" y="1308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170318</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28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131356</xdr:rowOff>
    </xdr:from>
    <xdr:to>
      <xdr:col>4</xdr:col>
      <xdr:colOff>155575</xdr:colOff>
      <xdr:row>78</xdr:row>
      <xdr:rowOff>22161</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3333006"/>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58001</xdr:rowOff>
    </xdr:from>
    <xdr:to>
      <xdr:col>4</xdr:col>
      <xdr:colOff>206375</xdr:colOff>
      <xdr:row>76</xdr:row>
      <xdr:rowOff>159601</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2857500" y="1308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4678</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28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22161</xdr:rowOff>
    </xdr:from>
    <xdr:to>
      <xdr:col>2</xdr:col>
      <xdr:colOff>638175</xdr:colOff>
      <xdr:row>78</xdr:row>
      <xdr:rowOff>56508</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395261"/>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79680</xdr:rowOff>
    </xdr:from>
    <xdr:to>
      <xdr:col>3</xdr:col>
      <xdr:colOff>3175</xdr:colOff>
      <xdr:row>77</xdr:row>
      <xdr:rowOff>9830</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968500" y="1310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26357</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288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101664</xdr:rowOff>
    </xdr:from>
    <xdr:to>
      <xdr:col>1</xdr:col>
      <xdr:colOff>485775</xdr:colOff>
      <xdr:row>77</xdr:row>
      <xdr:rowOff>31814</xdr:rowOff>
    </xdr:to>
    <xdr:sp macro="" textlink="">
      <xdr:nvSpPr>
        <xdr:cNvPr id="191" name="フローチャート : 判断 190">
          <a:extLst>
            <a:ext uri="{FF2B5EF4-FFF2-40B4-BE49-F238E27FC236}">
              <a16:creationId xmlns:a16="http://schemas.microsoft.com/office/drawing/2014/main" xmlns="" id="{00000000-0008-0000-0600-0000BF000000}"/>
            </a:ext>
          </a:extLst>
        </xdr:cNvPr>
        <xdr:cNvSpPr/>
      </xdr:nvSpPr>
      <xdr:spPr>
        <a:xfrm>
          <a:off x="1079500" y="1313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48341</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2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93205</xdr:rowOff>
    </xdr:from>
    <xdr:to>
      <xdr:col>6</xdr:col>
      <xdr:colOff>561975</xdr:colOff>
      <xdr:row>78</xdr:row>
      <xdr:rowOff>23355</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4584700" y="132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71632</xdr:rowOff>
    </xdr:from>
    <xdr:ext cx="534377"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2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84404</xdr:rowOff>
    </xdr:from>
    <xdr:to>
      <xdr:col>5</xdr:col>
      <xdr:colOff>409575</xdr:colOff>
      <xdr:row>77</xdr:row>
      <xdr:rowOff>14554</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3746500" y="131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5681</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30111" y="1320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80556</xdr:rowOff>
    </xdr:from>
    <xdr:to>
      <xdr:col>4</xdr:col>
      <xdr:colOff>206375</xdr:colOff>
      <xdr:row>78</xdr:row>
      <xdr:rowOff>10706</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2857500" y="1328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1833</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41111" y="1337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142811</xdr:rowOff>
    </xdr:from>
    <xdr:to>
      <xdr:col>3</xdr:col>
      <xdr:colOff>3175</xdr:colOff>
      <xdr:row>78</xdr:row>
      <xdr:rowOff>72961</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968500" y="133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64088</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52111" y="134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5708</xdr:rowOff>
    </xdr:from>
    <xdr:to>
      <xdr:col>1</xdr:col>
      <xdr:colOff>485775</xdr:colOff>
      <xdr:row>78</xdr:row>
      <xdr:rowOff>107308</xdr:rowOff>
    </xdr:to>
    <xdr:sp macro="" textlink="">
      <xdr:nvSpPr>
        <xdr:cNvPr id="206" name="円/楕円 205">
          <a:extLst>
            <a:ext uri="{FF2B5EF4-FFF2-40B4-BE49-F238E27FC236}">
              <a16:creationId xmlns:a16="http://schemas.microsoft.com/office/drawing/2014/main" xmlns="" id="{00000000-0008-0000-0600-0000CE000000}"/>
            </a:ext>
          </a:extLst>
        </xdr:cNvPr>
        <xdr:cNvSpPr/>
      </xdr:nvSpPr>
      <xdr:spPr>
        <a:xfrm>
          <a:off x="1079500" y="133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98435</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7" y="134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19952</xdr:rowOff>
    </xdr:from>
    <xdr:to>
      <xdr:col>6</xdr:col>
      <xdr:colOff>511175</xdr:colOff>
      <xdr:row>96</xdr:row>
      <xdr:rowOff>62649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6479152"/>
          <a:ext cx="838200" cy="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130530</xdr:rowOff>
    </xdr:from>
    <xdr:to>
      <xdr:col>5</xdr:col>
      <xdr:colOff>358775</xdr:colOff>
      <xdr:row>96</xdr:row>
      <xdr:rowOff>19952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908300" y="16418280"/>
          <a:ext cx="8890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90412</xdr:rowOff>
    </xdr:from>
    <xdr:to>
      <xdr:col>5</xdr:col>
      <xdr:colOff>409575</xdr:colOff>
      <xdr:row>97</xdr:row>
      <xdr:rowOff>20562</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3746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11689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6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130530</xdr:rowOff>
    </xdr:from>
    <xdr:to>
      <xdr:col>4</xdr:col>
      <xdr:colOff>155575</xdr:colOff>
      <xdr:row>96</xdr:row>
      <xdr:rowOff>112534</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418280"/>
          <a:ext cx="889000" cy="1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104584</xdr:rowOff>
    </xdr:from>
    <xdr:to>
      <xdr:col>4</xdr:col>
      <xdr:colOff>206375</xdr:colOff>
      <xdr:row>97</xdr:row>
      <xdr:rowOff>34734</xdr:rowOff>
    </xdr:to>
    <xdr:sp macro="" textlink="">
      <xdr:nvSpPr>
        <xdr:cNvPr id="244" name="フローチャート : 判断 243">
          <a:extLst>
            <a:ext uri="{FF2B5EF4-FFF2-40B4-BE49-F238E27FC236}">
              <a16:creationId xmlns:a16="http://schemas.microsoft.com/office/drawing/2014/main" xmlns="" id="{00000000-0008-0000-0600-0000F4000000}"/>
            </a:ext>
          </a:extLst>
        </xdr:cNvPr>
        <xdr:cNvSpPr/>
      </xdr:nvSpPr>
      <xdr:spPr>
        <a:xfrm>
          <a:off x="2857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25861</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112534</xdr:rowOff>
    </xdr:from>
    <xdr:to>
      <xdr:col>2</xdr:col>
      <xdr:colOff>638175</xdr:colOff>
      <xdr:row>96</xdr:row>
      <xdr:rowOff>166523</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571734"/>
          <a:ext cx="889000" cy="5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11506</xdr:rowOff>
    </xdr:from>
    <xdr:to>
      <xdr:col>3</xdr:col>
      <xdr:colOff>3175</xdr:colOff>
      <xdr:row>97</xdr:row>
      <xdr:rowOff>113106</xdr:rowOff>
    </xdr:to>
    <xdr:sp macro="" textlink="">
      <xdr:nvSpPr>
        <xdr:cNvPr id="247" name="フローチャート : 判断 246">
          <a:extLst>
            <a:ext uri="{FF2B5EF4-FFF2-40B4-BE49-F238E27FC236}">
              <a16:creationId xmlns:a16="http://schemas.microsoft.com/office/drawing/2014/main" xmlns="" id="{00000000-0008-0000-0600-0000F7000000}"/>
            </a:ext>
          </a:extLst>
        </xdr:cNvPr>
        <xdr:cNvSpPr/>
      </xdr:nvSpPr>
      <xdr:spPr>
        <a:xfrm>
          <a:off x="1968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104233</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2350</xdr:rowOff>
    </xdr:from>
    <xdr:to>
      <xdr:col>1</xdr:col>
      <xdr:colOff>485775</xdr:colOff>
      <xdr:row>97</xdr:row>
      <xdr:rowOff>103950</xdr:rowOff>
    </xdr:to>
    <xdr:sp macro="" textlink="">
      <xdr:nvSpPr>
        <xdr:cNvPr id="249" name="フローチャート : 判断 248">
          <a:extLst>
            <a:ext uri="{FF2B5EF4-FFF2-40B4-BE49-F238E27FC236}">
              <a16:creationId xmlns:a16="http://schemas.microsoft.com/office/drawing/2014/main" xmlns="" id="{00000000-0008-0000-0600-0000F9000000}"/>
            </a:ext>
          </a:extLst>
        </xdr:cNvPr>
        <xdr:cNvSpPr/>
      </xdr:nvSpPr>
      <xdr:spPr>
        <a:xfrm>
          <a:off x="1079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95077</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11849</xdr:rowOff>
    </xdr:from>
    <xdr:to>
      <xdr:col>6</xdr:col>
      <xdr:colOff>561975</xdr:colOff>
      <xdr:row>96</xdr:row>
      <xdr:rowOff>113449</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4584700" y="164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34726</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32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69,067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140602</xdr:rowOff>
    </xdr:from>
    <xdr:to>
      <xdr:col>5</xdr:col>
      <xdr:colOff>409575</xdr:colOff>
      <xdr:row>96</xdr:row>
      <xdr:rowOff>70752</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3746500" y="1642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87279</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79730</xdr:rowOff>
    </xdr:from>
    <xdr:to>
      <xdr:col>4</xdr:col>
      <xdr:colOff>206375</xdr:colOff>
      <xdr:row>96</xdr:row>
      <xdr:rowOff>9880</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2857500" y="163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26407</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1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61734</xdr:rowOff>
    </xdr:from>
    <xdr:to>
      <xdr:col>3</xdr:col>
      <xdr:colOff>3175</xdr:colOff>
      <xdr:row>96</xdr:row>
      <xdr:rowOff>163334</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1968500" y="165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8411</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2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115723</xdr:rowOff>
    </xdr:from>
    <xdr:to>
      <xdr:col>1</xdr:col>
      <xdr:colOff>485775</xdr:colOff>
      <xdr:row>97</xdr:row>
      <xdr:rowOff>45873</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1079500" y="165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62400</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3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44187</xdr:rowOff>
    </xdr:from>
    <xdr:to>
      <xdr:col>15</xdr:col>
      <xdr:colOff>180975</xdr:colOff>
      <xdr:row>34</xdr:row>
      <xdr:rowOff>62856</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9639300" y="5873487"/>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44187</xdr:rowOff>
    </xdr:from>
    <xdr:to>
      <xdr:col>14</xdr:col>
      <xdr:colOff>28575</xdr:colOff>
      <xdr:row>35</xdr:row>
      <xdr:rowOff>103772</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8750300" y="5873487"/>
          <a:ext cx="889000" cy="23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10623</xdr:rowOff>
    </xdr:from>
    <xdr:to>
      <xdr:col>14</xdr:col>
      <xdr:colOff>79375</xdr:colOff>
      <xdr:row>35</xdr:row>
      <xdr:rowOff>112223</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9588500" y="601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103350</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4" y="610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140218</xdr:rowOff>
    </xdr:from>
    <xdr:to>
      <xdr:col>12</xdr:col>
      <xdr:colOff>511175</xdr:colOff>
      <xdr:row>35</xdr:row>
      <xdr:rowOff>103772</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7861300" y="5798068"/>
          <a:ext cx="889000" cy="30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33495</xdr:rowOff>
    </xdr:from>
    <xdr:to>
      <xdr:col>12</xdr:col>
      <xdr:colOff>561975</xdr:colOff>
      <xdr:row>35</xdr:row>
      <xdr:rowOff>135095</xdr:rowOff>
    </xdr:to>
    <xdr:sp macro="" textlink="">
      <xdr:nvSpPr>
        <xdr:cNvPr id="301" name="フローチャート : 判断 300">
          <a:extLst>
            <a:ext uri="{FF2B5EF4-FFF2-40B4-BE49-F238E27FC236}">
              <a16:creationId xmlns:a16="http://schemas.microsoft.com/office/drawing/2014/main" xmlns="" id="{00000000-0008-0000-0600-00002D010000}"/>
            </a:ext>
          </a:extLst>
        </xdr:cNvPr>
        <xdr:cNvSpPr/>
      </xdr:nvSpPr>
      <xdr:spPr>
        <a:xfrm>
          <a:off x="8699500" y="60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151622</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4" y="580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140218</xdr:rowOff>
    </xdr:from>
    <xdr:to>
      <xdr:col>11</xdr:col>
      <xdr:colOff>307975</xdr:colOff>
      <xdr:row>37</xdr:row>
      <xdr:rowOff>4254</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5798068"/>
          <a:ext cx="889000" cy="5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78156</xdr:rowOff>
    </xdr:from>
    <xdr:to>
      <xdr:col>11</xdr:col>
      <xdr:colOff>358775</xdr:colOff>
      <xdr:row>36</xdr:row>
      <xdr:rowOff>8306</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7810500" y="607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170883</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61794" y="617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110895</xdr:rowOff>
    </xdr:from>
    <xdr:to>
      <xdr:col>10</xdr:col>
      <xdr:colOff>155575</xdr:colOff>
      <xdr:row>36</xdr:row>
      <xdr:rowOff>41045</xdr:rowOff>
    </xdr:to>
    <xdr:sp macro="" textlink="">
      <xdr:nvSpPr>
        <xdr:cNvPr id="306" name="フローチャート : 判断 305">
          <a:extLst>
            <a:ext uri="{FF2B5EF4-FFF2-40B4-BE49-F238E27FC236}">
              <a16:creationId xmlns:a16="http://schemas.microsoft.com/office/drawing/2014/main" xmlns="" id="{00000000-0008-0000-0600-000032010000}"/>
            </a:ext>
          </a:extLst>
        </xdr:cNvPr>
        <xdr:cNvSpPr/>
      </xdr:nvSpPr>
      <xdr:spPr>
        <a:xfrm>
          <a:off x="6921500" y="61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57572</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672794" y="588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12056</xdr:rowOff>
    </xdr:from>
    <xdr:to>
      <xdr:col>15</xdr:col>
      <xdr:colOff>231775</xdr:colOff>
      <xdr:row>34</xdr:row>
      <xdr:rowOff>113656</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10426700" y="58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34933</xdr:rowOff>
    </xdr:from>
    <xdr:ext cx="599010"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569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220,169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164837</xdr:rowOff>
    </xdr:from>
    <xdr:to>
      <xdr:col>14</xdr:col>
      <xdr:colOff>79375</xdr:colOff>
      <xdr:row>34</xdr:row>
      <xdr:rowOff>94987</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9588500" y="582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111514</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39794" y="559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225,069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52972</xdr:rowOff>
    </xdr:from>
    <xdr:to>
      <xdr:col>12</xdr:col>
      <xdr:colOff>561975</xdr:colOff>
      <xdr:row>35</xdr:row>
      <xdr:rowOff>154572</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8699500" y="60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145699</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50794" y="614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164,430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89418</xdr:rowOff>
    </xdr:from>
    <xdr:to>
      <xdr:col>11</xdr:col>
      <xdr:colOff>358775</xdr:colOff>
      <xdr:row>34</xdr:row>
      <xdr:rowOff>19568</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7810500" y="57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36095</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61794" y="552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124904</xdr:rowOff>
    </xdr:from>
    <xdr:to>
      <xdr:col>10</xdr:col>
      <xdr:colOff>155575</xdr:colOff>
      <xdr:row>37</xdr:row>
      <xdr:rowOff>55054</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6921500" y="6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46181</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672794" y="638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160986</xdr:rowOff>
    </xdr:from>
    <xdr:to>
      <xdr:col>15</xdr:col>
      <xdr:colOff>180975</xdr:colOff>
      <xdr:row>56</xdr:row>
      <xdr:rowOff>53125</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9639300" y="9590736"/>
          <a:ext cx="838200" cy="6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a:extLst>
            <a:ext uri="{FF2B5EF4-FFF2-40B4-BE49-F238E27FC236}">
              <a16:creationId xmlns:a16="http://schemas.microsoft.com/office/drawing/2014/main" xmlns="" id="{00000000-0008-0000-0600-00005F010000}"/>
            </a:ext>
          </a:extLst>
        </xdr:cNvPr>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14856</xdr:rowOff>
    </xdr:from>
    <xdr:to>
      <xdr:col>14</xdr:col>
      <xdr:colOff>28575</xdr:colOff>
      <xdr:row>56</xdr:row>
      <xdr:rowOff>53125</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8750300" y="9616056"/>
          <a:ext cx="889000" cy="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132124</xdr:rowOff>
    </xdr:from>
    <xdr:to>
      <xdr:col>14</xdr:col>
      <xdr:colOff>79375</xdr:colOff>
      <xdr:row>58</xdr:row>
      <xdr:rowOff>62274</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9588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53401</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4"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14856</xdr:rowOff>
    </xdr:from>
    <xdr:to>
      <xdr:col>12</xdr:col>
      <xdr:colOff>511175</xdr:colOff>
      <xdr:row>56</xdr:row>
      <xdr:rowOff>83884</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616056"/>
          <a:ext cx="889000" cy="6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108097</xdr:rowOff>
    </xdr:from>
    <xdr:to>
      <xdr:col>12</xdr:col>
      <xdr:colOff>561975</xdr:colOff>
      <xdr:row>58</xdr:row>
      <xdr:rowOff>38247</xdr:rowOff>
    </xdr:to>
    <xdr:sp macro="" textlink="">
      <xdr:nvSpPr>
        <xdr:cNvPr id="356" name="フローチャート : 判断 355">
          <a:extLst>
            <a:ext uri="{FF2B5EF4-FFF2-40B4-BE49-F238E27FC236}">
              <a16:creationId xmlns:a16="http://schemas.microsoft.com/office/drawing/2014/main" xmlns="" id="{00000000-0008-0000-0600-000064010000}"/>
            </a:ext>
          </a:extLst>
        </xdr:cNvPr>
        <xdr:cNvSpPr/>
      </xdr:nvSpPr>
      <xdr:spPr>
        <a:xfrm>
          <a:off x="8699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29374</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4"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83884</xdr:rowOff>
    </xdr:from>
    <xdr:to>
      <xdr:col>11</xdr:col>
      <xdr:colOff>307975</xdr:colOff>
      <xdr:row>57</xdr:row>
      <xdr:rowOff>85244</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9685084"/>
          <a:ext cx="889000" cy="1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115723</xdr:rowOff>
    </xdr:from>
    <xdr:to>
      <xdr:col>11</xdr:col>
      <xdr:colOff>358775</xdr:colOff>
      <xdr:row>58</xdr:row>
      <xdr:rowOff>45873</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7810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37000</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4"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155969</xdr:rowOff>
    </xdr:from>
    <xdr:to>
      <xdr:col>10</xdr:col>
      <xdr:colOff>155575</xdr:colOff>
      <xdr:row>58</xdr:row>
      <xdr:rowOff>86119</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6921500" y="99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77246</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4" y="1002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110186</xdr:rowOff>
    </xdr:from>
    <xdr:to>
      <xdr:col>15</xdr:col>
      <xdr:colOff>231775</xdr:colOff>
      <xdr:row>56</xdr:row>
      <xdr:rowOff>40336</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10426700" y="95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133063</xdr:rowOff>
    </xdr:from>
    <xdr:ext cx="690189"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391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1,078,444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2325</xdr:rowOff>
    </xdr:from>
    <xdr:to>
      <xdr:col>14</xdr:col>
      <xdr:colOff>79375</xdr:colOff>
      <xdr:row>56</xdr:row>
      <xdr:rowOff>103925</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9588500" y="96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120452</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4" y="93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939,358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135506</xdr:rowOff>
    </xdr:from>
    <xdr:to>
      <xdr:col>12</xdr:col>
      <xdr:colOff>561975</xdr:colOff>
      <xdr:row>56</xdr:row>
      <xdr:rowOff>65656</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8699500" y="95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54</xdr:row>
      <xdr:rowOff>82183</xdr:rowOff>
    </xdr:from>
    <xdr:ext cx="690189"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05204" y="9340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33084</xdr:rowOff>
    </xdr:from>
    <xdr:to>
      <xdr:col>11</xdr:col>
      <xdr:colOff>358775</xdr:colOff>
      <xdr:row>56</xdr:row>
      <xdr:rowOff>134684</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7810500" y="96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151211</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61794" y="940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34444</xdr:rowOff>
    </xdr:from>
    <xdr:to>
      <xdr:col>10</xdr:col>
      <xdr:colOff>155575</xdr:colOff>
      <xdr:row>57</xdr:row>
      <xdr:rowOff>136044</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6921500" y="98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152571</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72794" y="958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16008</xdr:rowOff>
    </xdr:from>
    <xdr:to>
      <xdr:col>15</xdr:col>
      <xdr:colOff>180975</xdr:colOff>
      <xdr:row>79</xdr:row>
      <xdr:rowOff>44450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9639300" y="13560558"/>
          <a:ext cx="838200" cy="2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a:extLst>
            <a:ext uri="{FF2B5EF4-FFF2-40B4-BE49-F238E27FC236}">
              <a16:creationId xmlns:a16="http://schemas.microsoft.com/office/drawing/2014/main" xmlns="" id="{00000000-0008-0000-0600-000098010000}"/>
            </a:ext>
          </a:extLst>
        </xdr:cNvPr>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44450</xdr:rowOff>
    </xdr:from>
    <xdr:to>
      <xdr:col>14</xdr:col>
      <xdr:colOff>28575</xdr:colOff>
      <xdr:row>79</xdr:row>
      <xdr:rowOff>44450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114709</xdr:rowOff>
    </xdr:from>
    <xdr:to>
      <xdr:col>14</xdr:col>
      <xdr:colOff>79375</xdr:colOff>
      <xdr:row>78</xdr:row>
      <xdr:rowOff>44859</xdr:rowOff>
    </xdr:to>
    <xdr:sp macro="" textlink="">
      <xdr:nvSpPr>
        <xdr:cNvPr id="410" name="フローチャート : 判断 409">
          <a:extLst>
            <a:ext uri="{FF2B5EF4-FFF2-40B4-BE49-F238E27FC236}">
              <a16:creationId xmlns:a16="http://schemas.microsoft.com/office/drawing/2014/main" xmlns="" id="{00000000-0008-0000-0600-00009A010000}"/>
            </a:ext>
          </a:extLst>
        </xdr:cNvPr>
        <xdr:cNvSpPr/>
      </xdr:nvSpPr>
      <xdr:spPr>
        <a:xfrm>
          <a:off x="9588500" y="133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61386</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4" y="1309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35713</xdr:rowOff>
    </xdr:from>
    <xdr:to>
      <xdr:col>12</xdr:col>
      <xdr:colOff>561975</xdr:colOff>
      <xdr:row>77</xdr:row>
      <xdr:rowOff>137313</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8699500" y="132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153840</xdr:rowOff>
    </xdr:from>
    <xdr:ext cx="59901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50794" y="130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136658</xdr:rowOff>
    </xdr:from>
    <xdr:to>
      <xdr:col>15</xdr:col>
      <xdr:colOff>231775</xdr:colOff>
      <xdr:row>79</xdr:row>
      <xdr:rowOff>66808</xdr:rowOff>
    </xdr:to>
    <xdr:sp macro="" textlink="">
      <xdr:nvSpPr>
        <xdr:cNvPr id="419" name="円/楕円 418">
          <a:extLst>
            <a:ext uri="{FF2B5EF4-FFF2-40B4-BE49-F238E27FC236}">
              <a16:creationId xmlns:a16="http://schemas.microsoft.com/office/drawing/2014/main" xmlns="" id="{00000000-0008-0000-0600-0000A3010000}"/>
            </a:ext>
          </a:extLst>
        </xdr:cNvPr>
        <xdr:cNvSpPr/>
      </xdr:nvSpPr>
      <xdr:spPr>
        <a:xfrm>
          <a:off x="10426700" y="135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51585</xdr:rowOff>
    </xdr:from>
    <xdr:ext cx="534377"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42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1" name="円/楕円 420">
          <a:extLst>
            <a:ext uri="{FF2B5EF4-FFF2-40B4-BE49-F238E27FC236}">
              <a16:creationId xmlns:a16="http://schemas.microsoft.com/office/drawing/2014/main" xmlns="" id="{00000000-0008-0000-0600-0000A5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3" name="円/楕円 422">
          <a:extLst>
            <a:ext uri="{FF2B5EF4-FFF2-40B4-BE49-F238E27FC236}">
              <a16:creationId xmlns:a16="http://schemas.microsoft.com/office/drawing/2014/main" xmlns="" id="{00000000-0008-0000-0600-0000A7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a:extLst>
            <a:ext uri="{FF2B5EF4-FFF2-40B4-BE49-F238E27FC236}">
              <a16:creationId xmlns:a16="http://schemas.microsoft.com/office/drawing/2014/main" xmlns="" id="{00000000-0008-0000-0600-0000BF010000}"/>
            </a:ext>
          </a:extLst>
        </xdr:cNvPr>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a:extLst>
            <a:ext uri="{FF2B5EF4-FFF2-40B4-BE49-F238E27FC236}">
              <a16:creationId xmlns:a16="http://schemas.microsoft.com/office/drawing/2014/main" xmlns="" id="{00000000-0008-0000-0600-0000C1010000}"/>
            </a:ext>
          </a:extLst>
        </xdr:cNvPr>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29225</xdr:rowOff>
    </xdr:from>
    <xdr:to>
      <xdr:col>15</xdr:col>
      <xdr:colOff>180975</xdr:colOff>
      <xdr:row>93</xdr:row>
      <xdr:rowOff>144055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9639300" y="15974075"/>
          <a:ext cx="838200" cy="1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2" name="普通建設事業費 （ うち更新整備　）平均値テキスト">
          <a:extLst>
            <a:ext uri="{FF2B5EF4-FFF2-40B4-BE49-F238E27FC236}">
              <a16:creationId xmlns:a16="http://schemas.microsoft.com/office/drawing/2014/main" xmlns="" id="{00000000-0008-0000-0600-0000C4010000}"/>
            </a:ext>
          </a:extLst>
        </xdr:cNvPr>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a:extLst>
            <a:ext uri="{FF2B5EF4-FFF2-40B4-BE49-F238E27FC236}">
              <a16:creationId xmlns:a16="http://schemas.microsoft.com/office/drawing/2014/main" xmlns="" id="{00000000-0008-0000-0600-0000C5010000}"/>
            </a:ext>
          </a:extLst>
        </xdr:cNvPr>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76978</xdr:rowOff>
    </xdr:from>
    <xdr:to>
      <xdr:col>14</xdr:col>
      <xdr:colOff>28575</xdr:colOff>
      <xdr:row>93</xdr:row>
      <xdr:rowOff>144055</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8750300" y="16021828"/>
          <a:ext cx="889000" cy="6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143616</xdr:rowOff>
    </xdr:from>
    <xdr:to>
      <xdr:col>14</xdr:col>
      <xdr:colOff>79375</xdr:colOff>
      <xdr:row>98</xdr:row>
      <xdr:rowOff>73766</xdr:rowOff>
    </xdr:to>
    <xdr:sp macro="" textlink="">
      <xdr:nvSpPr>
        <xdr:cNvPr id="455" name="フローチャート : 判断 454">
          <a:extLst>
            <a:ext uri="{FF2B5EF4-FFF2-40B4-BE49-F238E27FC236}">
              <a16:creationId xmlns:a16="http://schemas.microsoft.com/office/drawing/2014/main" xmlns="" id="{00000000-0008-0000-0600-0000C7010000}"/>
            </a:ext>
          </a:extLst>
        </xdr:cNvPr>
        <xdr:cNvSpPr/>
      </xdr:nvSpPr>
      <xdr:spPr>
        <a:xfrm>
          <a:off x="9588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64893</xdr:rowOff>
    </xdr:from>
    <xdr:ext cx="59901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339794"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139235</xdr:rowOff>
    </xdr:from>
    <xdr:to>
      <xdr:col>12</xdr:col>
      <xdr:colOff>561975</xdr:colOff>
      <xdr:row>98</xdr:row>
      <xdr:rowOff>69385</xdr:rowOff>
    </xdr:to>
    <xdr:sp macro="" textlink="">
      <xdr:nvSpPr>
        <xdr:cNvPr id="457" name="フローチャート : 判断 456">
          <a:extLst>
            <a:ext uri="{FF2B5EF4-FFF2-40B4-BE49-F238E27FC236}">
              <a16:creationId xmlns:a16="http://schemas.microsoft.com/office/drawing/2014/main" xmlns="" id="{00000000-0008-0000-0600-0000C9010000}"/>
            </a:ext>
          </a:extLst>
        </xdr:cNvPr>
        <xdr:cNvSpPr/>
      </xdr:nvSpPr>
      <xdr:spPr>
        <a:xfrm>
          <a:off x="8699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60512</xdr:rowOff>
    </xdr:from>
    <xdr:ext cx="59901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8450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149875</xdr:rowOff>
    </xdr:from>
    <xdr:to>
      <xdr:col>15</xdr:col>
      <xdr:colOff>231775</xdr:colOff>
      <xdr:row>93</xdr:row>
      <xdr:rowOff>80025</xdr:rowOff>
    </xdr:to>
    <xdr:sp macro="" textlink="">
      <xdr:nvSpPr>
        <xdr:cNvPr id="464" name="円/楕円 463">
          <a:extLst>
            <a:ext uri="{FF2B5EF4-FFF2-40B4-BE49-F238E27FC236}">
              <a16:creationId xmlns:a16="http://schemas.microsoft.com/office/drawing/2014/main" xmlns="" id="{00000000-0008-0000-0600-0000D0010000}"/>
            </a:ext>
          </a:extLst>
        </xdr:cNvPr>
        <xdr:cNvSpPr/>
      </xdr:nvSpPr>
      <xdr:spPr>
        <a:xfrm>
          <a:off x="10426700" y="159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1302</xdr:rowOff>
    </xdr:from>
    <xdr:ext cx="690189" cy="259045"/>
    <xdr:sp macro="" textlink="">
      <xdr:nvSpPr>
        <xdr:cNvPr id="465" name="普通建設事業費 （ うち更新整備　）該当値テキスト">
          <a:extLst>
            <a:ext uri="{FF2B5EF4-FFF2-40B4-BE49-F238E27FC236}">
              <a16:creationId xmlns:a16="http://schemas.microsoft.com/office/drawing/2014/main" xmlns="" id="{00000000-0008-0000-0600-0000D1010000}"/>
            </a:ext>
          </a:extLst>
        </xdr:cNvPr>
        <xdr:cNvSpPr txBox="1"/>
      </xdr:nvSpPr>
      <xdr:spPr>
        <a:xfrm>
          <a:off x="10528300" y="15774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1,058,317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93255</xdr:rowOff>
    </xdr:from>
    <xdr:to>
      <xdr:col>14</xdr:col>
      <xdr:colOff>79375</xdr:colOff>
      <xdr:row>94</xdr:row>
      <xdr:rowOff>23405</xdr:rowOff>
    </xdr:to>
    <xdr:sp macro="" textlink="">
      <xdr:nvSpPr>
        <xdr:cNvPr id="466" name="円/楕円 465">
          <a:extLst>
            <a:ext uri="{FF2B5EF4-FFF2-40B4-BE49-F238E27FC236}">
              <a16:creationId xmlns:a16="http://schemas.microsoft.com/office/drawing/2014/main" xmlns="" id="{00000000-0008-0000-0600-0000D2010000}"/>
            </a:ext>
          </a:extLst>
        </xdr:cNvPr>
        <xdr:cNvSpPr/>
      </xdr:nvSpPr>
      <xdr:spPr>
        <a:xfrm>
          <a:off x="9588500" y="160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39932</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39794" y="1581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932,738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26178</xdr:rowOff>
    </xdr:from>
    <xdr:to>
      <xdr:col>12</xdr:col>
      <xdr:colOff>561975</xdr:colOff>
      <xdr:row>93</xdr:row>
      <xdr:rowOff>127778</xdr:rowOff>
    </xdr:to>
    <xdr:sp macro="" textlink="">
      <xdr:nvSpPr>
        <xdr:cNvPr id="468" name="円/楕円 467">
          <a:extLst>
            <a:ext uri="{FF2B5EF4-FFF2-40B4-BE49-F238E27FC236}">
              <a16:creationId xmlns:a16="http://schemas.microsoft.com/office/drawing/2014/main" xmlns="" id="{00000000-0008-0000-0600-0000D4010000}"/>
            </a:ext>
          </a:extLst>
        </xdr:cNvPr>
        <xdr:cNvSpPr/>
      </xdr:nvSpPr>
      <xdr:spPr>
        <a:xfrm>
          <a:off x="8699500" y="159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91</xdr:row>
      <xdr:rowOff>144305</xdr:rowOff>
    </xdr:from>
    <xdr:ext cx="690189"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05204" y="157462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xmlns=""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a:extLst>
            <a:ext uri="{FF2B5EF4-FFF2-40B4-BE49-F238E27FC236}">
              <a16:creationId xmlns:a16="http://schemas.microsoft.com/office/drawing/2014/main" xmlns="" id="{00000000-0008-0000-0600-0000F0010000}"/>
            </a:ext>
          </a:extLst>
        </xdr:cNvPr>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35801</xdr:rowOff>
    </xdr:from>
    <xdr:to>
      <xdr:col>23</xdr:col>
      <xdr:colOff>517525</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flipV="1">
          <a:off x="15481300" y="6722351"/>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a:extLst>
            <a:ext uri="{FF2B5EF4-FFF2-40B4-BE49-F238E27FC236}">
              <a16:creationId xmlns:a16="http://schemas.microsoft.com/office/drawing/2014/main" xmlns="" id="{00000000-0008-0000-0600-0000F3010000}"/>
            </a:ext>
          </a:extLst>
        </xdr:cNvPr>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a:extLst>
            <a:ext uri="{FF2B5EF4-FFF2-40B4-BE49-F238E27FC236}">
              <a16:creationId xmlns:a16="http://schemas.microsoft.com/office/drawing/2014/main" xmlns="" id="{00000000-0008-0000-0600-0000F4010000}"/>
            </a:ext>
          </a:extLst>
        </xdr:cNvPr>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61392</xdr:rowOff>
    </xdr:from>
    <xdr:to>
      <xdr:col>22</xdr:col>
      <xdr:colOff>365125</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4592300" y="6576492"/>
          <a:ext cx="889000" cy="1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151955</xdr:rowOff>
    </xdr:from>
    <xdr:to>
      <xdr:col>22</xdr:col>
      <xdr:colOff>415925</xdr:colOff>
      <xdr:row>38</xdr:row>
      <xdr:rowOff>82105</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5430500" y="64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98632</xdr:rowOff>
    </xdr:from>
    <xdr:ext cx="534377"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5214111" y="62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72276</xdr:rowOff>
    </xdr:from>
    <xdr:to>
      <xdr:col>21</xdr:col>
      <xdr:colOff>161925</xdr:colOff>
      <xdr:row>38</xdr:row>
      <xdr:rowOff>61392</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3703300" y="6415926"/>
          <a:ext cx="889000" cy="1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106299</xdr:rowOff>
    </xdr:from>
    <xdr:to>
      <xdr:col>21</xdr:col>
      <xdr:colOff>212725</xdr:colOff>
      <xdr:row>38</xdr:row>
      <xdr:rowOff>36449</xdr:rowOff>
    </xdr:to>
    <xdr:sp macro="" textlink="">
      <xdr:nvSpPr>
        <xdr:cNvPr id="505" name="フローチャート : 判断 504">
          <a:extLst>
            <a:ext uri="{FF2B5EF4-FFF2-40B4-BE49-F238E27FC236}">
              <a16:creationId xmlns:a16="http://schemas.microsoft.com/office/drawing/2014/main" xmlns="" id="{00000000-0008-0000-0600-0000F9010000}"/>
            </a:ext>
          </a:extLst>
        </xdr:cNvPr>
        <xdr:cNvSpPr/>
      </xdr:nvSpPr>
      <xdr:spPr>
        <a:xfrm>
          <a:off x="14541500" y="644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52976</xdr:rowOff>
    </xdr:from>
    <xdr:ext cx="534377"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4325111" y="62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94132</xdr:rowOff>
    </xdr:from>
    <xdr:to>
      <xdr:col>19</xdr:col>
      <xdr:colOff>644525</xdr:colOff>
      <xdr:row>37</xdr:row>
      <xdr:rowOff>72276</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814300" y="6266332"/>
          <a:ext cx="889000" cy="14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35281</xdr:rowOff>
    </xdr:from>
    <xdr:to>
      <xdr:col>20</xdr:col>
      <xdr:colOff>9525</xdr:colOff>
      <xdr:row>37</xdr:row>
      <xdr:rowOff>136881</xdr:rowOff>
    </xdr:to>
    <xdr:sp macro="" textlink="">
      <xdr:nvSpPr>
        <xdr:cNvPr id="508" name="フローチャート : 判断 507">
          <a:extLst>
            <a:ext uri="{FF2B5EF4-FFF2-40B4-BE49-F238E27FC236}">
              <a16:creationId xmlns:a16="http://schemas.microsoft.com/office/drawing/2014/main" xmlns="" id="{00000000-0008-0000-0600-0000FC010000}"/>
            </a:ext>
          </a:extLst>
        </xdr:cNvPr>
        <xdr:cNvSpPr/>
      </xdr:nvSpPr>
      <xdr:spPr>
        <a:xfrm>
          <a:off x="13652500" y="63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128008</xdr:rowOff>
    </xdr:from>
    <xdr:ext cx="534377"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3436111" y="64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60604</xdr:rowOff>
    </xdr:from>
    <xdr:to>
      <xdr:col>18</xdr:col>
      <xdr:colOff>492125</xdr:colOff>
      <xdr:row>37</xdr:row>
      <xdr:rowOff>162204</xdr:rowOff>
    </xdr:to>
    <xdr:sp macro="" textlink="">
      <xdr:nvSpPr>
        <xdr:cNvPr id="510" name="フローチャート : 判断 509">
          <a:extLst>
            <a:ext uri="{FF2B5EF4-FFF2-40B4-BE49-F238E27FC236}">
              <a16:creationId xmlns:a16="http://schemas.microsoft.com/office/drawing/2014/main" xmlns="" id="{00000000-0008-0000-0600-0000FE010000}"/>
            </a:ext>
          </a:extLst>
        </xdr:cNvPr>
        <xdr:cNvSpPr/>
      </xdr:nvSpPr>
      <xdr:spPr>
        <a:xfrm>
          <a:off x="12763500" y="640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153331</xdr:rowOff>
    </xdr:from>
    <xdr:ext cx="534377"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2547111" y="649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156451</xdr:rowOff>
    </xdr:from>
    <xdr:to>
      <xdr:col>23</xdr:col>
      <xdr:colOff>568325</xdr:colOff>
      <xdr:row>39</xdr:row>
      <xdr:rowOff>86601</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6268700" y="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71378</xdr:rowOff>
    </xdr:from>
    <xdr:ext cx="378565" cy="259045"/>
    <xdr:sp macro="" textlink="">
      <xdr:nvSpPr>
        <xdr:cNvPr id="518" name="災害復旧事業費該当値テキスト">
          <a:extLst>
            <a:ext uri="{FF2B5EF4-FFF2-40B4-BE49-F238E27FC236}">
              <a16:creationId xmlns:a16="http://schemas.microsoft.com/office/drawing/2014/main" xmlns="" id="{00000000-0008-0000-0600-000006020000}"/>
            </a:ext>
          </a:extLst>
        </xdr:cNvPr>
        <xdr:cNvSpPr txBox="1"/>
      </xdr:nvSpPr>
      <xdr:spPr>
        <a:xfrm>
          <a:off x="16370300" y="6586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10592</xdr:rowOff>
    </xdr:from>
    <xdr:to>
      <xdr:col>21</xdr:col>
      <xdr:colOff>212725</xdr:colOff>
      <xdr:row>38</xdr:row>
      <xdr:rowOff>112192</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4541500" y="65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103319</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6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21476</xdr:rowOff>
    </xdr:from>
    <xdr:to>
      <xdr:col>20</xdr:col>
      <xdr:colOff>9525</xdr:colOff>
      <xdr:row>37</xdr:row>
      <xdr:rowOff>123076</xdr:rowOff>
    </xdr:to>
    <xdr:sp macro="" textlink="">
      <xdr:nvSpPr>
        <xdr:cNvPr id="523" name="円/楕円 522">
          <a:extLst>
            <a:ext uri="{FF2B5EF4-FFF2-40B4-BE49-F238E27FC236}">
              <a16:creationId xmlns:a16="http://schemas.microsoft.com/office/drawing/2014/main" xmlns="" id="{00000000-0008-0000-0600-00000B020000}"/>
            </a:ext>
          </a:extLst>
        </xdr:cNvPr>
        <xdr:cNvSpPr/>
      </xdr:nvSpPr>
      <xdr:spPr>
        <a:xfrm>
          <a:off x="13652500" y="63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139603</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436111" y="614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43332</xdr:rowOff>
    </xdr:from>
    <xdr:to>
      <xdr:col>18</xdr:col>
      <xdr:colOff>492125</xdr:colOff>
      <xdr:row>36</xdr:row>
      <xdr:rowOff>144932</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2763500" y="62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161459</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547111" y="59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xmlns=""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a:extLst>
            <a:ext uri="{FF2B5EF4-FFF2-40B4-BE49-F238E27FC236}">
              <a16:creationId xmlns:a16="http://schemas.microsoft.com/office/drawing/2014/main" xmlns=""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a:extLst>
            <a:ext uri="{FF2B5EF4-FFF2-40B4-BE49-F238E27FC236}">
              <a16:creationId xmlns:a16="http://schemas.microsoft.com/office/drawing/2014/main" xmlns="" id="{00000000-0008-0000-0600-00002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a:extLst>
            <a:ext uri="{FF2B5EF4-FFF2-40B4-BE49-F238E27FC236}">
              <a16:creationId xmlns:a16="http://schemas.microsoft.com/office/drawing/2014/main" xmlns="" id="{00000000-0008-0000-0600-00002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a:extLst>
            <a:ext uri="{FF2B5EF4-FFF2-40B4-BE49-F238E27FC236}">
              <a16:creationId xmlns:a16="http://schemas.microsoft.com/office/drawing/2014/main" xmlns="" id="{00000000-0008-0000-0600-00002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a:extLst>
            <a:ext uri="{FF2B5EF4-FFF2-40B4-BE49-F238E27FC236}">
              <a16:creationId xmlns:a16="http://schemas.microsoft.com/office/drawing/2014/main" xmlns="" id="{00000000-0008-0000-0600-00002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134620</xdr:rowOff>
    </xdr:from>
    <xdr:to>
      <xdr:col>22</xdr:col>
      <xdr:colOff>415925</xdr:colOff>
      <xdr:row>55</xdr:row>
      <xdr:rowOff>64770</xdr:rowOff>
    </xdr:to>
    <xdr:sp macro="" textlink="">
      <xdr:nvSpPr>
        <xdr:cNvPr id="559" name="フローチャート : 判断 558">
          <a:extLst>
            <a:ext uri="{FF2B5EF4-FFF2-40B4-BE49-F238E27FC236}">
              <a16:creationId xmlns:a16="http://schemas.microsoft.com/office/drawing/2014/main" xmlns="" id="{00000000-0008-0000-0600-00002F020000}"/>
            </a:ext>
          </a:extLst>
        </xdr:cNvPr>
        <xdr:cNvSpPr/>
      </xdr:nvSpPr>
      <xdr:spPr>
        <a:xfrm>
          <a:off x="15430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53</xdr:row>
      <xdr:rowOff>81297</xdr:rowOff>
    </xdr:from>
    <xdr:ext cx="313932"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5324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138430</xdr:rowOff>
    </xdr:from>
    <xdr:to>
      <xdr:col>21</xdr:col>
      <xdr:colOff>212725</xdr:colOff>
      <xdr:row>52</xdr:row>
      <xdr:rowOff>68580</xdr:rowOff>
    </xdr:to>
    <xdr:sp macro="" textlink="">
      <xdr:nvSpPr>
        <xdr:cNvPr id="562" name="フローチャート : 判断 561">
          <a:extLst>
            <a:ext uri="{FF2B5EF4-FFF2-40B4-BE49-F238E27FC236}">
              <a16:creationId xmlns:a16="http://schemas.microsoft.com/office/drawing/2014/main" xmlns="" id="{00000000-0008-0000-0600-000032020000}"/>
            </a:ext>
          </a:extLst>
        </xdr:cNvPr>
        <xdr:cNvSpPr/>
      </xdr:nvSpPr>
      <xdr:spPr>
        <a:xfrm>
          <a:off x="14541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50</xdr:row>
      <xdr:rowOff>85107</xdr:rowOff>
    </xdr:from>
    <xdr:ext cx="378565"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4403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104140</xdr:rowOff>
    </xdr:from>
    <xdr:to>
      <xdr:col>20</xdr:col>
      <xdr:colOff>9525</xdr:colOff>
      <xdr:row>51</xdr:row>
      <xdr:rowOff>34290</xdr:rowOff>
    </xdr:to>
    <xdr:sp macro="" textlink="">
      <xdr:nvSpPr>
        <xdr:cNvPr id="565" name="フローチャート : 判断 564">
          <a:extLst>
            <a:ext uri="{FF2B5EF4-FFF2-40B4-BE49-F238E27FC236}">
              <a16:creationId xmlns:a16="http://schemas.microsoft.com/office/drawing/2014/main" xmlns="" id="{00000000-0008-0000-0600-000035020000}"/>
            </a:ext>
          </a:extLst>
        </xdr:cNvPr>
        <xdr:cNvSpPr/>
      </xdr:nvSpPr>
      <xdr:spPr>
        <a:xfrm>
          <a:off x="13652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49</xdr:row>
      <xdr:rowOff>50817</xdr:rowOff>
    </xdr:from>
    <xdr:ext cx="378565"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3514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5080</xdr:rowOff>
    </xdr:from>
    <xdr:to>
      <xdr:col>18</xdr:col>
      <xdr:colOff>492125</xdr:colOff>
      <xdr:row>54</xdr:row>
      <xdr:rowOff>106680</xdr:rowOff>
    </xdr:to>
    <xdr:sp macro="" textlink="">
      <xdr:nvSpPr>
        <xdr:cNvPr id="567" name="フローチャート : 判断 566">
          <a:extLst>
            <a:ext uri="{FF2B5EF4-FFF2-40B4-BE49-F238E27FC236}">
              <a16:creationId xmlns:a16="http://schemas.microsoft.com/office/drawing/2014/main" xmlns="" id="{00000000-0008-0000-0600-000037020000}"/>
            </a:ext>
          </a:extLst>
        </xdr:cNvPr>
        <xdr:cNvSpPr/>
      </xdr:nvSpPr>
      <xdr:spPr>
        <a:xfrm>
          <a:off x="12763500" y="92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52</xdr:row>
      <xdr:rowOff>123207</xdr:rowOff>
    </xdr:from>
    <xdr:ext cx="378565"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625017" y="90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a:extLst>
            <a:ext uri="{FF2B5EF4-FFF2-40B4-BE49-F238E27FC236}">
              <a16:creationId xmlns:a16="http://schemas.microsoft.com/office/drawing/2014/main" xmlns="" id="{00000000-0008-0000-0600-00003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a:extLst>
            <a:ext uri="{FF2B5EF4-FFF2-40B4-BE49-F238E27FC236}">
              <a16:creationId xmlns:a16="http://schemas.microsoft.com/office/drawing/2014/main" xmlns="" id="{00000000-0008-0000-0600-00004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a:extLst>
            <a:ext uri="{FF2B5EF4-FFF2-40B4-BE49-F238E27FC236}">
              <a16:creationId xmlns:a16="http://schemas.microsoft.com/office/drawing/2014/main" xmlns="" id="{00000000-0008-0000-0600-00004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a:extLst>
            <a:ext uri="{FF2B5EF4-FFF2-40B4-BE49-F238E27FC236}">
              <a16:creationId xmlns:a16="http://schemas.microsoft.com/office/drawing/2014/main" xmlns="" id="{00000000-0008-0000-0600-00004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a:extLst>
            <a:ext uri="{FF2B5EF4-FFF2-40B4-BE49-F238E27FC236}">
              <a16:creationId xmlns:a16="http://schemas.microsoft.com/office/drawing/2014/main" xmlns="" id="{00000000-0008-0000-0600-00004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a:extLst>
            <a:ext uri="{FF2B5EF4-FFF2-40B4-BE49-F238E27FC236}">
              <a16:creationId xmlns:a16="http://schemas.microsoft.com/office/drawing/2014/main" xmlns="" id="{00000000-0008-0000-0600-000060020000}"/>
            </a:ext>
          </a:extLst>
        </xdr:cNvPr>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a:extLst>
            <a:ext uri="{FF2B5EF4-FFF2-40B4-BE49-F238E27FC236}">
              <a16:creationId xmlns:a16="http://schemas.microsoft.com/office/drawing/2014/main" xmlns="" id="{00000000-0008-0000-0600-000062020000}"/>
            </a:ext>
          </a:extLst>
        </xdr:cNvPr>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8693</xdr:rowOff>
    </xdr:from>
    <xdr:to>
      <xdr:col>23</xdr:col>
      <xdr:colOff>517525</xdr:colOff>
      <xdr:row>75</xdr:row>
      <xdr:rowOff>41032</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5481300" y="12867443"/>
          <a:ext cx="83820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3" name="公債費平均値テキスト">
          <a:extLst>
            <a:ext uri="{FF2B5EF4-FFF2-40B4-BE49-F238E27FC236}">
              <a16:creationId xmlns:a16="http://schemas.microsoft.com/office/drawing/2014/main" xmlns="" id="{00000000-0008-0000-0600-000065020000}"/>
            </a:ext>
          </a:extLst>
        </xdr:cNvPr>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a:extLst>
            <a:ext uri="{FF2B5EF4-FFF2-40B4-BE49-F238E27FC236}">
              <a16:creationId xmlns:a16="http://schemas.microsoft.com/office/drawing/2014/main" xmlns="" id="{00000000-0008-0000-0600-000066020000}"/>
            </a:ext>
          </a:extLst>
        </xdr:cNvPr>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98624</xdr:rowOff>
    </xdr:from>
    <xdr:to>
      <xdr:col>22</xdr:col>
      <xdr:colOff>365125</xdr:colOff>
      <xdr:row>75</xdr:row>
      <xdr:rowOff>8693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4592300" y="12785924"/>
          <a:ext cx="889000" cy="8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122245</xdr:rowOff>
    </xdr:from>
    <xdr:to>
      <xdr:col>22</xdr:col>
      <xdr:colOff>415925</xdr:colOff>
      <xdr:row>76</xdr:row>
      <xdr:rowOff>52395</xdr:rowOff>
    </xdr:to>
    <xdr:sp macro="" textlink="">
      <xdr:nvSpPr>
        <xdr:cNvPr id="616" name="フローチャート : 判断 615">
          <a:extLst>
            <a:ext uri="{FF2B5EF4-FFF2-40B4-BE49-F238E27FC236}">
              <a16:creationId xmlns:a16="http://schemas.microsoft.com/office/drawing/2014/main" xmlns="" id="{00000000-0008-0000-0600-000068020000}"/>
            </a:ext>
          </a:extLst>
        </xdr:cNvPr>
        <xdr:cNvSpPr/>
      </xdr:nvSpPr>
      <xdr:spPr>
        <a:xfrm>
          <a:off x="15430500" y="1298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43522</xdr:rowOff>
    </xdr:from>
    <xdr:ext cx="59901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5181794" y="1307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153603</xdr:rowOff>
    </xdr:from>
    <xdr:to>
      <xdr:col>21</xdr:col>
      <xdr:colOff>161925</xdr:colOff>
      <xdr:row>74</xdr:row>
      <xdr:rowOff>98624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3703300" y="12669453"/>
          <a:ext cx="889000" cy="1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111589</xdr:rowOff>
    </xdr:from>
    <xdr:to>
      <xdr:col>21</xdr:col>
      <xdr:colOff>212725</xdr:colOff>
      <xdr:row>76</xdr:row>
      <xdr:rowOff>41739</xdr:rowOff>
    </xdr:to>
    <xdr:sp macro="" textlink="">
      <xdr:nvSpPr>
        <xdr:cNvPr id="619" name="フローチャート : 判断 618">
          <a:extLst>
            <a:ext uri="{FF2B5EF4-FFF2-40B4-BE49-F238E27FC236}">
              <a16:creationId xmlns:a16="http://schemas.microsoft.com/office/drawing/2014/main" xmlns="" id="{00000000-0008-0000-0600-00006B020000}"/>
            </a:ext>
          </a:extLst>
        </xdr:cNvPr>
        <xdr:cNvSpPr/>
      </xdr:nvSpPr>
      <xdr:spPr>
        <a:xfrm>
          <a:off x="14541500" y="1297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32866</xdr:rowOff>
    </xdr:from>
    <xdr:ext cx="59901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292794" y="1306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60951</xdr:rowOff>
    </xdr:from>
    <xdr:to>
      <xdr:col>19</xdr:col>
      <xdr:colOff>644525</xdr:colOff>
      <xdr:row>73</xdr:row>
      <xdr:rowOff>153603</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814300" y="12576801"/>
          <a:ext cx="889000" cy="9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89133</xdr:rowOff>
    </xdr:from>
    <xdr:to>
      <xdr:col>20</xdr:col>
      <xdr:colOff>9525</xdr:colOff>
      <xdr:row>76</xdr:row>
      <xdr:rowOff>19283</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3652500" y="1294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10410</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3403794" y="1304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109120</xdr:rowOff>
    </xdr:from>
    <xdr:to>
      <xdr:col>18</xdr:col>
      <xdr:colOff>492125</xdr:colOff>
      <xdr:row>76</xdr:row>
      <xdr:rowOff>39269</xdr:rowOff>
    </xdr:to>
    <xdr:sp macro="" textlink="">
      <xdr:nvSpPr>
        <xdr:cNvPr id="624" name="フローチャート : 判断 623">
          <a:extLst>
            <a:ext uri="{FF2B5EF4-FFF2-40B4-BE49-F238E27FC236}">
              <a16:creationId xmlns:a16="http://schemas.microsoft.com/office/drawing/2014/main" xmlns="" id="{00000000-0008-0000-0600-000070020000}"/>
            </a:ext>
          </a:extLst>
        </xdr:cNvPr>
        <xdr:cNvSpPr/>
      </xdr:nvSpPr>
      <xdr:spPr>
        <a:xfrm>
          <a:off x="12763500" y="129678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30396</xdr:rowOff>
    </xdr:from>
    <xdr:ext cx="59901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2514794" y="1306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161682</xdr:rowOff>
    </xdr:from>
    <xdr:to>
      <xdr:col>23</xdr:col>
      <xdr:colOff>568325</xdr:colOff>
      <xdr:row>75</xdr:row>
      <xdr:rowOff>91832</xdr:rowOff>
    </xdr:to>
    <xdr:sp macro="" textlink="">
      <xdr:nvSpPr>
        <xdr:cNvPr id="631" name="円/楕円 630">
          <a:extLst>
            <a:ext uri="{FF2B5EF4-FFF2-40B4-BE49-F238E27FC236}">
              <a16:creationId xmlns:a16="http://schemas.microsoft.com/office/drawing/2014/main" xmlns="" id="{00000000-0008-0000-0600-000077020000}"/>
            </a:ext>
          </a:extLst>
        </xdr:cNvPr>
        <xdr:cNvSpPr/>
      </xdr:nvSpPr>
      <xdr:spPr>
        <a:xfrm>
          <a:off x="16268700" y="128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13109</xdr:rowOff>
    </xdr:from>
    <xdr:ext cx="599010" cy="259045"/>
    <xdr:sp macro="" textlink="">
      <xdr:nvSpPr>
        <xdr:cNvPr id="632" name="公債費該当値テキスト">
          <a:extLst>
            <a:ext uri="{FF2B5EF4-FFF2-40B4-BE49-F238E27FC236}">
              <a16:creationId xmlns:a16="http://schemas.microsoft.com/office/drawing/2014/main" xmlns="" id="{00000000-0008-0000-0600-000078020000}"/>
            </a:ext>
          </a:extLst>
        </xdr:cNvPr>
        <xdr:cNvSpPr txBox="1"/>
      </xdr:nvSpPr>
      <xdr:spPr>
        <a:xfrm>
          <a:off x="16370300" y="1270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180,897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129343</xdr:rowOff>
    </xdr:from>
    <xdr:to>
      <xdr:col>22</xdr:col>
      <xdr:colOff>415925</xdr:colOff>
      <xdr:row>75</xdr:row>
      <xdr:rowOff>59493</xdr:rowOff>
    </xdr:to>
    <xdr:sp macro="" textlink="">
      <xdr:nvSpPr>
        <xdr:cNvPr id="633" name="円/楕円 632">
          <a:extLst>
            <a:ext uri="{FF2B5EF4-FFF2-40B4-BE49-F238E27FC236}">
              <a16:creationId xmlns:a16="http://schemas.microsoft.com/office/drawing/2014/main" xmlns="" id="{00000000-0008-0000-0600-000079020000}"/>
            </a:ext>
          </a:extLst>
        </xdr:cNvPr>
        <xdr:cNvSpPr/>
      </xdr:nvSpPr>
      <xdr:spPr>
        <a:xfrm>
          <a:off x="15430500" y="128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76020</xdr:rowOff>
    </xdr:from>
    <xdr:ext cx="59901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181794" y="1259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189,385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47824</xdr:rowOff>
    </xdr:from>
    <xdr:to>
      <xdr:col>21</xdr:col>
      <xdr:colOff>212725</xdr:colOff>
      <xdr:row>74</xdr:row>
      <xdr:rowOff>149424</xdr:rowOff>
    </xdr:to>
    <xdr:sp macro="" textlink="">
      <xdr:nvSpPr>
        <xdr:cNvPr id="635" name="円/楕円 634">
          <a:extLst>
            <a:ext uri="{FF2B5EF4-FFF2-40B4-BE49-F238E27FC236}">
              <a16:creationId xmlns:a16="http://schemas.microsoft.com/office/drawing/2014/main" xmlns="" id="{00000000-0008-0000-0600-00007B020000}"/>
            </a:ext>
          </a:extLst>
        </xdr:cNvPr>
        <xdr:cNvSpPr/>
      </xdr:nvSpPr>
      <xdr:spPr>
        <a:xfrm>
          <a:off x="14541500" y="127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165951</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4" y="1251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210,781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102803</xdr:rowOff>
    </xdr:from>
    <xdr:to>
      <xdr:col>20</xdr:col>
      <xdr:colOff>9525</xdr:colOff>
      <xdr:row>74</xdr:row>
      <xdr:rowOff>32953</xdr:rowOff>
    </xdr:to>
    <xdr:sp macro="" textlink="">
      <xdr:nvSpPr>
        <xdr:cNvPr id="637" name="円/楕円 636">
          <a:extLst>
            <a:ext uri="{FF2B5EF4-FFF2-40B4-BE49-F238E27FC236}">
              <a16:creationId xmlns:a16="http://schemas.microsoft.com/office/drawing/2014/main" xmlns="" id="{00000000-0008-0000-0600-00007D020000}"/>
            </a:ext>
          </a:extLst>
        </xdr:cNvPr>
        <xdr:cNvSpPr/>
      </xdr:nvSpPr>
      <xdr:spPr>
        <a:xfrm>
          <a:off x="13652500" y="1261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49480</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03794" y="1239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241,351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10151</xdr:rowOff>
    </xdr:from>
    <xdr:to>
      <xdr:col>18</xdr:col>
      <xdr:colOff>492125</xdr:colOff>
      <xdr:row>73</xdr:row>
      <xdr:rowOff>111751</xdr:rowOff>
    </xdr:to>
    <xdr:sp macro="" textlink="">
      <xdr:nvSpPr>
        <xdr:cNvPr id="639" name="円/楕円 638">
          <a:extLst>
            <a:ext uri="{FF2B5EF4-FFF2-40B4-BE49-F238E27FC236}">
              <a16:creationId xmlns:a16="http://schemas.microsoft.com/office/drawing/2014/main" xmlns="" id="{00000000-0008-0000-0600-00007F020000}"/>
            </a:ext>
          </a:extLst>
        </xdr:cNvPr>
        <xdr:cNvSpPr/>
      </xdr:nvSpPr>
      <xdr:spPr>
        <a:xfrm>
          <a:off x="12763500" y="125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128278</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14794" y="1230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a:extLst>
            <a:ext uri="{FF2B5EF4-FFF2-40B4-BE49-F238E27FC236}">
              <a16:creationId xmlns:a16="http://schemas.microsoft.com/office/drawing/2014/main" xmlns="" id="{00000000-0008-0000-0600-000099020000}"/>
            </a:ext>
          </a:extLst>
        </xdr:cNvPr>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a:extLst>
            <a:ext uri="{FF2B5EF4-FFF2-40B4-BE49-F238E27FC236}">
              <a16:creationId xmlns:a16="http://schemas.microsoft.com/office/drawing/2014/main" xmlns="" id="{00000000-0008-0000-0600-00009B020000}"/>
            </a:ext>
          </a:extLst>
        </xdr:cNvPr>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85958</xdr:rowOff>
    </xdr:from>
    <xdr:to>
      <xdr:col>23</xdr:col>
      <xdr:colOff>517525</xdr:colOff>
      <xdr:row>98</xdr:row>
      <xdr:rowOff>123496</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flipV="1">
          <a:off x="15481300" y="16888058"/>
          <a:ext cx="838200" cy="3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0" name="積立金平均値テキスト">
          <a:extLst>
            <a:ext uri="{FF2B5EF4-FFF2-40B4-BE49-F238E27FC236}">
              <a16:creationId xmlns:a16="http://schemas.microsoft.com/office/drawing/2014/main" xmlns="" id="{00000000-0008-0000-0600-00009E020000}"/>
            </a:ext>
          </a:extLst>
        </xdr:cNvPr>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123496</xdr:rowOff>
    </xdr:from>
    <xdr:to>
      <xdr:col>22</xdr:col>
      <xdr:colOff>365125</xdr:colOff>
      <xdr:row>98</xdr:row>
      <xdr:rowOff>141546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4592300" y="16925596"/>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13736</xdr:rowOff>
    </xdr:from>
    <xdr:to>
      <xdr:col>22</xdr:col>
      <xdr:colOff>415925</xdr:colOff>
      <xdr:row>98</xdr:row>
      <xdr:rowOff>115336</xdr:rowOff>
    </xdr:to>
    <xdr:sp macro="" textlink="">
      <xdr:nvSpPr>
        <xdr:cNvPr id="673" name="フローチャート : 判断 672">
          <a:extLst>
            <a:ext uri="{FF2B5EF4-FFF2-40B4-BE49-F238E27FC236}">
              <a16:creationId xmlns:a16="http://schemas.microsoft.com/office/drawing/2014/main" xmlns="" id="{00000000-0008-0000-0600-0000A1020000}"/>
            </a:ext>
          </a:extLst>
        </xdr:cNvPr>
        <xdr:cNvSpPr/>
      </xdr:nvSpPr>
      <xdr:spPr>
        <a:xfrm>
          <a:off x="15430500" y="1681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131863</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214111" y="165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56834</xdr:rowOff>
    </xdr:from>
    <xdr:to>
      <xdr:col>21</xdr:col>
      <xdr:colOff>161925</xdr:colOff>
      <xdr:row>98</xdr:row>
      <xdr:rowOff>141546</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3703300" y="16858934"/>
          <a:ext cx="889000" cy="8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39336</xdr:rowOff>
    </xdr:from>
    <xdr:to>
      <xdr:col>21</xdr:col>
      <xdr:colOff>212725</xdr:colOff>
      <xdr:row>98</xdr:row>
      <xdr:rowOff>140936</xdr:rowOff>
    </xdr:to>
    <xdr:sp macro="" textlink="">
      <xdr:nvSpPr>
        <xdr:cNvPr id="676" name="フローチャート : 判断 675">
          <a:extLst>
            <a:ext uri="{FF2B5EF4-FFF2-40B4-BE49-F238E27FC236}">
              <a16:creationId xmlns:a16="http://schemas.microsoft.com/office/drawing/2014/main" xmlns="" id="{00000000-0008-0000-0600-0000A4020000}"/>
            </a:ext>
          </a:extLst>
        </xdr:cNvPr>
        <xdr:cNvSpPr/>
      </xdr:nvSpPr>
      <xdr:spPr>
        <a:xfrm>
          <a:off x="14541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157463</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325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56834</xdr:rowOff>
    </xdr:from>
    <xdr:to>
      <xdr:col>19</xdr:col>
      <xdr:colOff>644525</xdr:colOff>
      <xdr:row>98</xdr:row>
      <xdr:rowOff>124947</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2814300" y="16858934"/>
          <a:ext cx="889000" cy="6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4142</xdr:rowOff>
    </xdr:from>
    <xdr:to>
      <xdr:col>20</xdr:col>
      <xdr:colOff>9525</xdr:colOff>
      <xdr:row>98</xdr:row>
      <xdr:rowOff>105742</xdr:rowOff>
    </xdr:to>
    <xdr:sp macro="" textlink="">
      <xdr:nvSpPr>
        <xdr:cNvPr id="679" name="フローチャート : 判断 678">
          <a:extLst>
            <a:ext uri="{FF2B5EF4-FFF2-40B4-BE49-F238E27FC236}">
              <a16:creationId xmlns:a16="http://schemas.microsoft.com/office/drawing/2014/main" xmlns="" id="{00000000-0008-0000-0600-0000A7020000}"/>
            </a:ext>
          </a:extLst>
        </xdr:cNvPr>
        <xdr:cNvSpPr/>
      </xdr:nvSpPr>
      <xdr:spPr>
        <a:xfrm>
          <a:off x="13652500" y="168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122269</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3436111" y="165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130570</xdr:rowOff>
    </xdr:from>
    <xdr:to>
      <xdr:col>18</xdr:col>
      <xdr:colOff>492125</xdr:colOff>
      <xdr:row>98</xdr:row>
      <xdr:rowOff>60720</xdr:rowOff>
    </xdr:to>
    <xdr:sp macro="" textlink="">
      <xdr:nvSpPr>
        <xdr:cNvPr id="681" name="フローチャート : 判断 680">
          <a:extLst>
            <a:ext uri="{FF2B5EF4-FFF2-40B4-BE49-F238E27FC236}">
              <a16:creationId xmlns:a16="http://schemas.microsoft.com/office/drawing/2014/main" xmlns="" id="{00000000-0008-0000-0600-0000A9020000}"/>
            </a:ext>
          </a:extLst>
        </xdr:cNvPr>
        <xdr:cNvSpPr/>
      </xdr:nvSpPr>
      <xdr:spPr>
        <a:xfrm>
          <a:off x="12763500" y="16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77247</xdr:rowOff>
    </xdr:from>
    <xdr:ext cx="599010"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2514794" y="1653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35158</xdr:rowOff>
    </xdr:from>
    <xdr:to>
      <xdr:col>23</xdr:col>
      <xdr:colOff>568325</xdr:colOff>
      <xdr:row>98</xdr:row>
      <xdr:rowOff>136758</xdr:rowOff>
    </xdr:to>
    <xdr:sp macro="" textlink="">
      <xdr:nvSpPr>
        <xdr:cNvPr id="688" name="円/楕円 687">
          <a:extLst>
            <a:ext uri="{FF2B5EF4-FFF2-40B4-BE49-F238E27FC236}">
              <a16:creationId xmlns:a16="http://schemas.microsoft.com/office/drawing/2014/main" xmlns="" id="{00000000-0008-0000-0600-0000B0020000}"/>
            </a:ext>
          </a:extLst>
        </xdr:cNvPr>
        <xdr:cNvSpPr/>
      </xdr:nvSpPr>
      <xdr:spPr>
        <a:xfrm>
          <a:off x="16268700" y="1683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58035</xdr:rowOff>
    </xdr:from>
    <xdr:ext cx="534377" cy="259045"/>
    <xdr:sp macro="" textlink="">
      <xdr:nvSpPr>
        <xdr:cNvPr id="689" name="積立金該当値テキスト">
          <a:extLst>
            <a:ext uri="{FF2B5EF4-FFF2-40B4-BE49-F238E27FC236}">
              <a16:creationId xmlns:a16="http://schemas.microsoft.com/office/drawing/2014/main" xmlns="" id="{00000000-0008-0000-0600-0000B1020000}"/>
            </a:ext>
          </a:extLst>
        </xdr:cNvPr>
        <xdr:cNvSpPr txBox="1"/>
      </xdr:nvSpPr>
      <xdr:spPr>
        <a:xfrm>
          <a:off x="16370300" y="166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72696</xdr:rowOff>
    </xdr:from>
    <xdr:to>
      <xdr:col>22</xdr:col>
      <xdr:colOff>415925</xdr:colOff>
      <xdr:row>99</xdr:row>
      <xdr:rowOff>2846</xdr:rowOff>
    </xdr:to>
    <xdr:sp macro="" textlink="">
      <xdr:nvSpPr>
        <xdr:cNvPr id="690" name="円/楕円 689">
          <a:extLst>
            <a:ext uri="{FF2B5EF4-FFF2-40B4-BE49-F238E27FC236}">
              <a16:creationId xmlns:a16="http://schemas.microsoft.com/office/drawing/2014/main" xmlns="" id="{00000000-0008-0000-0600-0000B2020000}"/>
            </a:ext>
          </a:extLst>
        </xdr:cNvPr>
        <xdr:cNvSpPr/>
      </xdr:nvSpPr>
      <xdr:spPr>
        <a:xfrm>
          <a:off x="15430500" y="168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165423</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14111" y="169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90746</xdr:rowOff>
    </xdr:from>
    <xdr:to>
      <xdr:col>21</xdr:col>
      <xdr:colOff>212725</xdr:colOff>
      <xdr:row>99</xdr:row>
      <xdr:rowOff>20896</xdr:rowOff>
    </xdr:to>
    <xdr:sp macro="" textlink="">
      <xdr:nvSpPr>
        <xdr:cNvPr id="692" name="円/楕円 691">
          <a:extLst>
            <a:ext uri="{FF2B5EF4-FFF2-40B4-BE49-F238E27FC236}">
              <a16:creationId xmlns:a16="http://schemas.microsoft.com/office/drawing/2014/main" xmlns="" id="{00000000-0008-0000-0600-0000B4020000}"/>
            </a:ext>
          </a:extLst>
        </xdr:cNvPr>
        <xdr:cNvSpPr/>
      </xdr:nvSpPr>
      <xdr:spPr>
        <a:xfrm>
          <a:off x="14541500" y="168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12023</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325111" y="169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6034</xdr:rowOff>
    </xdr:from>
    <xdr:to>
      <xdr:col>20</xdr:col>
      <xdr:colOff>9525</xdr:colOff>
      <xdr:row>98</xdr:row>
      <xdr:rowOff>107634</xdr:rowOff>
    </xdr:to>
    <xdr:sp macro="" textlink="">
      <xdr:nvSpPr>
        <xdr:cNvPr id="694" name="円/楕円 693">
          <a:extLst>
            <a:ext uri="{FF2B5EF4-FFF2-40B4-BE49-F238E27FC236}">
              <a16:creationId xmlns:a16="http://schemas.microsoft.com/office/drawing/2014/main" xmlns="" id="{00000000-0008-0000-0600-0000B6020000}"/>
            </a:ext>
          </a:extLst>
        </xdr:cNvPr>
        <xdr:cNvSpPr/>
      </xdr:nvSpPr>
      <xdr:spPr>
        <a:xfrm>
          <a:off x="13652500" y="168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98761</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9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74147</xdr:rowOff>
    </xdr:from>
    <xdr:to>
      <xdr:col>18</xdr:col>
      <xdr:colOff>492125</xdr:colOff>
      <xdr:row>99</xdr:row>
      <xdr:rowOff>4297</xdr:rowOff>
    </xdr:to>
    <xdr:sp macro="" textlink="">
      <xdr:nvSpPr>
        <xdr:cNvPr id="696" name="円/楕円 695">
          <a:extLst>
            <a:ext uri="{FF2B5EF4-FFF2-40B4-BE49-F238E27FC236}">
              <a16:creationId xmlns:a16="http://schemas.microsoft.com/office/drawing/2014/main" xmlns="" id="{00000000-0008-0000-0600-0000B8020000}"/>
            </a:ext>
          </a:extLst>
        </xdr:cNvPr>
        <xdr:cNvSpPr/>
      </xdr:nvSpPr>
      <xdr:spPr>
        <a:xfrm>
          <a:off x="12763500" y="168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166874</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9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xmlns=""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a:extLst>
            <a:ext uri="{FF2B5EF4-FFF2-40B4-BE49-F238E27FC236}">
              <a16:creationId xmlns:a16="http://schemas.microsoft.com/office/drawing/2014/main" xmlns="" id="{00000000-0008-0000-0600-0000D2020000}"/>
            </a:ext>
          </a:extLst>
        </xdr:cNvPr>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a:extLst>
            <a:ext uri="{FF2B5EF4-FFF2-40B4-BE49-F238E27FC236}">
              <a16:creationId xmlns:a16="http://schemas.microsoft.com/office/drawing/2014/main" xmlns="" id="{00000000-0008-0000-0600-0000D5020000}"/>
            </a:ext>
          </a:extLst>
        </xdr:cNvPr>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a:extLst>
            <a:ext uri="{FF2B5EF4-FFF2-40B4-BE49-F238E27FC236}">
              <a16:creationId xmlns:a16="http://schemas.microsoft.com/office/drawing/2014/main" xmlns="" id="{00000000-0008-0000-0600-0000D6020000}"/>
            </a:ext>
          </a:extLst>
        </xdr:cNvPr>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54839</xdr:rowOff>
    </xdr:from>
    <xdr:to>
      <xdr:col>31</xdr:col>
      <xdr:colOff>85725</xdr:colOff>
      <xdr:row>37</xdr:row>
      <xdr:rowOff>156439</xdr:rowOff>
    </xdr:to>
    <xdr:sp macro="" textlink="">
      <xdr:nvSpPr>
        <xdr:cNvPr id="728" name="フローチャート : 判断 727">
          <a:extLst>
            <a:ext uri="{FF2B5EF4-FFF2-40B4-BE49-F238E27FC236}">
              <a16:creationId xmlns:a16="http://schemas.microsoft.com/office/drawing/2014/main" xmlns="" id="{00000000-0008-0000-0600-0000D8020000}"/>
            </a:ext>
          </a:extLst>
        </xdr:cNvPr>
        <xdr:cNvSpPr/>
      </xdr:nvSpPr>
      <xdr:spPr>
        <a:xfrm>
          <a:off x="21272500" y="63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1516</xdr:rowOff>
    </xdr:from>
    <xdr:ext cx="378565"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134017" y="6173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43866</xdr:rowOff>
    </xdr:from>
    <xdr:to>
      <xdr:col>29</xdr:col>
      <xdr:colOff>568325</xdr:colOff>
      <xdr:row>35</xdr:row>
      <xdr:rowOff>145466</xdr:rowOff>
    </xdr:to>
    <xdr:sp macro="" textlink="">
      <xdr:nvSpPr>
        <xdr:cNvPr id="731" name="フローチャート : 判断 730">
          <a:extLst>
            <a:ext uri="{FF2B5EF4-FFF2-40B4-BE49-F238E27FC236}">
              <a16:creationId xmlns:a16="http://schemas.microsoft.com/office/drawing/2014/main" xmlns="" id="{00000000-0008-0000-0600-0000DB020000}"/>
            </a:ext>
          </a:extLst>
        </xdr:cNvPr>
        <xdr:cNvSpPr/>
      </xdr:nvSpPr>
      <xdr:spPr>
        <a:xfrm>
          <a:off x="20383500" y="60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161993</xdr:rowOff>
    </xdr:from>
    <xdr:ext cx="469744"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0199427" y="581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33</xdr:row>
      <xdr:rowOff>138278</xdr:rowOff>
    </xdr:from>
    <xdr:to>
      <xdr:col>28</xdr:col>
      <xdr:colOff>365125</xdr:colOff>
      <xdr:row>34</xdr:row>
      <xdr:rowOff>68428</xdr:rowOff>
    </xdr:to>
    <xdr:sp macro="" textlink="">
      <xdr:nvSpPr>
        <xdr:cNvPr id="734" name="フローチャート : 判断 733">
          <a:extLst>
            <a:ext uri="{FF2B5EF4-FFF2-40B4-BE49-F238E27FC236}">
              <a16:creationId xmlns:a16="http://schemas.microsoft.com/office/drawing/2014/main" xmlns="" id="{00000000-0008-0000-0600-0000DE020000}"/>
            </a:ext>
          </a:extLst>
        </xdr:cNvPr>
        <xdr:cNvSpPr/>
      </xdr:nvSpPr>
      <xdr:spPr>
        <a:xfrm>
          <a:off x="19494500" y="579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84955</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10427" y="557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34493</xdr:rowOff>
    </xdr:from>
    <xdr:to>
      <xdr:col>27</xdr:col>
      <xdr:colOff>161925</xdr:colOff>
      <xdr:row>35</xdr:row>
      <xdr:rowOff>136093</xdr:rowOff>
    </xdr:to>
    <xdr:sp macro="" textlink="">
      <xdr:nvSpPr>
        <xdr:cNvPr id="736" name="フローチャート : 判断 735">
          <a:extLst>
            <a:ext uri="{FF2B5EF4-FFF2-40B4-BE49-F238E27FC236}">
              <a16:creationId xmlns:a16="http://schemas.microsoft.com/office/drawing/2014/main" xmlns="" id="{00000000-0008-0000-0600-0000E0020000}"/>
            </a:ext>
          </a:extLst>
        </xdr:cNvPr>
        <xdr:cNvSpPr/>
      </xdr:nvSpPr>
      <xdr:spPr>
        <a:xfrm>
          <a:off x="18605500" y="6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152620</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8421427" y="58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a:extLst>
            <a:ext uri="{FF2B5EF4-FFF2-40B4-BE49-F238E27FC236}">
              <a16:creationId xmlns:a16="http://schemas.microsoft.com/office/drawing/2014/main" xmlns=""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xmlns=""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a:extLst>
            <a:ext uri="{FF2B5EF4-FFF2-40B4-BE49-F238E27FC236}">
              <a16:creationId xmlns:a16="http://schemas.microsoft.com/office/drawing/2014/main" xmlns=""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a:extLst>
            <a:ext uri="{FF2B5EF4-FFF2-40B4-BE49-F238E27FC236}">
              <a16:creationId xmlns:a16="http://schemas.microsoft.com/office/drawing/2014/main" xmlns=""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a:extLst>
            <a:ext uri="{FF2B5EF4-FFF2-40B4-BE49-F238E27FC236}">
              <a16:creationId xmlns:a16="http://schemas.microsoft.com/office/drawing/2014/main" xmlns=""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a:extLst>
            <a:ext uri="{FF2B5EF4-FFF2-40B4-BE49-F238E27FC236}">
              <a16:creationId xmlns:a16="http://schemas.microsoft.com/office/drawing/2014/main" xmlns=""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a:extLst>
            <a:ext uri="{FF2B5EF4-FFF2-40B4-BE49-F238E27FC236}">
              <a16:creationId xmlns:a16="http://schemas.microsoft.com/office/drawing/2014/main" xmlns="" id="{00000000-0008-0000-0600-000009030000}"/>
            </a:ext>
          </a:extLst>
        </xdr:cNvPr>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a:extLst>
            <a:ext uri="{FF2B5EF4-FFF2-40B4-BE49-F238E27FC236}">
              <a16:creationId xmlns:a16="http://schemas.microsoft.com/office/drawing/2014/main" xmlns="" id="{00000000-0008-0000-0600-00000B030000}"/>
            </a:ext>
          </a:extLst>
        </xdr:cNvPr>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2" name="貸付金平均値テキスト">
          <a:extLst>
            <a:ext uri="{FF2B5EF4-FFF2-40B4-BE49-F238E27FC236}">
              <a16:creationId xmlns:a16="http://schemas.microsoft.com/office/drawing/2014/main" xmlns="" id="{00000000-0008-0000-0600-00000E030000}"/>
            </a:ext>
          </a:extLst>
        </xdr:cNvPr>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95773</xdr:rowOff>
    </xdr:from>
    <xdr:to>
      <xdr:col>31</xdr:col>
      <xdr:colOff>85725</xdr:colOff>
      <xdr:row>59</xdr:row>
      <xdr:rowOff>25923</xdr:rowOff>
    </xdr:to>
    <xdr:sp macro="" textlink="">
      <xdr:nvSpPr>
        <xdr:cNvPr id="785" name="フローチャート : 判断 784">
          <a:extLst>
            <a:ext uri="{FF2B5EF4-FFF2-40B4-BE49-F238E27FC236}">
              <a16:creationId xmlns:a16="http://schemas.microsoft.com/office/drawing/2014/main" xmlns="" id="{00000000-0008-0000-0600-000011030000}"/>
            </a:ext>
          </a:extLst>
        </xdr:cNvPr>
        <xdr:cNvSpPr/>
      </xdr:nvSpPr>
      <xdr:spPr>
        <a:xfrm>
          <a:off x="212725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42450</xdr:rowOff>
    </xdr:from>
    <xdr:ext cx="469744"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21088427" y="981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93678</xdr:rowOff>
    </xdr:from>
    <xdr:to>
      <xdr:col>29</xdr:col>
      <xdr:colOff>568325</xdr:colOff>
      <xdr:row>59</xdr:row>
      <xdr:rowOff>23828</xdr:rowOff>
    </xdr:to>
    <xdr:sp macro="" textlink="">
      <xdr:nvSpPr>
        <xdr:cNvPr id="788" name="フローチャート : 判断 787">
          <a:extLst>
            <a:ext uri="{FF2B5EF4-FFF2-40B4-BE49-F238E27FC236}">
              <a16:creationId xmlns:a16="http://schemas.microsoft.com/office/drawing/2014/main" xmlns="" id="{00000000-0008-0000-0600-000014030000}"/>
            </a:ext>
          </a:extLst>
        </xdr:cNvPr>
        <xdr:cNvSpPr/>
      </xdr:nvSpPr>
      <xdr:spPr>
        <a:xfrm>
          <a:off x="20383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40355</xdr:rowOff>
    </xdr:from>
    <xdr:ext cx="469744"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0199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107775</xdr:rowOff>
    </xdr:from>
    <xdr:to>
      <xdr:col>28</xdr:col>
      <xdr:colOff>365125</xdr:colOff>
      <xdr:row>59</xdr:row>
      <xdr:rowOff>37925</xdr:rowOff>
    </xdr:to>
    <xdr:sp macro="" textlink="">
      <xdr:nvSpPr>
        <xdr:cNvPr id="791" name="フローチャート : 判断 790">
          <a:extLst>
            <a:ext uri="{FF2B5EF4-FFF2-40B4-BE49-F238E27FC236}">
              <a16:creationId xmlns:a16="http://schemas.microsoft.com/office/drawing/2014/main" xmlns="" id="{00000000-0008-0000-0600-000017030000}"/>
            </a:ext>
          </a:extLst>
        </xdr:cNvPr>
        <xdr:cNvSpPr/>
      </xdr:nvSpPr>
      <xdr:spPr>
        <a:xfrm>
          <a:off x="19494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54452</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9310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109924</xdr:rowOff>
    </xdr:from>
    <xdr:to>
      <xdr:col>27</xdr:col>
      <xdr:colOff>161925</xdr:colOff>
      <xdr:row>59</xdr:row>
      <xdr:rowOff>40074</xdr:rowOff>
    </xdr:to>
    <xdr:sp macro="" textlink="">
      <xdr:nvSpPr>
        <xdr:cNvPr id="793" name="フローチャート : 判断 792">
          <a:extLst>
            <a:ext uri="{FF2B5EF4-FFF2-40B4-BE49-F238E27FC236}">
              <a16:creationId xmlns:a16="http://schemas.microsoft.com/office/drawing/2014/main" xmlns="" id="{00000000-0008-0000-0600-000019030000}"/>
            </a:ext>
          </a:extLst>
        </xdr:cNvPr>
        <xdr:cNvSpPr/>
      </xdr:nvSpPr>
      <xdr:spPr>
        <a:xfrm>
          <a:off x="18605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56601</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8421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円/楕円 799">
          <a:extLst>
            <a:ext uri="{FF2B5EF4-FFF2-40B4-BE49-F238E27FC236}">
              <a16:creationId xmlns:a16="http://schemas.microsoft.com/office/drawing/2014/main" xmlns="" id="{00000000-0008-0000-0600-00002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1" name="貸付金該当値テキスト">
          <a:extLst>
            <a:ext uri="{FF2B5EF4-FFF2-40B4-BE49-F238E27FC236}">
              <a16:creationId xmlns:a16="http://schemas.microsoft.com/office/drawing/2014/main" xmlns="" id="{00000000-0008-0000-0600-000021030000}"/>
            </a:ext>
          </a:extLst>
        </xdr:cNvPr>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2" name="円/楕円 801">
          <a:extLst>
            <a:ext uri="{FF2B5EF4-FFF2-40B4-BE49-F238E27FC236}">
              <a16:creationId xmlns:a16="http://schemas.microsoft.com/office/drawing/2014/main" xmlns="" id="{00000000-0008-0000-0600-00002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8" name="円/楕円 807">
          <a:extLst>
            <a:ext uri="{FF2B5EF4-FFF2-40B4-BE49-F238E27FC236}">
              <a16:creationId xmlns:a16="http://schemas.microsoft.com/office/drawing/2014/main" xmlns="" id="{00000000-0008-0000-0600-00002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a:extLst>
            <a:ext uri="{FF2B5EF4-FFF2-40B4-BE49-F238E27FC236}">
              <a16:creationId xmlns:a16="http://schemas.microsoft.com/office/drawing/2014/main" xmlns="" id="{00000000-0008-0000-0600-000042030000}"/>
            </a:ext>
          </a:extLst>
        </xdr:cNvPr>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a:extLst>
            <a:ext uri="{FF2B5EF4-FFF2-40B4-BE49-F238E27FC236}">
              <a16:creationId xmlns:a16="http://schemas.microsoft.com/office/drawing/2014/main" xmlns="" id="{00000000-0008-0000-0600-000044030000}"/>
            </a:ext>
          </a:extLst>
        </xdr:cNvPr>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140287</xdr:rowOff>
    </xdr:from>
    <xdr:to>
      <xdr:col>32</xdr:col>
      <xdr:colOff>187325</xdr:colOff>
      <xdr:row>73</xdr:row>
      <xdr:rowOff>51033</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21323300" y="12484687"/>
          <a:ext cx="838200" cy="8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39" name="繰出金平均値テキスト">
          <a:extLst>
            <a:ext uri="{FF2B5EF4-FFF2-40B4-BE49-F238E27FC236}">
              <a16:creationId xmlns:a16="http://schemas.microsoft.com/office/drawing/2014/main" xmlns="" id="{00000000-0008-0000-0600-000047030000}"/>
            </a:ext>
          </a:extLst>
        </xdr:cNvPr>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a:extLst>
            <a:ext uri="{FF2B5EF4-FFF2-40B4-BE49-F238E27FC236}">
              <a16:creationId xmlns:a16="http://schemas.microsoft.com/office/drawing/2014/main" xmlns="" id="{00000000-0008-0000-0600-000048030000}"/>
            </a:ext>
          </a:extLst>
        </xdr:cNvPr>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140287</xdr:rowOff>
    </xdr:from>
    <xdr:to>
      <xdr:col>31</xdr:col>
      <xdr:colOff>34925</xdr:colOff>
      <xdr:row>73</xdr:row>
      <xdr:rowOff>43307</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0434300" y="12484687"/>
          <a:ext cx="889000" cy="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30469</xdr:rowOff>
    </xdr:from>
    <xdr:to>
      <xdr:col>31</xdr:col>
      <xdr:colOff>85725</xdr:colOff>
      <xdr:row>74</xdr:row>
      <xdr:rowOff>132069</xdr:rowOff>
    </xdr:to>
    <xdr:sp macro="" textlink="">
      <xdr:nvSpPr>
        <xdr:cNvPr id="842" name="フローチャート : 判断 841">
          <a:extLst>
            <a:ext uri="{FF2B5EF4-FFF2-40B4-BE49-F238E27FC236}">
              <a16:creationId xmlns:a16="http://schemas.microsoft.com/office/drawing/2014/main" xmlns="" id="{00000000-0008-0000-0600-00004A030000}"/>
            </a:ext>
          </a:extLst>
        </xdr:cNvPr>
        <xdr:cNvSpPr/>
      </xdr:nvSpPr>
      <xdr:spPr>
        <a:xfrm>
          <a:off x="21272500" y="127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123196</xdr:rowOff>
    </xdr:from>
    <xdr:ext cx="59901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1023794" y="1281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32700</xdr:rowOff>
    </xdr:from>
    <xdr:to>
      <xdr:col>29</xdr:col>
      <xdr:colOff>517525</xdr:colOff>
      <xdr:row>73</xdr:row>
      <xdr:rowOff>43307</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9545300" y="12548550"/>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53650</xdr:rowOff>
    </xdr:from>
    <xdr:to>
      <xdr:col>29</xdr:col>
      <xdr:colOff>568325</xdr:colOff>
      <xdr:row>74</xdr:row>
      <xdr:rowOff>155250</xdr:rowOff>
    </xdr:to>
    <xdr:sp macro="" textlink="">
      <xdr:nvSpPr>
        <xdr:cNvPr id="845" name="フローチャート : 判断 844">
          <a:extLst>
            <a:ext uri="{FF2B5EF4-FFF2-40B4-BE49-F238E27FC236}">
              <a16:creationId xmlns:a16="http://schemas.microsoft.com/office/drawing/2014/main" xmlns="" id="{00000000-0008-0000-0600-00004D030000}"/>
            </a:ext>
          </a:extLst>
        </xdr:cNvPr>
        <xdr:cNvSpPr/>
      </xdr:nvSpPr>
      <xdr:spPr>
        <a:xfrm>
          <a:off x="20383500" y="127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146377</xdr:rowOff>
    </xdr:from>
    <xdr:ext cx="59901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0134794" y="128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4422</xdr:rowOff>
    </xdr:from>
    <xdr:to>
      <xdr:col>28</xdr:col>
      <xdr:colOff>314325</xdr:colOff>
      <xdr:row>73</xdr:row>
      <xdr:rowOff>32700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656300" y="12520272"/>
          <a:ext cx="8890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71724</xdr:rowOff>
    </xdr:from>
    <xdr:to>
      <xdr:col>28</xdr:col>
      <xdr:colOff>365125</xdr:colOff>
      <xdr:row>75</xdr:row>
      <xdr:rowOff>1874</xdr:rowOff>
    </xdr:to>
    <xdr:sp macro="" textlink="">
      <xdr:nvSpPr>
        <xdr:cNvPr id="848" name="フローチャート : 判断 847">
          <a:extLst>
            <a:ext uri="{FF2B5EF4-FFF2-40B4-BE49-F238E27FC236}">
              <a16:creationId xmlns:a16="http://schemas.microsoft.com/office/drawing/2014/main" xmlns="" id="{00000000-0008-0000-0600-000050030000}"/>
            </a:ext>
          </a:extLst>
        </xdr:cNvPr>
        <xdr:cNvSpPr/>
      </xdr:nvSpPr>
      <xdr:spPr>
        <a:xfrm>
          <a:off x="19494500" y="1275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164451</xdr:rowOff>
    </xdr:from>
    <xdr:ext cx="59901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9245794" y="1285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108903</xdr:rowOff>
    </xdr:from>
    <xdr:to>
      <xdr:col>27</xdr:col>
      <xdr:colOff>161925</xdr:colOff>
      <xdr:row>75</xdr:row>
      <xdr:rowOff>39053</xdr:rowOff>
    </xdr:to>
    <xdr:sp macro="" textlink="">
      <xdr:nvSpPr>
        <xdr:cNvPr id="850" name="フローチャート : 判断 849">
          <a:extLst>
            <a:ext uri="{FF2B5EF4-FFF2-40B4-BE49-F238E27FC236}">
              <a16:creationId xmlns:a16="http://schemas.microsoft.com/office/drawing/2014/main" xmlns="" id="{00000000-0008-0000-0600-000052030000}"/>
            </a:ext>
          </a:extLst>
        </xdr:cNvPr>
        <xdr:cNvSpPr/>
      </xdr:nvSpPr>
      <xdr:spPr>
        <a:xfrm>
          <a:off x="18605500" y="1279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30180</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8389111" y="128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233</xdr:rowOff>
    </xdr:from>
    <xdr:to>
      <xdr:col>32</xdr:col>
      <xdr:colOff>238125</xdr:colOff>
      <xdr:row>73</xdr:row>
      <xdr:rowOff>101833</xdr:rowOff>
    </xdr:to>
    <xdr:sp macro="" textlink="">
      <xdr:nvSpPr>
        <xdr:cNvPr id="857" name="円/楕円 856">
          <a:extLst>
            <a:ext uri="{FF2B5EF4-FFF2-40B4-BE49-F238E27FC236}">
              <a16:creationId xmlns:a16="http://schemas.microsoft.com/office/drawing/2014/main" xmlns="" id="{00000000-0008-0000-0600-000059030000}"/>
            </a:ext>
          </a:extLst>
        </xdr:cNvPr>
        <xdr:cNvSpPr/>
      </xdr:nvSpPr>
      <xdr:spPr>
        <a:xfrm>
          <a:off x="22110700" y="125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23110</xdr:rowOff>
    </xdr:from>
    <xdr:ext cx="599010" cy="259045"/>
    <xdr:sp macro="" textlink="">
      <xdr:nvSpPr>
        <xdr:cNvPr id="858" name="繰出金該当値テキスト">
          <a:extLst>
            <a:ext uri="{FF2B5EF4-FFF2-40B4-BE49-F238E27FC236}">
              <a16:creationId xmlns:a16="http://schemas.microsoft.com/office/drawing/2014/main" xmlns="" id="{00000000-0008-0000-0600-00005A030000}"/>
            </a:ext>
          </a:extLst>
        </xdr:cNvPr>
        <xdr:cNvSpPr txBox="1"/>
      </xdr:nvSpPr>
      <xdr:spPr>
        <a:xfrm>
          <a:off x="22212300" y="1236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134,136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89487</xdr:rowOff>
    </xdr:from>
    <xdr:to>
      <xdr:col>31</xdr:col>
      <xdr:colOff>85725</xdr:colOff>
      <xdr:row>73</xdr:row>
      <xdr:rowOff>19637</xdr:rowOff>
    </xdr:to>
    <xdr:sp macro="" textlink="">
      <xdr:nvSpPr>
        <xdr:cNvPr id="859" name="円/楕円 858">
          <a:extLst>
            <a:ext uri="{FF2B5EF4-FFF2-40B4-BE49-F238E27FC236}">
              <a16:creationId xmlns:a16="http://schemas.microsoft.com/office/drawing/2014/main" xmlns="" id="{00000000-0008-0000-0600-00005B030000}"/>
            </a:ext>
          </a:extLst>
        </xdr:cNvPr>
        <xdr:cNvSpPr/>
      </xdr:nvSpPr>
      <xdr:spPr>
        <a:xfrm>
          <a:off x="21272500" y="1243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36164</xdr:rowOff>
    </xdr:from>
    <xdr:ext cx="59901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23794" y="1220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144,923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163957</xdr:rowOff>
    </xdr:from>
    <xdr:to>
      <xdr:col>29</xdr:col>
      <xdr:colOff>568325</xdr:colOff>
      <xdr:row>73</xdr:row>
      <xdr:rowOff>94107</xdr:rowOff>
    </xdr:to>
    <xdr:sp macro="" textlink="">
      <xdr:nvSpPr>
        <xdr:cNvPr id="861" name="円/楕円 860">
          <a:extLst>
            <a:ext uri="{FF2B5EF4-FFF2-40B4-BE49-F238E27FC236}">
              <a16:creationId xmlns:a16="http://schemas.microsoft.com/office/drawing/2014/main" xmlns="" id="{00000000-0008-0000-0600-00005D030000}"/>
            </a:ext>
          </a:extLst>
        </xdr:cNvPr>
        <xdr:cNvSpPr/>
      </xdr:nvSpPr>
      <xdr:spPr>
        <a:xfrm>
          <a:off x="20383500" y="125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110634</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34794" y="1228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135,150</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153350</xdr:rowOff>
    </xdr:from>
    <xdr:to>
      <xdr:col>28</xdr:col>
      <xdr:colOff>365125</xdr:colOff>
      <xdr:row>73</xdr:row>
      <xdr:rowOff>83500</xdr:rowOff>
    </xdr:to>
    <xdr:sp macro="" textlink="">
      <xdr:nvSpPr>
        <xdr:cNvPr id="863" name="円/楕円 862">
          <a:extLst>
            <a:ext uri="{FF2B5EF4-FFF2-40B4-BE49-F238E27FC236}">
              <a16:creationId xmlns:a16="http://schemas.microsoft.com/office/drawing/2014/main" xmlns="" id="{00000000-0008-0000-0600-00005F030000}"/>
            </a:ext>
          </a:extLst>
        </xdr:cNvPr>
        <xdr:cNvSpPr/>
      </xdr:nvSpPr>
      <xdr:spPr>
        <a:xfrm>
          <a:off x="19494500" y="124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100027</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45794" y="122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136,542</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125072</xdr:rowOff>
    </xdr:from>
    <xdr:to>
      <xdr:col>27</xdr:col>
      <xdr:colOff>161925</xdr:colOff>
      <xdr:row>73</xdr:row>
      <xdr:rowOff>55222</xdr:rowOff>
    </xdr:to>
    <xdr:sp macro="" textlink="">
      <xdr:nvSpPr>
        <xdr:cNvPr id="865" name="円/楕円 864">
          <a:extLst>
            <a:ext uri="{FF2B5EF4-FFF2-40B4-BE49-F238E27FC236}">
              <a16:creationId xmlns:a16="http://schemas.microsoft.com/office/drawing/2014/main" xmlns="" id="{00000000-0008-0000-0600-000061030000}"/>
            </a:ext>
          </a:extLst>
        </xdr:cNvPr>
        <xdr:cNvSpPr/>
      </xdr:nvSpPr>
      <xdr:spPr>
        <a:xfrm>
          <a:off x="18605500" y="124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71749</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56794" y="1224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xmlns=""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xmlns=""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xmlns=""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a:extLst>
            <a:ext uri="{FF2B5EF4-FFF2-40B4-BE49-F238E27FC236}">
              <a16:creationId xmlns:a16="http://schemas.microsoft.com/office/drawing/2014/main" xmlns=""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a:extLst>
            <a:ext uri="{FF2B5EF4-FFF2-40B4-BE49-F238E27FC236}">
              <a16:creationId xmlns:a16="http://schemas.microsoft.com/office/drawing/2014/main" xmlns=""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a:extLst>
            <a:ext uri="{FF2B5EF4-FFF2-40B4-BE49-F238E27FC236}">
              <a16:creationId xmlns:a16="http://schemas.microsoft.com/office/drawing/2014/main" xmlns=""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a:extLst>
            <a:ext uri="{FF2B5EF4-FFF2-40B4-BE49-F238E27FC236}">
              <a16:creationId xmlns:a16="http://schemas.microsoft.com/office/drawing/2014/main" xmlns=""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a:extLst>
            <a:ext uri="{FF2B5EF4-FFF2-40B4-BE49-F238E27FC236}">
              <a16:creationId xmlns:a16="http://schemas.microsoft.com/office/drawing/2014/main" xmlns=""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xmlns=""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a16="http://schemas.microsoft.com/office/drawing/2014/main" xmlns=""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latin typeface="ＭＳ Ｐゴシック"/>
            </a:rPr>
            <a:t>　</a:t>
          </a:r>
          <a:r>
            <a:rPr kumimoji="1" lang="ja-JP" altLang="ja-JP" sz="1600">
              <a:solidFill>
                <a:schemeClr val="dk1"/>
              </a:solidFill>
              <a:effectLst/>
              <a:latin typeface="+mn-lt"/>
              <a:ea typeface="+mn-ea"/>
              <a:cs typeface="+mn-cs"/>
            </a:rPr>
            <a:t>歳出決算総額は、住民一人当たり</a:t>
          </a:r>
          <a:r>
            <a:rPr kumimoji="1" lang="en-US" altLang="ja-JP" sz="1600">
              <a:solidFill>
                <a:schemeClr val="dk1"/>
              </a:solidFill>
              <a:effectLst/>
              <a:latin typeface="+mn-lt"/>
              <a:ea typeface="+mn-ea"/>
              <a:cs typeface="+mn-cs"/>
            </a:rPr>
            <a:t>2,606,698</a:t>
          </a:r>
          <a:r>
            <a:rPr kumimoji="1" lang="ja-JP" altLang="ja-JP" sz="1600">
              <a:solidFill>
                <a:schemeClr val="dk1"/>
              </a:solidFill>
              <a:effectLst/>
              <a:latin typeface="+mn-lt"/>
              <a:ea typeface="+mn-ea"/>
              <a:cs typeface="+mn-cs"/>
            </a:rPr>
            <a:t>円となっている。主な構成項目である人件費については、住民一人当たり</a:t>
          </a:r>
          <a:r>
            <a:rPr kumimoji="1" lang="en-US" altLang="ja-JP" sz="1600">
              <a:solidFill>
                <a:schemeClr val="dk1"/>
              </a:solidFill>
              <a:effectLst/>
              <a:latin typeface="+mn-lt"/>
              <a:ea typeface="+mn-ea"/>
              <a:cs typeface="+mn-cs"/>
            </a:rPr>
            <a:t>381,863</a:t>
          </a:r>
          <a:r>
            <a:rPr kumimoji="1" lang="ja-JP" altLang="ja-JP" sz="1600">
              <a:solidFill>
                <a:schemeClr val="dk1"/>
              </a:solidFill>
              <a:effectLst/>
              <a:latin typeface="+mn-lt"/>
              <a:ea typeface="+mn-ea"/>
              <a:cs typeface="+mn-cs"/>
            </a:rPr>
            <a:t>円で、前年度と比較して</a:t>
          </a:r>
          <a:r>
            <a:rPr kumimoji="1" lang="en-US" altLang="ja-JP" sz="1600">
              <a:solidFill>
                <a:schemeClr val="dk1"/>
              </a:solidFill>
              <a:effectLst/>
              <a:latin typeface="+mn-lt"/>
              <a:ea typeface="+mn-ea"/>
              <a:cs typeface="+mn-cs"/>
            </a:rPr>
            <a:t>2,830</a:t>
          </a:r>
          <a:r>
            <a:rPr kumimoji="1" lang="ja-JP" altLang="ja-JP" sz="1600">
              <a:solidFill>
                <a:schemeClr val="dk1"/>
              </a:solidFill>
              <a:effectLst/>
              <a:latin typeface="+mn-lt"/>
              <a:ea typeface="+mn-ea"/>
              <a:cs typeface="+mn-cs"/>
            </a:rPr>
            <a:t>円の増となった。離島・過疎地域という特殊地域においても、他団体と変わらない充実した住民サービスを提供する必要があるため、類似団体と比較して高い値となっている。</a:t>
          </a:r>
          <a:endParaRPr lang="ja-JP" altLang="ja-JP" sz="2000">
            <a:effectLst/>
          </a:endParaRPr>
        </a:p>
        <a:p>
          <a:r>
            <a:rPr kumimoji="1" lang="ja-JP" altLang="ja-JP" sz="1600">
              <a:solidFill>
                <a:schemeClr val="dk1"/>
              </a:solidFill>
              <a:effectLst/>
              <a:latin typeface="+mn-lt"/>
              <a:ea typeface="+mn-ea"/>
              <a:cs typeface="+mn-cs"/>
            </a:rPr>
            <a:t>普通建設事業費については、住民一人当たり</a:t>
          </a:r>
          <a:r>
            <a:rPr kumimoji="1" lang="en-US" altLang="ja-JP" sz="1600">
              <a:solidFill>
                <a:schemeClr val="dk1"/>
              </a:solidFill>
              <a:effectLst/>
              <a:latin typeface="+mn-lt"/>
              <a:ea typeface="+mn-ea"/>
              <a:cs typeface="+mn-cs"/>
            </a:rPr>
            <a:t>1,078,444</a:t>
          </a:r>
          <a:r>
            <a:rPr kumimoji="1" lang="ja-JP" altLang="ja-JP" sz="1600">
              <a:solidFill>
                <a:schemeClr val="dk1"/>
              </a:solidFill>
              <a:effectLst/>
              <a:latin typeface="+mn-lt"/>
              <a:ea typeface="+mn-ea"/>
              <a:cs typeface="+mn-cs"/>
            </a:rPr>
            <a:t>円となっている。平成</a:t>
          </a:r>
          <a:r>
            <a:rPr kumimoji="1" lang="en-US" altLang="ja-JP" sz="1600">
              <a:solidFill>
                <a:schemeClr val="dk1"/>
              </a:solidFill>
              <a:effectLst/>
              <a:latin typeface="+mn-lt"/>
              <a:ea typeface="+mn-ea"/>
              <a:cs typeface="+mn-cs"/>
            </a:rPr>
            <a:t>28</a:t>
          </a:r>
          <a:r>
            <a:rPr kumimoji="1" lang="ja-JP" altLang="ja-JP" sz="1600">
              <a:solidFill>
                <a:schemeClr val="dk1"/>
              </a:solidFill>
              <a:effectLst/>
              <a:latin typeface="+mn-lt"/>
              <a:ea typeface="+mn-ea"/>
              <a:cs typeface="+mn-cs"/>
            </a:rPr>
            <a:t>年度においては、老朽化した伊平屋小学校の建設事業、伊平屋中学校屋外環境整備事業、スポーツコンベンション推進事業等の実施により、類似団体と比較して一人当たりコストが高い状況となっている。今後も新製糖工場建設事業が計画されていることから、増加傾向で推移していくものと予想される。今後も公共施設の更新時期が控えていることから、公共施設等総合管理計画に沿って施設の長寿命化や廃止、統合等検討していく必要がある。</a:t>
          </a:r>
          <a:endParaRPr lang="ja-JP" altLang="ja-JP" sz="20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1,268
1,256
21.82
3,540,681
3,305,293
176,878
1,100,763
2,420,822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139.4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155718</xdr:rowOff>
    </xdr:from>
    <xdr:to>
      <xdr:col>6</xdr:col>
      <xdr:colOff>511175</xdr:colOff>
      <xdr:row>36</xdr:row>
      <xdr:rowOff>27408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156468"/>
          <a:ext cx="8382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27408</xdr:rowOff>
    </xdr:from>
    <xdr:to>
      <xdr:col>5</xdr:col>
      <xdr:colOff>358775</xdr:colOff>
      <xdr:row>36</xdr:row>
      <xdr:rowOff>59918</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199608"/>
          <a:ext cx="8890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91790</xdr:rowOff>
    </xdr:from>
    <xdr:to>
      <xdr:col>5</xdr:col>
      <xdr:colOff>409575</xdr:colOff>
      <xdr:row>38</xdr:row>
      <xdr:rowOff>21940</xdr:rowOff>
    </xdr:to>
    <xdr:sp macro="" textlink="">
      <xdr:nvSpPr>
        <xdr:cNvPr id="66" name="フローチャート : 判断 65">
          <a:extLst>
            <a:ext uri="{FF2B5EF4-FFF2-40B4-BE49-F238E27FC236}">
              <a16:creationId xmlns:a16="http://schemas.microsoft.com/office/drawing/2014/main" xmlns="" id="{00000000-0008-0000-0700-000042000000}"/>
            </a:ext>
          </a:extLst>
        </xdr:cNvPr>
        <xdr:cNvSpPr/>
      </xdr:nvSpPr>
      <xdr:spPr>
        <a:xfrm>
          <a:off x="3746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13068</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45207</xdr:rowOff>
    </xdr:from>
    <xdr:to>
      <xdr:col>4</xdr:col>
      <xdr:colOff>155575</xdr:colOff>
      <xdr:row>36</xdr:row>
      <xdr:rowOff>59918</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2019300" y="6217407"/>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92525</xdr:rowOff>
    </xdr:from>
    <xdr:to>
      <xdr:col>4</xdr:col>
      <xdr:colOff>206375</xdr:colOff>
      <xdr:row>38</xdr:row>
      <xdr:rowOff>22675</xdr:rowOff>
    </xdr:to>
    <xdr:sp macro="" textlink="">
      <xdr:nvSpPr>
        <xdr:cNvPr id="69" name="フローチャート : 判断 68">
          <a:extLst>
            <a:ext uri="{FF2B5EF4-FFF2-40B4-BE49-F238E27FC236}">
              <a16:creationId xmlns:a16="http://schemas.microsoft.com/office/drawing/2014/main" xmlns="" id="{00000000-0008-0000-0700-000045000000}"/>
            </a:ext>
          </a:extLst>
        </xdr:cNvPr>
        <xdr:cNvSpPr/>
      </xdr:nvSpPr>
      <xdr:spPr>
        <a:xfrm>
          <a:off x="2857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13802</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45207</xdr:rowOff>
    </xdr:from>
    <xdr:to>
      <xdr:col>2</xdr:col>
      <xdr:colOff>638175</xdr:colOff>
      <xdr:row>36</xdr:row>
      <xdr:rowOff>57763</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217407"/>
          <a:ext cx="8890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94386</xdr:rowOff>
    </xdr:from>
    <xdr:to>
      <xdr:col>3</xdr:col>
      <xdr:colOff>3175</xdr:colOff>
      <xdr:row>38</xdr:row>
      <xdr:rowOff>24536</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968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15663</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95301</xdr:rowOff>
    </xdr:from>
    <xdr:to>
      <xdr:col>1</xdr:col>
      <xdr:colOff>485775</xdr:colOff>
      <xdr:row>38</xdr:row>
      <xdr:rowOff>25451</xdr:rowOff>
    </xdr:to>
    <xdr:sp macro="" textlink="">
      <xdr:nvSpPr>
        <xdr:cNvPr id="74" name="フローチャート : 判断 73">
          <a:extLst>
            <a:ext uri="{FF2B5EF4-FFF2-40B4-BE49-F238E27FC236}">
              <a16:creationId xmlns:a16="http://schemas.microsoft.com/office/drawing/2014/main" xmlns="" id="{00000000-0008-0000-0700-00004A000000}"/>
            </a:ext>
          </a:extLst>
        </xdr:cNvPr>
        <xdr:cNvSpPr/>
      </xdr:nvSpPr>
      <xdr:spPr>
        <a:xfrm>
          <a:off x="1079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16578</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104918</xdr:rowOff>
    </xdr:from>
    <xdr:to>
      <xdr:col>6</xdr:col>
      <xdr:colOff>561975</xdr:colOff>
      <xdr:row>36</xdr:row>
      <xdr:rowOff>35068</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4584700" y="61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127795</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595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148058</xdr:rowOff>
    </xdr:from>
    <xdr:to>
      <xdr:col>5</xdr:col>
      <xdr:colOff>409575</xdr:colOff>
      <xdr:row>36</xdr:row>
      <xdr:rowOff>78208</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3746500" y="6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94735</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592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9118</xdr:rowOff>
    </xdr:from>
    <xdr:to>
      <xdr:col>4</xdr:col>
      <xdr:colOff>206375</xdr:colOff>
      <xdr:row>36</xdr:row>
      <xdr:rowOff>110718</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2857500" y="61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127245</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59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165857</xdr:rowOff>
    </xdr:from>
    <xdr:to>
      <xdr:col>3</xdr:col>
      <xdr:colOff>3175</xdr:colOff>
      <xdr:row>36</xdr:row>
      <xdr:rowOff>96007</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968500" y="61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112534</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594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6963</xdr:rowOff>
    </xdr:from>
    <xdr:to>
      <xdr:col>1</xdr:col>
      <xdr:colOff>485775</xdr:colOff>
      <xdr:row>36</xdr:row>
      <xdr:rowOff>108563</xdr:rowOff>
    </xdr:to>
    <xdr:sp macro="" textlink="">
      <xdr:nvSpPr>
        <xdr:cNvPr id="89" name="円/楕円 88">
          <a:extLst>
            <a:ext uri="{FF2B5EF4-FFF2-40B4-BE49-F238E27FC236}">
              <a16:creationId xmlns:a16="http://schemas.microsoft.com/office/drawing/2014/main" xmlns="" id="{00000000-0008-0000-0700-000059000000}"/>
            </a:ext>
          </a:extLst>
        </xdr:cNvPr>
        <xdr:cNvSpPr/>
      </xdr:nvSpPr>
      <xdr:spPr>
        <a:xfrm>
          <a:off x="1079500" y="61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125090</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595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43831</xdr:rowOff>
    </xdr:from>
    <xdr:to>
      <xdr:col>6</xdr:col>
      <xdr:colOff>511175</xdr:colOff>
      <xdr:row>56</xdr:row>
      <xdr:rowOff>70255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9473581"/>
          <a:ext cx="838200" cy="19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a:extLst>
            <a:ext uri="{FF2B5EF4-FFF2-40B4-BE49-F238E27FC236}">
              <a16:creationId xmlns:a16="http://schemas.microsoft.com/office/drawing/2014/main" xmlns="" id="{00000000-0008-0000-0700-000079000000}"/>
            </a:ext>
          </a:extLst>
        </xdr:cNvPr>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43831</xdr:rowOff>
    </xdr:from>
    <xdr:to>
      <xdr:col>5</xdr:col>
      <xdr:colOff>358775</xdr:colOff>
      <xdr:row>56</xdr:row>
      <xdr:rowOff>133117</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473581"/>
          <a:ext cx="889000" cy="26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170760</xdr:rowOff>
    </xdr:from>
    <xdr:to>
      <xdr:col>5</xdr:col>
      <xdr:colOff>409575</xdr:colOff>
      <xdr:row>57</xdr:row>
      <xdr:rowOff>100910</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3746500" y="977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92037</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4" y="986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101622</xdr:rowOff>
    </xdr:from>
    <xdr:to>
      <xdr:col>4</xdr:col>
      <xdr:colOff>155575</xdr:colOff>
      <xdr:row>56</xdr:row>
      <xdr:rowOff>133117</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9702822"/>
          <a:ext cx="889000" cy="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29958</xdr:rowOff>
    </xdr:from>
    <xdr:to>
      <xdr:col>4</xdr:col>
      <xdr:colOff>206375</xdr:colOff>
      <xdr:row>57</xdr:row>
      <xdr:rowOff>131558</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2857500" y="98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122685</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4" y="989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101622</xdr:rowOff>
    </xdr:from>
    <xdr:to>
      <xdr:col>2</xdr:col>
      <xdr:colOff>638175</xdr:colOff>
      <xdr:row>57</xdr:row>
      <xdr:rowOff>15905</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9702822"/>
          <a:ext cx="889000" cy="8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19730</xdr:rowOff>
    </xdr:from>
    <xdr:to>
      <xdr:col>3</xdr:col>
      <xdr:colOff>3175</xdr:colOff>
      <xdr:row>57</xdr:row>
      <xdr:rowOff>121330</xdr:rowOff>
    </xdr:to>
    <xdr:sp macro="" textlink="">
      <xdr:nvSpPr>
        <xdr:cNvPr id="129" name="フローチャート : 判断 128">
          <a:extLst>
            <a:ext uri="{FF2B5EF4-FFF2-40B4-BE49-F238E27FC236}">
              <a16:creationId xmlns:a16="http://schemas.microsoft.com/office/drawing/2014/main" xmlns="" id="{00000000-0008-0000-0700-000081000000}"/>
            </a:ext>
          </a:extLst>
        </xdr:cNvPr>
        <xdr:cNvSpPr/>
      </xdr:nvSpPr>
      <xdr:spPr>
        <a:xfrm>
          <a:off x="1968500" y="979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112457</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4" y="98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11343</xdr:rowOff>
    </xdr:from>
    <xdr:to>
      <xdr:col>1</xdr:col>
      <xdr:colOff>485775</xdr:colOff>
      <xdr:row>57</xdr:row>
      <xdr:rowOff>112943</xdr:rowOff>
    </xdr:to>
    <xdr:sp macro="" textlink="">
      <xdr:nvSpPr>
        <xdr:cNvPr id="131" name="フローチャート : 判断 130">
          <a:extLst>
            <a:ext uri="{FF2B5EF4-FFF2-40B4-BE49-F238E27FC236}">
              <a16:creationId xmlns:a16="http://schemas.microsoft.com/office/drawing/2014/main" xmlns="" id="{00000000-0008-0000-0700-000083000000}"/>
            </a:ext>
          </a:extLst>
        </xdr:cNvPr>
        <xdr:cNvSpPr/>
      </xdr:nvSpPr>
      <xdr:spPr>
        <a:xfrm>
          <a:off x="1079500" y="978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104070</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4" y="987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19455</xdr:rowOff>
    </xdr:from>
    <xdr:to>
      <xdr:col>6</xdr:col>
      <xdr:colOff>561975</xdr:colOff>
      <xdr:row>56</xdr:row>
      <xdr:rowOff>121055</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4584700" y="9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42332</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47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384,681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164481</xdr:rowOff>
    </xdr:from>
    <xdr:to>
      <xdr:col>5</xdr:col>
      <xdr:colOff>409575</xdr:colOff>
      <xdr:row>55</xdr:row>
      <xdr:rowOff>94631</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3746500" y="942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111158</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4" y="919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540,487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82317</xdr:rowOff>
    </xdr:from>
    <xdr:to>
      <xdr:col>4</xdr:col>
      <xdr:colOff>206375</xdr:colOff>
      <xdr:row>57</xdr:row>
      <xdr:rowOff>12467</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2857500" y="968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28994</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4" y="945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50822</xdr:rowOff>
    </xdr:from>
    <xdr:to>
      <xdr:col>3</xdr:col>
      <xdr:colOff>3175</xdr:colOff>
      <xdr:row>56</xdr:row>
      <xdr:rowOff>152422</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1968500" y="96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168949</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4" y="942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136555</xdr:rowOff>
    </xdr:from>
    <xdr:to>
      <xdr:col>1</xdr:col>
      <xdr:colOff>485775</xdr:colOff>
      <xdr:row>57</xdr:row>
      <xdr:rowOff>66705</xdr:rowOff>
    </xdr:to>
    <xdr:sp macro="" textlink="">
      <xdr:nvSpPr>
        <xdr:cNvPr id="146" name="円/楕円 145">
          <a:extLst>
            <a:ext uri="{FF2B5EF4-FFF2-40B4-BE49-F238E27FC236}">
              <a16:creationId xmlns:a16="http://schemas.microsoft.com/office/drawing/2014/main" xmlns="" id="{00000000-0008-0000-0700-000092000000}"/>
            </a:ext>
          </a:extLst>
        </xdr:cNvPr>
        <xdr:cNvSpPr/>
      </xdr:nvSpPr>
      <xdr:spPr>
        <a:xfrm>
          <a:off x="1079500" y="97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83232</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4" y="951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118698</xdr:rowOff>
    </xdr:from>
    <xdr:to>
      <xdr:col>6</xdr:col>
      <xdr:colOff>511175</xdr:colOff>
      <xdr:row>76</xdr:row>
      <xdr:rowOff>168619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3148898"/>
          <a:ext cx="838200" cy="4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a:extLst>
            <a:ext uri="{FF2B5EF4-FFF2-40B4-BE49-F238E27FC236}">
              <a16:creationId xmlns:a16="http://schemas.microsoft.com/office/drawing/2014/main" xmlns="" id="{00000000-0008-0000-0700-0000B4000000}"/>
            </a:ext>
          </a:extLst>
        </xdr:cNvPr>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136206</xdr:rowOff>
    </xdr:from>
    <xdr:to>
      <xdr:col>5</xdr:col>
      <xdr:colOff>358775</xdr:colOff>
      <xdr:row>76</xdr:row>
      <xdr:rowOff>118698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2994956"/>
          <a:ext cx="889000" cy="15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52285</xdr:rowOff>
    </xdr:from>
    <xdr:to>
      <xdr:col>5</xdr:col>
      <xdr:colOff>409575</xdr:colOff>
      <xdr:row>77</xdr:row>
      <xdr:rowOff>153885</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3746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145012</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4"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136206</xdr:rowOff>
    </xdr:from>
    <xdr:to>
      <xdr:col>4</xdr:col>
      <xdr:colOff>155575</xdr:colOff>
      <xdr:row>76</xdr:row>
      <xdr:rowOff>159796</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994956"/>
          <a:ext cx="889000" cy="19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54808</xdr:rowOff>
    </xdr:from>
    <xdr:to>
      <xdr:col>4</xdr:col>
      <xdr:colOff>206375</xdr:colOff>
      <xdr:row>77</xdr:row>
      <xdr:rowOff>156408</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2857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147535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4"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159796</xdr:rowOff>
    </xdr:from>
    <xdr:to>
      <xdr:col>2</xdr:col>
      <xdr:colOff>638175</xdr:colOff>
      <xdr:row>77</xdr:row>
      <xdr:rowOff>45118</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189996"/>
          <a:ext cx="889000" cy="5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78236</xdr:rowOff>
    </xdr:from>
    <xdr:to>
      <xdr:col>3</xdr:col>
      <xdr:colOff>3175</xdr:colOff>
      <xdr:row>78</xdr:row>
      <xdr:rowOff>8386</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1968500" y="132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170963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4" y="133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64317</xdr:rowOff>
    </xdr:from>
    <xdr:to>
      <xdr:col>1</xdr:col>
      <xdr:colOff>485775</xdr:colOff>
      <xdr:row>77</xdr:row>
      <xdr:rowOff>165917</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079500" y="1326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157044</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4" y="133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117819</xdr:rowOff>
    </xdr:from>
    <xdr:to>
      <xdr:col>6</xdr:col>
      <xdr:colOff>561975</xdr:colOff>
      <xdr:row>77</xdr:row>
      <xdr:rowOff>47969</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4584700" y="131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140696</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9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272,289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67898</xdr:rowOff>
    </xdr:from>
    <xdr:to>
      <xdr:col>5</xdr:col>
      <xdr:colOff>409575</xdr:colOff>
      <xdr:row>76</xdr:row>
      <xdr:rowOff>169498</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3746500" y="1309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14575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4" y="1287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302,862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85406</xdr:rowOff>
    </xdr:from>
    <xdr:to>
      <xdr:col>4</xdr:col>
      <xdr:colOff>206375</xdr:colOff>
      <xdr:row>76</xdr:row>
      <xdr:rowOff>15556</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2857500" y="129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32083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4" y="1271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397,140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108996</xdr:rowOff>
    </xdr:from>
    <xdr:to>
      <xdr:col>3</xdr:col>
      <xdr:colOff>3175</xdr:colOff>
      <xdr:row>77</xdr:row>
      <xdr:rowOff>39146</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1968500" y="131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55674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4" y="1291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165768</xdr:rowOff>
    </xdr:from>
    <xdr:to>
      <xdr:col>1</xdr:col>
      <xdr:colOff>485775</xdr:colOff>
      <xdr:row>77</xdr:row>
      <xdr:rowOff>95918</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079500" y="131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112445</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4" y="129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93549</xdr:rowOff>
    </xdr:from>
    <xdr:to>
      <xdr:col>6</xdr:col>
      <xdr:colOff>511175</xdr:colOff>
      <xdr:row>97</xdr:row>
      <xdr:rowOff>90835</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552749"/>
          <a:ext cx="838200" cy="16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90835</xdr:rowOff>
    </xdr:from>
    <xdr:to>
      <xdr:col>5</xdr:col>
      <xdr:colOff>358775</xdr:colOff>
      <xdr:row>97</xdr:row>
      <xdr:rowOff>131414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721485"/>
          <a:ext cx="889000" cy="4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141455</xdr:rowOff>
    </xdr:from>
    <xdr:to>
      <xdr:col>5</xdr:col>
      <xdr:colOff>409575</xdr:colOff>
      <xdr:row>98</xdr:row>
      <xdr:rowOff>71605</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3746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62732</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497794" y="168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131414</xdr:rowOff>
    </xdr:from>
    <xdr:to>
      <xdr:col>4</xdr:col>
      <xdr:colOff>155575</xdr:colOff>
      <xdr:row>98</xdr:row>
      <xdr:rowOff>21853</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762064"/>
          <a:ext cx="889000" cy="6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133883</xdr:rowOff>
    </xdr:from>
    <xdr:to>
      <xdr:col>4</xdr:col>
      <xdr:colOff>206375</xdr:colOff>
      <xdr:row>98</xdr:row>
      <xdr:rowOff>64033</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2857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55160</xdr:rowOff>
    </xdr:from>
    <xdr:ext cx="59901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08794" y="1685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155597</xdr:rowOff>
    </xdr:from>
    <xdr:to>
      <xdr:col>2</xdr:col>
      <xdr:colOff>638175</xdr:colOff>
      <xdr:row>98</xdr:row>
      <xdr:rowOff>21853</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786247"/>
          <a:ext cx="889000" cy="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143311</xdr:rowOff>
    </xdr:from>
    <xdr:to>
      <xdr:col>3</xdr:col>
      <xdr:colOff>3175</xdr:colOff>
      <xdr:row>98</xdr:row>
      <xdr:rowOff>73461</xdr:rowOff>
    </xdr:to>
    <xdr:sp macro="" textlink="">
      <xdr:nvSpPr>
        <xdr:cNvPr id="245" name="フローチャート : 判断 244">
          <a:extLst>
            <a:ext uri="{FF2B5EF4-FFF2-40B4-BE49-F238E27FC236}">
              <a16:creationId xmlns:a16="http://schemas.microsoft.com/office/drawing/2014/main" xmlns="" id="{00000000-0008-0000-0700-0000F5000000}"/>
            </a:ext>
          </a:extLst>
        </xdr:cNvPr>
        <xdr:cNvSpPr/>
      </xdr:nvSpPr>
      <xdr:spPr>
        <a:xfrm>
          <a:off x="1968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64588</xdr:rowOff>
    </xdr:from>
    <xdr:ext cx="59901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19794" y="168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158226</xdr:rowOff>
    </xdr:from>
    <xdr:to>
      <xdr:col>1</xdr:col>
      <xdr:colOff>485775</xdr:colOff>
      <xdr:row>98</xdr:row>
      <xdr:rowOff>88376</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079500" y="1678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79503</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8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42749</xdr:rowOff>
    </xdr:from>
    <xdr:to>
      <xdr:col>6</xdr:col>
      <xdr:colOff>561975</xdr:colOff>
      <xdr:row>96</xdr:row>
      <xdr:rowOff>144349</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4584700" y="165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65626</xdr:rowOff>
    </xdr:from>
    <xdr:ext cx="599010"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35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244,226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40035</xdr:rowOff>
    </xdr:from>
    <xdr:to>
      <xdr:col>5</xdr:col>
      <xdr:colOff>409575</xdr:colOff>
      <xdr:row>97</xdr:row>
      <xdr:rowOff>141635</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3746500" y="166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158162</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497794" y="1644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155,651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80614</xdr:rowOff>
    </xdr:from>
    <xdr:to>
      <xdr:col>4</xdr:col>
      <xdr:colOff>206375</xdr:colOff>
      <xdr:row>98</xdr:row>
      <xdr:rowOff>10764</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2857500" y="167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27291</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08794" y="1648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134,350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142503</xdr:rowOff>
    </xdr:from>
    <xdr:to>
      <xdr:col>3</xdr:col>
      <xdr:colOff>3175</xdr:colOff>
      <xdr:row>98</xdr:row>
      <xdr:rowOff>72653</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1968500" y="167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89180</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19794" y="1654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104797</xdr:rowOff>
    </xdr:from>
    <xdr:to>
      <xdr:col>1</xdr:col>
      <xdr:colOff>485775</xdr:colOff>
      <xdr:row>98</xdr:row>
      <xdr:rowOff>34947</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079500" y="167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51474</xdr:rowOff>
    </xdr:from>
    <xdr:ext cx="59901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30794" y="1651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101473</xdr:rowOff>
    </xdr:from>
    <xdr:to>
      <xdr:col>15</xdr:col>
      <xdr:colOff>180975</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616573"/>
          <a:ext cx="8382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89535</xdr:rowOff>
    </xdr:from>
    <xdr:to>
      <xdr:col>14</xdr:col>
      <xdr:colOff>28575</xdr:colOff>
      <xdr:row>38</xdr:row>
      <xdr:rowOff>101473</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261735"/>
          <a:ext cx="889000" cy="3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39878</xdr:rowOff>
    </xdr:from>
    <xdr:to>
      <xdr:col>14</xdr:col>
      <xdr:colOff>79375</xdr:colOff>
      <xdr:row>38</xdr:row>
      <xdr:rowOff>141478</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9588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158005</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89535</xdr:rowOff>
    </xdr:from>
    <xdr:to>
      <xdr:col>12</xdr:col>
      <xdr:colOff>511175</xdr:colOff>
      <xdr:row>37</xdr:row>
      <xdr:rowOff>108839</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7861300" y="6261735"/>
          <a:ext cx="889000" cy="1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152019</xdr:rowOff>
    </xdr:from>
    <xdr:to>
      <xdr:col>12</xdr:col>
      <xdr:colOff>561975</xdr:colOff>
      <xdr:row>37</xdr:row>
      <xdr:rowOff>82169</xdr:rowOff>
    </xdr:to>
    <xdr:sp macro="" textlink="">
      <xdr:nvSpPr>
        <xdr:cNvPr id="299" name="フローチャート : 判断 298">
          <a:extLst>
            <a:ext uri="{FF2B5EF4-FFF2-40B4-BE49-F238E27FC236}">
              <a16:creationId xmlns:a16="http://schemas.microsoft.com/office/drawing/2014/main" xmlns="" id="{00000000-0008-0000-0700-00002B010000}"/>
            </a:ext>
          </a:extLst>
        </xdr:cNvPr>
        <xdr:cNvSpPr/>
      </xdr:nvSpPr>
      <xdr:spPr>
        <a:xfrm>
          <a:off x="8699500" y="63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73296</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7" y="641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123571</xdr:rowOff>
    </xdr:from>
    <xdr:to>
      <xdr:col>11</xdr:col>
      <xdr:colOff>307975</xdr:colOff>
      <xdr:row>37</xdr:row>
      <xdr:rowOff>108839</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5952871"/>
          <a:ext cx="889000" cy="49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128778</xdr:rowOff>
    </xdr:from>
    <xdr:to>
      <xdr:col>11</xdr:col>
      <xdr:colOff>358775</xdr:colOff>
      <xdr:row>36</xdr:row>
      <xdr:rowOff>58928</xdr:rowOff>
    </xdr:to>
    <xdr:sp macro="" textlink="">
      <xdr:nvSpPr>
        <xdr:cNvPr id="302" name="フローチャート : 判断 301">
          <a:extLst>
            <a:ext uri="{FF2B5EF4-FFF2-40B4-BE49-F238E27FC236}">
              <a16:creationId xmlns:a16="http://schemas.microsoft.com/office/drawing/2014/main" xmlns="" id="{00000000-0008-0000-0700-00002E010000}"/>
            </a:ext>
          </a:extLst>
        </xdr:cNvPr>
        <xdr:cNvSpPr/>
      </xdr:nvSpPr>
      <xdr:spPr>
        <a:xfrm>
          <a:off x="78105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75455</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7" y="59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128143</xdr:rowOff>
    </xdr:from>
    <xdr:to>
      <xdr:col>10</xdr:col>
      <xdr:colOff>155575</xdr:colOff>
      <xdr:row>36</xdr:row>
      <xdr:rowOff>58293</xdr:rowOff>
    </xdr:to>
    <xdr:sp macro="" textlink="">
      <xdr:nvSpPr>
        <xdr:cNvPr id="304" name="フローチャート : 判断 303">
          <a:extLst>
            <a:ext uri="{FF2B5EF4-FFF2-40B4-BE49-F238E27FC236}">
              <a16:creationId xmlns:a16="http://schemas.microsoft.com/office/drawing/2014/main" xmlns="" id="{00000000-0008-0000-0700-000030010000}"/>
            </a:ext>
          </a:extLst>
        </xdr:cNvPr>
        <xdr:cNvSpPr/>
      </xdr:nvSpPr>
      <xdr:spPr>
        <a:xfrm>
          <a:off x="6921500" y="612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49420</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7" y="62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50673</xdr:rowOff>
    </xdr:from>
    <xdr:to>
      <xdr:col>14</xdr:col>
      <xdr:colOff>79375</xdr:colOff>
      <xdr:row>38</xdr:row>
      <xdr:rowOff>152273</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9588500" y="65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143400</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50017" y="6658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38735</xdr:rowOff>
    </xdr:from>
    <xdr:to>
      <xdr:col>12</xdr:col>
      <xdr:colOff>561975</xdr:colOff>
      <xdr:row>36</xdr:row>
      <xdr:rowOff>140335</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8699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156862</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15427" y="59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58039</xdr:rowOff>
    </xdr:from>
    <xdr:to>
      <xdr:col>11</xdr:col>
      <xdr:colOff>358775</xdr:colOff>
      <xdr:row>37</xdr:row>
      <xdr:rowOff>159639</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7810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150766</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7" y="64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72771</xdr:rowOff>
    </xdr:from>
    <xdr:to>
      <xdr:col>10</xdr:col>
      <xdr:colOff>155575</xdr:colOff>
      <xdr:row>35</xdr:row>
      <xdr:rowOff>2921</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6921500" y="59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19448</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7" y="56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161690</xdr:rowOff>
    </xdr:from>
    <xdr:to>
      <xdr:col>15</xdr:col>
      <xdr:colOff>180975</xdr:colOff>
      <xdr:row>56</xdr:row>
      <xdr:rowOff>138910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9639300" y="9419990"/>
          <a:ext cx="838200" cy="32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161690</xdr:rowOff>
    </xdr:from>
    <xdr:to>
      <xdr:col>14</xdr:col>
      <xdr:colOff>28575</xdr:colOff>
      <xdr:row>55</xdr:row>
      <xdr:rowOff>97390</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8750300" y="9419990"/>
          <a:ext cx="889000" cy="10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138142</xdr:rowOff>
    </xdr:from>
    <xdr:to>
      <xdr:col>14</xdr:col>
      <xdr:colOff>79375</xdr:colOff>
      <xdr:row>58</xdr:row>
      <xdr:rowOff>68292</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9588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59419</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39794"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25846</xdr:rowOff>
    </xdr:from>
    <xdr:to>
      <xdr:col>12</xdr:col>
      <xdr:colOff>511175</xdr:colOff>
      <xdr:row>55</xdr:row>
      <xdr:rowOff>97390</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9455596"/>
          <a:ext cx="889000" cy="7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119690</xdr:rowOff>
    </xdr:from>
    <xdr:to>
      <xdr:col>12</xdr:col>
      <xdr:colOff>561975</xdr:colOff>
      <xdr:row>58</xdr:row>
      <xdr:rowOff>49840</xdr:rowOff>
    </xdr:to>
    <xdr:sp macro="" textlink="">
      <xdr:nvSpPr>
        <xdr:cNvPr id="356" name="フローチャート : 判断 355">
          <a:extLst>
            <a:ext uri="{FF2B5EF4-FFF2-40B4-BE49-F238E27FC236}">
              <a16:creationId xmlns:a16="http://schemas.microsoft.com/office/drawing/2014/main" xmlns="" id="{00000000-0008-0000-0700-000064010000}"/>
            </a:ext>
          </a:extLst>
        </xdr:cNvPr>
        <xdr:cNvSpPr/>
      </xdr:nvSpPr>
      <xdr:spPr>
        <a:xfrm>
          <a:off x="8699500" y="989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40967</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50794" y="998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25846</xdr:rowOff>
    </xdr:from>
    <xdr:to>
      <xdr:col>11</xdr:col>
      <xdr:colOff>307975</xdr:colOff>
      <xdr:row>56</xdr:row>
      <xdr:rowOff>48170</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455596"/>
          <a:ext cx="889000" cy="19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113178</xdr:rowOff>
    </xdr:from>
    <xdr:to>
      <xdr:col>11</xdr:col>
      <xdr:colOff>358775</xdr:colOff>
      <xdr:row>58</xdr:row>
      <xdr:rowOff>43328</xdr:rowOff>
    </xdr:to>
    <xdr:sp macro="" textlink="">
      <xdr:nvSpPr>
        <xdr:cNvPr id="359" name="フローチャート : 判断 358">
          <a:extLst>
            <a:ext uri="{FF2B5EF4-FFF2-40B4-BE49-F238E27FC236}">
              <a16:creationId xmlns:a16="http://schemas.microsoft.com/office/drawing/2014/main" xmlns="" id="{00000000-0008-0000-0700-000067010000}"/>
            </a:ext>
          </a:extLst>
        </xdr:cNvPr>
        <xdr:cNvSpPr/>
      </xdr:nvSpPr>
      <xdr:spPr>
        <a:xfrm>
          <a:off x="7810500" y="98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34455</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61794" y="997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153136</xdr:rowOff>
    </xdr:from>
    <xdr:to>
      <xdr:col>10</xdr:col>
      <xdr:colOff>155575</xdr:colOff>
      <xdr:row>58</xdr:row>
      <xdr:rowOff>83286</xdr:rowOff>
    </xdr:to>
    <xdr:sp macro="" textlink="">
      <xdr:nvSpPr>
        <xdr:cNvPr id="361" name="フローチャート : 判断 360">
          <a:extLst>
            <a:ext uri="{FF2B5EF4-FFF2-40B4-BE49-F238E27FC236}">
              <a16:creationId xmlns:a16="http://schemas.microsoft.com/office/drawing/2014/main" xmlns="" id="{00000000-0008-0000-0700-000069010000}"/>
            </a:ext>
          </a:extLst>
        </xdr:cNvPr>
        <xdr:cNvSpPr/>
      </xdr:nvSpPr>
      <xdr:spPr>
        <a:xfrm>
          <a:off x="6921500" y="992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74413</xdr:rowOff>
    </xdr:from>
    <xdr:ext cx="59901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672794" y="1001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88110</xdr:rowOff>
    </xdr:from>
    <xdr:to>
      <xdr:col>15</xdr:col>
      <xdr:colOff>231775</xdr:colOff>
      <xdr:row>57</xdr:row>
      <xdr:rowOff>18260</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10426700" y="96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110987</xdr:rowOff>
    </xdr:from>
    <xdr:ext cx="599010"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54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330,622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110890</xdr:rowOff>
    </xdr:from>
    <xdr:to>
      <xdr:col>14</xdr:col>
      <xdr:colOff>79375</xdr:colOff>
      <xdr:row>55</xdr:row>
      <xdr:rowOff>41040</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9588500" y="936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57567</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39794" y="914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582,685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46590</xdr:rowOff>
    </xdr:from>
    <xdr:to>
      <xdr:col>12</xdr:col>
      <xdr:colOff>561975</xdr:colOff>
      <xdr:row>55</xdr:row>
      <xdr:rowOff>148190</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8699500" y="94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164717</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50794" y="925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498,315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146496</xdr:rowOff>
    </xdr:from>
    <xdr:to>
      <xdr:col>11</xdr:col>
      <xdr:colOff>358775</xdr:colOff>
      <xdr:row>55</xdr:row>
      <xdr:rowOff>76646</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7810500" y="940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93173</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61794" y="918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554,649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168820</xdr:rowOff>
    </xdr:from>
    <xdr:to>
      <xdr:col>10</xdr:col>
      <xdr:colOff>155575</xdr:colOff>
      <xdr:row>56</xdr:row>
      <xdr:rowOff>98970</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6921500" y="95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115497</xdr:rowOff>
    </xdr:from>
    <xdr:ext cx="59901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672794" y="937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135365</xdr:rowOff>
    </xdr:from>
    <xdr:to>
      <xdr:col>15</xdr:col>
      <xdr:colOff>180975</xdr:colOff>
      <xdr:row>75</xdr:row>
      <xdr:rowOff>166607</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2994115"/>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159346</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8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166607</xdr:rowOff>
    </xdr:from>
    <xdr:to>
      <xdr:col>14</xdr:col>
      <xdr:colOff>28575</xdr:colOff>
      <xdr:row>77</xdr:row>
      <xdr:rowOff>15456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8750300" y="13025357"/>
          <a:ext cx="889000" cy="19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140815</xdr:rowOff>
    </xdr:from>
    <xdr:to>
      <xdr:col>14</xdr:col>
      <xdr:colOff>79375</xdr:colOff>
      <xdr:row>77</xdr:row>
      <xdr:rowOff>70965</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9588500" y="131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62092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26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61382</xdr:rowOff>
    </xdr:from>
    <xdr:to>
      <xdr:col>12</xdr:col>
      <xdr:colOff>511175</xdr:colOff>
      <xdr:row>77</xdr:row>
      <xdr:rowOff>15456</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091582"/>
          <a:ext cx="889000" cy="12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144435</xdr:rowOff>
    </xdr:from>
    <xdr:to>
      <xdr:col>12</xdr:col>
      <xdr:colOff>561975</xdr:colOff>
      <xdr:row>77</xdr:row>
      <xdr:rowOff>74585</xdr:rowOff>
    </xdr:to>
    <xdr:sp macro="" textlink="">
      <xdr:nvSpPr>
        <xdr:cNvPr id="413" name="フローチャート : 判断 412">
          <a:extLst>
            <a:ext uri="{FF2B5EF4-FFF2-40B4-BE49-F238E27FC236}">
              <a16:creationId xmlns:a16="http://schemas.microsoft.com/office/drawing/2014/main" xmlns="" id="{00000000-0008-0000-0700-00009D010000}"/>
            </a:ext>
          </a:extLst>
        </xdr:cNvPr>
        <xdr:cNvSpPr/>
      </xdr:nvSpPr>
      <xdr:spPr>
        <a:xfrm>
          <a:off x="8699500" y="1317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65712</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2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61382</xdr:rowOff>
    </xdr:from>
    <xdr:to>
      <xdr:col>11</xdr:col>
      <xdr:colOff>307975</xdr:colOff>
      <xdr:row>77</xdr:row>
      <xdr:rowOff>25682</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091582"/>
          <a:ext cx="889000" cy="13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147582</xdr:rowOff>
    </xdr:from>
    <xdr:to>
      <xdr:col>11</xdr:col>
      <xdr:colOff>358775</xdr:colOff>
      <xdr:row>77</xdr:row>
      <xdr:rowOff>77732</xdr:rowOff>
    </xdr:to>
    <xdr:sp macro="" textlink="">
      <xdr:nvSpPr>
        <xdr:cNvPr id="416" name="フローチャート : 判断 415">
          <a:extLst>
            <a:ext uri="{FF2B5EF4-FFF2-40B4-BE49-F238E27FC236}">
              <a16:creationId xmlns:a16="http://schemas.microsoft.com/office/drawing/2014/main" xmlns="" id="{00000000-0008-0000-0700-0000A0010000}"/>
            </a:ext>
          </a:extLst>
        </xdr:cNvPr>
        <xdr:cNvSpPr/>
      </xdr:nvSpPr>
      <xdr:spPr>
        <a:xfrm>
          <a:off x="7810500" y="1317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68859</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2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48591</xdr:rowOff>
    </xdr:from>
    <xdr:to>
      <xdr:col>10</xdr:col>
      <xdr:colOff>155575</xdr:colOff>
      <xdr:row>77</xdr:row>
      <xdr:rowOff>150191</xdr:rowOff>
    </xdr:to>
    <xdr:sp macro="" textlink="">
      <xdr:nvSpPr>
        <xdr:cNvPr id="418" name="フローチャート : 判断 417">
          <a:extLst>
            <a:ext uri="{FF2B5EF4-FFF2-40B4-BE49-F238E27FC236}">
              <a16:creationId xmlns:a16="http://schemas.microsoft.com/office/drawing/2014/main" xmlns="" id="{00000000-0008-0000-0700-0000A2010000}"/>
            </a:ext>
          </a:extLst>
        </xdr:cNvPr>
        <xdr:cNvSpPr/>
      </xdr:nvSpPr>
      <xdr:spPr>
        <a:xfrm>
          <a:off x="69215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141318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3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84565</xdr:rowOff>
    </xdr:from>
    <xdr:to>
      <xdr:col>15</xdr:col>
      <xdr:colOff>231775</xdr:colOff>
      <xdr:row>76</xdr:row>
      <xdr:rowOff>14715</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10426700" y="129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107442</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27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115806</xdr:rowOff>
    </xdr:from>
    <xdr:to>
      <xdr:col>14</xdr:col>
      <xdr:colOff>79375</xdr:colOff>
      <xdr:row>76</xdr:row>
      <xdr:rowOff>45957</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9588500" y="129745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62483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274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136106</xdr:rowOff>
    </xdr:from>
    <xdr:to>
      <xdr:col>12</xdr:col>
      <xdr:colOff>561975</xdr:colOff>
      <xdr:row>77</xdr:row>
      <xdr:rowOff>66256</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8699500" y="131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82783</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294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10582</xdr:rowOff>
    </xdr:from>
    <xdr:to>
      <xdr:col>11</xdr:col>
      <xdr:colOff>358775</xdr:colOff>
      <xdr:row>76</xdr:row>
      <xdr:rowOff>112182</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7810500" y="130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128709</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281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146332</xdr:rowOff>
    </xdr:from>
    <xdr:to>
      <xdr:col>10</xdr:col>
      <xdr:colOff>155575</xdr:colOff>
      <xdr:row>77</xdr:row>
      <xdr:rowOff>76482</xdr:rowOff>
    </xdr:to>
    <xdr:sp macro="" textlink="">
      <xdr:nvSpPr>
        <xdr:cNvPr id="433" name="円/楕円 432">
          <a:extLst>
            <a:ext uri="{FF2B5EF4-FFF2-40B4-BE49-F238E27FC236}">
              <a16:creationId xmlns:a16="http://schemas.microsoft.com/office/drawing/2014/main" xmlns="" id="{00000000-0008-0000-0700-0000B1010000}"/>
            </a:ext>
          </a:extLst>
        </xdr:cNvPr>
        <xdr:cNvSpPr/>
      </xdr:nvSpPr>
      <xdr:spPr>
        <a:xfrm>
          <a:off x="6921500" y="131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93009</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295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111692</xdr:rowOff>
    </xdr:from>
    <xdr:to>
      <xdr:col>15</xdr:col>
      <xdr:colOff>180975</xdr:colOff>
      <xdr:row>97</xdr:row>
      <xdr:rowOff>123199</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9639300" y="16742342"/>
          <a:ext cx="8382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69577</xdr:rowOff>
    </xdr:from>
    <xdr:to>
      <xdr:col>14</xdr:col>
      <xdr:colOff>28575</xdr:colOff>
      <xdr:row>97</xdr:row>
      <xdr:rowOff>111692</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8750300" y="16185877"/>
          <a:ext cx="889000" cy="5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80159</xdr:rowOff>
    </xdr:from>
    <xdr:to>
      <xdr:col>14</xdr:col>
      <xdr:colOff>79375</xdr:colOff>
      <xdr:row>98</xdr:row>
      <xdr:rowOff>10309</xdr:rowOff>
    </xdr:to>
    <xdr:sp macro="" textlink="">
      <xdr:nvSpPr>
        <xdr:cNvPr id="467" name="フローチャート : 判断 466">
          <a:extLst>
            <a:ext uri="{FF2B5EF4-FFF2-40B4-BE49-F238E27FC236}">
              <a16:creationId xmlns:a16="http://schemas.microsoft.com/office/drawing/2014/main" xmlns="" id="{00000000-0008-0000-0700-0000D3010000}"/>
            </a:ext>
          </a:extLst>
        </xdr:cNvPr>
        <xdr:cNvSpPr/>
      </xdr:nvSpPr>
      <xdr:spPr>
        <a:xfrm>
          <a:off x="9588500" y="1671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1436</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39794" y="1680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69577</xdr:rowOff>
    </xdr:from>
    <xdr:to>
      <xdr:col>12</xdr:col>
      <xdr:colOff>511175</xdr:colOff>
      <xdr:row>95</xdr:row>
      <xdr:rowOff>151856</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7861300" y="16185877"/>
          <a:ext cx="889000" cy="25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29397</xdr:rowOff>
    </xdr:from>
    <xdr:to>
      <xdr:col>12</xdr:col>
      <xdr:colOff>561975</xdr:colOff>
      <xdr:row>97</xdr:row>
      <xdr:rowOff>130997</xdr:rowOff>
    </xdr:to>
    <xdr:sp macro="" textlink="">
      <xdr:nvSpPr>
        <xdr:cNvPr id="470" name="フローチャート : 判断 469">
          <a:extLst>
            <a:ext uri="{FF2B5EF4-FFF2-40B4-BE49-F238E27FC236}">
              <a16:creationId xmlns:a16="http://schemas.microsoft.com/office/drawing/2014/main" xmlns="" id="{00000000-0008-0000-0700-0000D6010000}"/>
            </a:ext>
          </a:extLst>
        </xdr:cNvPr>
        <xdr:cNvSpPr/>
      </xdr:nvSpPr>
      <xdr:spPr>
        <a:xfrm>
          <a:off x="8699500" y="1666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122124</xdr:rowOff>
    </xdr:from>
    <xdr:ext cx="59901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50794" y="1675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151856</xdr:rowOff>
    </xdr:from>
    <xdr:to>
      <xdr:col>11</xdr:col>
      <xdr:colOff>307975</xdr:colOff>
      <xdr:row>98</xdr:row>
      <xdr:rowOff>702</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6972300" y="16439606"/>
          <a:ext cx="889000" cy="36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70465</xdr:rowOff>
    </xdr:from>
    <xdr:to>
      <xdr:col>11</xdr:col>
      <xdr:colOff>358775</xdr:colOff>
      <xdr:row>98</xdr:row>
      <xdr:rowOff>615</xdr:rowOff>
    </xdr:to>
    <xdr:sp macro="" textlink="">
      <xdr:nvSpPr>
        <xdr:cNvPr id="473" name="フローチャート : 判断 472">
          <a:extLst>
            <a:ext uri="{FF2B5EF4-FFF2-40B4-BE49-F238E27FC236}">
              <a16:creationId xmlns:a16="http://schemas.microsoft.com/office/drawing/2014/main" xmlns="" id="{00000000-0008-0000-0700-0000D9010000}"/>
            </a:ext>
          </a:extLst>
        </xdr:cNvPr>
        <xdr:cNvSpPr/>
      </xdr:nvSpPr>
      <xdr:spPr>
        <a:xfrm>
          <a:off x="7810500" y="1670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163192</xdr:rowOff>
    </xdr:from>
    <xdr:ext cx="59901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61794" y="167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117703</xdr:rowOff>
    </xdr:from>
    <xdr:to>
      <xdr:col>10</xdr:col>
      <xdr:colOff>155575</xdr:colOff>
      <xdr:row>98</xdr:row>
      <xdr:rowOff>47853</xdr:rowOff>
    </xdr:to>
    <xdr:sp macro="" textlink="">
      <xdr:nvSpPr>
        <xdr:cNvPr id="475" name="フローチャート : 判断 474">
          <a:extLst>
            <a:ext uri="{FF2B5EF4-FFF2-40B4-BE49-F238E27FC236}">
              <a16:creationId xmlns:a16="http://schemas.microsoft.com/office/drawing/2014/main" xmlns="" id="{00000000-0008-0000-0700-0000DB010000}"/>
            </a:ext>
          </a:extLst>
        </xdr:cNvPr>
        <xdr:cNvSpPr/>
      </xdr:nvSpPr>
      <xdr:spPr>
        <a:xfrm>
          <a:off x="6921500" y="1674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64380</xdr:rowOff>
    </xdr:from>
    <xdr:ext cx="59901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672794" y="1652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72399</xdr:rowOff>
    </xdr:from>
    <xdr:to>
      <xdr:col>15</xdr:col>
      <xdr:colOff>231775</xdr:colOff>
      <xdr:row>98</xdr:row>
      <xdr:rowOff>2549</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10426700" y="167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95276</xdr:rowOff>
    </xdr:from>
    <xdr:ext cx="599010"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55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60892</xdr:rowOff>
    </xdr:from>
    <xdr:to>
      <xdr:col>14</xdr:col>
      <xdr:colOff>79375</xdr:colOff>
      <xdr:row>97</xdr:row>
      <xdr:rowOff>162492</xdr:rowOff>
    </xdr:to>
    <xdr:sp macro="" textlink="">
      <xdr:nvSpPr>
        <xdr:cNvPr id="484" name="円/楕円 483">
          <a:extLst>
            <a:ext uri="{FF2B5EF4-FFF2-40B4-BE49-F238E27FC236}">
              <a16:creationId xmlns:a16="http://schemas.microsoft.com/office/drawing/2014/main" xmlns="" id="{00000000-0008-0000-0700-0000E4010000}"/>
            </a:ext>
          </a:extLst>
        </xdr:cNvPr>
        <xdr:cNvSpPr/>
      </xdr:nvSpPr>
      <xdr:spPr>
        <a:xfrm>
          <a:off x="9588500" y="166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7569</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39794" y="1646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144,702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18777</xdr:rowOff>
    </xdr:from>
    <xdr:to>
      <xdr:col>12</xdr:col>
      <xdr:colOff>561975</xdr:colOff>
      <xdr:row>94</xdr:row>
      <xdr:rowOff>120377</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8699500" y="161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136904</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50794" y="1591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436,810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101056</xdr:rowOff>
    </xdr:from>
    <xdr:to>
      <xdr:col>11</xdr:col>
      <xdr:colOff>358775</xdr:colOff>
      <xdr:row>96</xdr:row>
      <xdr:rowOff>31206</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7810500" y="1638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47733</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61794" y="1616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303,619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121352</xdr:rowOff>
    </xdr:from>
    <xdr:to>
      <xdr:col>10</xdr:col>
      <xdr:colOff>155575</xdr:colOff>
      <xdr:row>98</xdr:row>
      <xdr:rowOff>51502</xdr:rowOff>
    </xdr:to>
    <xdr:sp macro="" textlink="">
      <xdr:nvSpPr>
        <xdr:cNvPr id="490" name="円/楕円 489">
          <a:extLst>
            <a:ext uri="{FF2B5EF4-FFF2-40B4-BE49-F238E27FC236}">
              <a16:creationId xmlns:a16="http://schemas.microsoft.com/office/drawing/2014/main" xmlns="" id="{00000000-0008-0000-0700-0000EA010000}"/>
            </a:ext>
          </a:extLst>
        </xdr:cNvPr>
        <xdr:cNvSpPr/>
      </xdr:nvSpPr>
      <xdr:spPr>
        <a:xfrm>
          <a:off x="6921500" y="167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42629</xdr:rowOff>
    </xdr:from>
    <xdr:ext cx="59901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672794" y="1684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94742</xdr:rowOff>
    </xdr:from>
    <xdr:to>
      <xdr:col>23</xdr:col>
      <xdr:colOff>517525</xdr:colOff>
      <xdr:row>38</xdr:row>
      <xdr:rowOff>102991</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5481300" y="6609842"/>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94742</xdr:rowOff>
    </xdr:from>
    <xdr:to>
      <xdr:col>22</xdr:col>
      <xdr:colOff>365125</xdr:colOff>
      <xdr:row>38</xdr:row>
      <xdr:rowOff>145107</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609842"/>
          <a:ext cx="889000" cy="5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141162</xdr:rowOff>
    </xdr:from>
    <xdr:to>
      <xdr:col>22</xdr:col>
      <xdr:colOff>415925</xdr:colOff>
      <xdr:row>38</xdr:row>
      <xdr:rowOff>71312</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5430500" y="648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87839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2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88936</xdr:rowOff>
    </xdr:from>
    <xdr:to>
      <xdr:col>21</xdr:col>
      <xdr:colOff>161925</xdr:colOff>
      <xdr:row>38</xdr:row>
      <xdr:rowOff>145107</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6261136"/>
          <a:ext cx="889000" cy="39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110899</xdr:rowOff>
    </xdr:from>
    <xdr:to>
      <xdr:col>21</xdr:col>
      <xdr:colOff>212725</xdr:colOff>
      <xdr:row>38</xdr:row>
      <xdr:rowOff>41049</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4541500" y="645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57576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2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88936</xdr:rowOff>
    </xdr:from>
    <xdr:to>
      <xdr:col>19</xdr:col>
      <xdr:colOff>644525</xdr:colOff>
      <xdr:row>38</xdr:row>
      <xdr:rowOff>166777</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261136"/>
          <a:ext cx="889000" cy="4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153598</xdr:rowOff>
    </xdr:from>
    <xdr:to>
      <xdr:col>20</xdr:col>
      <xdr:colOff>9525</xdr:colOff>
      <xdr:row>38</xdr:row>
      <xdr:rowOff>83748</xdr:rowOff>
    </xdr:to>
    <xdr:sp macro="" textlink="">
      <xdr:nvSpPr>
        <xdr:cNvPr id="530" name="フローチャート : 判断 529">
          <a:extLst>
            <a:ext uri="{FF2B5EF4-FFF2-40B4-BE49-F238E27FC236}">
              <a16:creationId xmlns:a16="http://schemas.microsoft.com/office/drawing/2014/main" xmlns="" id="{00000000-0008-0000-0700-000012020000}"/>
            </a:ext>
          </a:extLst>
        </xdr:cNvPr>
        <xdr:cNvSpPr/>
      </xdr:nvSpPr>
      <xdr:spPr>
        <a:xfrm>
          <a:off x="13652500" y="649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74875</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58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165104</xdr:rowOff>
    </xdr:from>
    <xdr:to>
      <xdr:col>18</xdr:col>
      <xdr:colOff>492125</xdr:colOff>
      <xdr:row>38</xdr:row>
      <xdr:rowOff>95254</xdr:rowOff>
    </xdr:to>
    <xdr:sp macro="" textlink="">
      <xdr:nvSpPr>
        <xdr:cNvPr id="532" name="フローチャート : 判断 531">
          <a:extLst>
            <a:ext uri="{FF2B5EF4-FFF2-40B4-BE49-F238E27FC236}">
              <a16:creationId xmlns:a16="http://schemas.microsoft.com/office/drawing/2014/main" xmlns="" id="{00000000-0008-0000-0700-000014020000}"/>
            </a:ext>
          </a:extLst>
        </xdr:cNvPr>
        <xdr:cNvSpPr/>
      </xdr:nvSpPr>
      <xdr:spPr>
        <a:xfrm>
          <a:off x="12763500" y="65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111781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28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52191</xdr:rowOff>
    </xdr:from>
    <xdr:to>
      <xdr:col>23</xdr:col>
      <xdr:colOff>568325</xdr:colOff>
      <xdr:row>38</xdr:row>
      <xdr:rowOff>153791</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6268700" y="65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138568</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48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43942</xdr:rowOff>
    </xdr:from>
    <xdr:to>
      <xdr:col>22</xdr:col>
      <xdr:colOff>415925</xdr:colOff>
      <xdr:row>38</xdr:row>
      <xdr:rowOff>145542</xdr:rowOff>
    </xdr:to>
    <xdr:sp macro="" textlink="">
      <xdr:nvSpPr>
        <xdr:cNvPr id="541" name="円/楕円 540">
          <a:extLst>
            <a:ext uri="{FF2B5EF4-FFF2-40B4-BE49-F238E27FC236}">
              <a16:creationId xmlns:a16="http://schemas.microsoft.com/office/drawing/2014/main" xmlns="" id="{00000000-0008-0000-0700-00001D020000}"/>
            </a:ext>
          </a:extLst>
        </xdr:cNvPr>
        <xdr:cNvSpPr/>
      </xdr:nvSpPr>
      <xdr:spPr>
        <a:xfrm>
          <a:off x="154305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136669</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65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94307</xdr:rowOff>
    </xdr:from>
    <xdr:to>
      <xdr:col>21</xdr:col>
      <xdr:colOff>212725</xdr:colOff>
      <xdr:row>39</xdr:row>
      <xdr:rowOff>24457</xdr:rowOff>
    </xdr:to>
    <xdr:sp macro="" textlink="">
      <xdr:nvSpPr>
        <xdr:cNvPr id="543" name="円/楕円 542">
          <a:extLst>
            <a:ext uri="{FF2B5EF4-FFF2-40B4-BE49-F238E27FC236}">
              <a16:creationId xmlns:a16="http://schemas.microsoft.com/office/drawing/2014/main" xmlns="" id="{00000000-0008-0000-0700-00001F020000}"/>
            </a:ext>
          </a:extLst>
        </xdr:cNvPr>
        <xdr:cNvSpPr/>
      </xdr:nvSpPr>
      <xdr:spPr>
        <a:xfrm>
          <a:off x="14541500" y="660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15584</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7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38136</xdr:rowOff>
    </xdr:from>
    <xdr:to>
      <xdr:col>20</xdr:col>
      <xdr:colOff>9525</xdr:colOff>
      <xdr:row>36</xdr:row>
      <xdr:rowOff>139736</xdr:rowOff>
    </xdr:to>
    <xdr:sp macro="" textlink="">
      <xdr:nvSpPr>
        <xdr:cNvPr id="545" name="円/楕円 544">
          <a:extLst>
            <a:ext uri="{FF2B5EF4-FFF2-40B4-BE49-F238E27FC236}">
              <a16:creationId xmlns:a16="http://schemas.microsoft.com/office/drawing/2014/main" xmlns="" id="{00000000-0008-0000-0700-000021020000}"/>
            </a:ext>
          </a:extLst>
        </xdr:cNvPr>
        <xdr:cNvSpPr/>
      </xdr:nvSpPr>
      <xdr:spPr>
        <a:xfrm>
          <a:off x="13652500" y="62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156263</xdr:rowOff>
    </xdr:from>
    <xdr:ext cx="59901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03794" y="5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115977</xdr:rowOff>
    </xdr:from>
    <xdr:to>
      <xdr:col>18</xdr:col>
      <xdr:colOff>492125</xdr:colOff>
      <xdr:row>39</xdr:row>
      <xdr:rowOff>46127</xdr:rowOff>
    </xdr:to>
    <xdr:sp macro="" textlink="">
      <xdr:nvSpPr>
        <xdr:cNvPr id="547" name="円/楕円 546">
          <a:extLst>
            <a:ext uri="{FF2B5EF4-FFF2-40B4-BE49-F238E27FC236}">
              <a16:creationId xmlns:a16="http://schemas.microsoft.com/office/drawing/2014/main" xmlns="" id="{00000000-0008-0000-0700-000023020000}"/>
            </a:ext>
          </a:extLst>
        </xdr:cNvPr>
        <xdr:cNvSpPr/>
      </xdr:nvSpPr>
      <xdr:spPr>
        <a:xfrm>
          <a:off x="12763500" y="66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37254</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72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13261</xdr:rowOff>
    </xdr:from>
    <xdr:to>
      <xdr:col>23</xdr:col>
      <xdr:colOff>517525</xdr:colOff>
      <xdr:row>56</xdr:row>
      <xdr:rowOff>104148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5481300" y="8757211"/>
          <a:ext cx="838200" cy="9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104148</xdr:rowOff>
    </xdr:from>
    <xdr:to>
      <xdr:col>22</xdr:col>
      <xdr:colOff>365125</xdr:colOff>
      <xdr:row>57</xdr:row>
      <xdr:rowOff>30538</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4592300" y="9705348"/>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3547</xdr:rowOff>
    </xdr:from>
    <xdr:to>
      <xdr:col>22</xdr:col>
      <xdr:colOff>415925</xdr:colOff>
      <xdr:row>58</xdr:row>
      <xdr:rowOff>105147</xdr:rowOff>
    </xdr:to>
    <xdr:sp macro="" textlink="">
      <xdr:nvSpPr>
        <xdr:cNvPr id="583" name="フローチャート : 判断 582">
          <a:extLst>
            <a:ext uri="{FF2B5EF4-FFF2-40B4-BE49-F238E27FC236}">
              <a16:creationId xmlns:a16="http://schemas.microsoft.com/office/drawing/2014/main" xmlns="" id="{00000000-0008-0000-0700-000047020000}"/>
            </a:ext>
          </a:extLst>
        </xdr:cNvPr>
        <xdr:cNvSpPr/>
      </xdr:nvSpPr>
      <xdr:spPr>
        <a:xfrm>
          <a:off x="15430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96274</xdr:rowOff>
    </xdr:from>
    <xdr:ext cx="59901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181794" y="100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30538</xdr:rowOff>
    </xdr:from>
    <xdr:to>
      <xdr:col>21</xdr:col>
      <xdr:colOff>161925</xdr:colOff>
      <xdr:row>57</xdr:row>
      <xdr:rowOff>143732</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3703300" y="9803188"/>
          <a:ext cx="889000" cy="1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11173</xdr:rowOff>
    </xdr:from>
    <xdr:to>
      <xdr:col>21</xdr:col>
      <xdr:colOff>212725</xdr:colOff>
      <xdr:row>58</xdr:row>
      <xdr:rowOff>112773</xdr:rowOff>
    </xdr:to>
    <xdr:sp macro="" textlink="">
      <xdr:nvSpPr>
        <xdr:cNvPr id="586" name="フローチャート : 判断 585">
          <a:extLst>
            <a:ext uri="{FF2B5EF4-FFF2-40B4-BE49-F238E27FC236}">
              <a16:creationId xmlns:a16="http://schemas.microsoft.com/office/drawing/2014/main" xmlns="" id="{00000000-0008-0000-0700-00004A020000}"/>
            </a:ext>
          </a:extLst>
        </xdr:cNvPr>
        <xdr:cNvSpPr/>
      </xdr:nvSpPr>
      <xdr:spPr>
        <a:xfrm>
          <a:off x="14541500" y="995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103900</xdr:rowOff>
    </xdr:from>
    <xdr:ext cx="59901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292794" y="1004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116858</xdr:rowOff>
    </xdr:from>
    <xdr:to>
      <xdr:col>19</xdr:col>
      <xdr:colOff>644525</xdr:colOff>
      <xdr:row>57</xdr:row>
      <xdr:rowOff>143732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2814300" y="9889508"/>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16896</xdr:rowOff>
    </xdr:from>
    <xdr:to>
      <xdr:col>20</xdr:col>
      <xdr:colOff>9525</xdr:colOff>
      <xdr:row>58</xdr:row>
      <xdr:rowOff>118496</xdr:rowOff>
    </xdr:to>
    <xdr:sp macro="" textlink="">
      <xdr:nvSpPr>
        <xdr:cNvPr id="589" name="フローチャート : 判断 588">
          <a:extLst>
            <a:ext uri="{FF2B5EF4-FFF2-40B4-BE49-F238E27FC236}">
              <a16:creationId xmlns:a16="http://schemas.microsoft.com/office/drawing/2014/main" xmlns="" id="{00000000-0008-0000-0700-00004D020000}"/>
            </a:ext>
          </a:extLst>
        </xdr:cNvPr>
        <xdr:cNvSpPr/>
      </xdr:nvSpPr>
      <xdr:spPr>
        <a:xfrm>
          <a:off x="13652500" y="996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109623</xdr:rowOff>
    </xdr:from>
    <xdr:ext cx="59901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03794" y="1005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39915</xdr:rowOff>
    </xdr:from>
    <xdr:to>
      <xdr:col>18</xdr:col>
      <xdr:colOff>492125</xdr:colOff>
      <xdr:row>58</xdr:row>
      <xdr:rowOff>141515</xdr:rowOff>
    </xdr:to>
    <xdr:sp macro="" textlink="">
      <xdr:nvSpPr>
        <xdr:cNvPr id="591" name="フローチャート : 判断 590">
          <a:extLst>
            <a:ext uri="{FF2B5EF4-FFF2-40B4-BE49-F238E27FC236}">
              <a16:creationId xmlns:a16="http://schemas.microsoft.com/office/drawing/2014/main" xmlns="" id="{00000000-0008-0000-0700-00004F020000}"/>
            </a:ext>
          </a:extLst>
        </xdr:cNvPr>
        <xdr:cNvSpPr/>
      </xdr:nvSpPr>
      <xdr:spPr>
        <a:xfrm>
          <a:off x="12763500" y="998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132642</xdr:rowOff>
    </xdr:from>
    <xdr:ext cx="59901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14794" y="1007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133911</xdr:rowOff>
    </xdr:from>
    <xdr:to>
      <xdr:col>23</xdr:col>
      <xdr:colOff>568325</xdr:colOff>
      <xdr:row>51</xdr:row>
      <xdr:rowOff>64061</xdr:rowOff>
    </xdr:to>
    <xdr:sp macro="" textlink="">
      <xdr:nvSpPr>
        <xdr:cNvPr id="598" name="円/楕円 597">
          <a:extLst>
            <a:ext uri="{FF2B5EF4-FFF2-40B4-BE49-F238E27FC236}">
              <a16:creationId xmlns:a16="http://schemas.microsoft.com/office/drawing/2014/main" xmlns="" id="{00000000-0008-0000-0700-000056020000}"/>
            </a:ext>
          </a:extLst>
        </xdr:cNvPr>
        <xdr:cNvSpPr/>
      </xdr:nvSpPr>
      <xdr:spPr>
        <a:xfrm>
          <a:off x="16268700" y="87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86938</xdr:rowOff>
    </xdr:from>
    <xdr:ext cx="599010"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865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892,434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53348</xdr:rowOff>
    </xdr:from>
    <xdr:to>
      <xdr:col>22</xdr:col>
      <xdr:colOff>415925</xdr:colOff>
      <xdr:row>56</xdr:row>
      <xdr:rowOff>154948</xdr:rowOff>
    </xdr:to>
    <xdr:sp macro="" textlink="">
      <xdr:nvSpPr>
        <xdr:cNvPr id="600" name="円/楕円 599">
          <a:extLst>
            <a:ext uri="{FF2B5EF4-FFF2-40B4-BE49-F238E27FC236}">
              <a16:creationId xmlns:a16="http://schemas.microsoft.com/office/drawing/2014/main" xmlns="" id="{00000000-0008-0000-0700-000058020000}"/>
            </a:ext>
          </a:extLst>
        </xdr:cNvPr>
        <xdr:cNvSpPr/>
      </xdr:nvSpPr>
      <xdr:spPr>
        <a:xfrm>
          <a:off x="15430500" y="9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25</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181794" y="942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311,773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151188</xdr:rowOff>
    </xdr:from>
    <xdr:to>
      <xdr:col>21</xdr:col>
      <xdr:colOff>212725</xdr:colOff>
      <xdr:row>57</xdr:row>
      <xdr:rowOff>81338</xdr:rowOff>
    </xdr:to>
    <xdr:sp macro="" textlink="">
      <xdr:nvSpPr>
        <xdr:cNvPr id="602" name="円/楕円 601">
          <a:extLst>
            <a:ext uri="{FF2B5EF4-FFF2-40B4-BE49-F238E27FC236}">
              <a16:creationId xmlns:a16="http://schemas.microsoft.com/office/drawing/2014/main" xmlns="" id="{00000000-0008-0000-0700-00005A020000}"/>
            </a:ext>
          </a:extLst>
        </xdr:cNvPr>
        <xdr:cNvSpPr/>
      </xdr:nvSpPr>
      <xdr:spPr>
        <a:xfrm>
          <a:off x="14541500" y="97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97865</xdr:rowOff>
    </xdr:from>
    <xdr:ext cx="59901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292794" y="952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92932</xdr:rowOff>
    </xdr:from>
    <xdr:to>
      <xdr:col>20</xdr:col>
      <xdr:colOff>9525</xdr:colOff>
      <xdr:row>58</xdr:row>
      <xdr:rowOff>23082</xdr:rowOff>
    </xdr:to>
    <xdr:sp macro="" textlink="">
      <xdr:nvSpPr>
        <xdr:cNvPr id="604" name="円/楕円 603">
          <a:extLst>
            <a:ext uri="{FF2B5EF4-FFF2-40B4-BE49-F238E27FC236}">
              <a16:creationId xmlns:a16="http://schemas.microsoft.com/office/drawing/2014/main" xmlns="" id="{00000000-0008-0000-0700-00005C020000}"/>
            </a:ext>
          </a:extLst>
        </xdr:cNvPr>
        <xdr:cNvSpPr/>
      </xdr:nvSpPr>
      <xdr:spPr>
        <a:xfrm>
          <a:off x="13652500" y="98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39609</xdr:rowOff>
    </xdr:from>
    <xdr:ext cx="59901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03794" y="96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182,531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66058</xdr:rowOff>
    </xdr:from>
    <xdr:to>
      <xdr:col>18</xdr:col>
      <xdr:colOff>492125</xdr:colOff>
      <xdr:row>57</xdr:row>
      <xdr:rowOff>167658</xdr:rowOff>
    </xdr:to>
    <xdr:sp macro="" textlink="">
      <xdr:nvSpPr>
        <xdr:cNvPr id="606" name="円/楕円 605">
          <a:extLst>
            <a:ext uri="{FF2B5EF4-FFF2-40B4-BE49-F238E27FC236}">
              <a16:creationId xmlns:a16="http://schemas.microsoft.com/office/drawing/2014/main" xmlns="" id="{00000000-0008-0000-0700-00005E020000}"/>
            </a:ext>
          </a:extLst>
        </xdr:cNvPr>
        <xdr:cNvSpPr/>
      </xdr:nvSpPr>
      <xdr:spPr>
        <a:xfrm>
          <a:off x="12763500" y="98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12735</xdr:rowOff>
    </xdr:from>
    <xdr:ext cx="59901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14794" y="96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35801</xdr:rowOff>
    </xdr:from>
    <xdr:to>
      <xdr:col>23</xdr:col>
      <xdr:colOff>517525</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5481300" y="13580351"/>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61392</xdr:rowOff>
    </xdr:from>
    <xdr:to>
      <xdr:col>22</xdr:col>
      <xdr:colOff>365125</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434492"/>
          <a:ext cx="889000" cy="1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151955</xdr:rowOff>
    </xdr:from>
    <xdr:to>
      <xdr:col>22</xdr:col>
      <xdr:colOff>415925</xdr:colOff>
      <xdr:row>78</xdr:row>
      <xdr:rowOff>82105</xdr:rowOff>
    </xdr:to>
    <xdr:sp macro="" textlink="">
      <xdr:nvSpPr>
        <xdr:cNvPr id="640" name="フローチャート : 判断 639">
          <a:extLst>
            <a:ext uri="{FF2B5EF4-FFF2-40B4-BE49-F238E27FC236}">
              <a16:creationId xmlns:a16="http://schemas.microsoft.com/office/drawing/2014/main" xmlns="" id="{00000000-0008-0000-0700-000080020000}"/>
            </a:ext>
          </a:extLst>
        </xdr:cNvPr>
        <xdr:cNvSpPr/>
      </xdr:nvSpPr>
      <xdr:spPr>
        <a:xfrm>
          <a:off x="15430500" y="133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98632</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14111" y="131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72276</xdr:rowOff>
    </xdr:from>
    <xdr:to>
      <xdr:col>21</xdr:col>
      <xdr:colOff>161925</xdr:colOff>
      <xdr:row>78</xdr:row>
      <xdr:rowOff>61392</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273926"/>
          <a:ext cx="889000" cy="1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106083</xdr:rowOff>
    </xdr:from>
    <xdr:to>
      <xdr:col>21</xdr:col>
      <xdr:colOff>212725</xdr:colOff>
      <xdr:row>78</xdr:row>
      <xdr:rowOff>36233</xdr:rowOff>
    </xdr:to>
    <xdr:sp macro="" textlink="">
      <xdr:nvSpPr>
        <xdr:cNvPr id="643" name="フローチャート : 判断 642">
          <a:extLst>
            <a:ext uri="{FF2B5EF4-FFF2-40B4-BE49-F238E27FC236}">
              <a16:creationId xmlns:a16="http://schemas.microsoft.com/office/drawing/2014/main" xmlns="" id="{00000000-0008-0000-0700-000083020000}"/>
            </a:ext>
          </a:extLst>
        </xdr:cNvPr>
        <xdr:cNvSpPr/>
      </xdr:nvSpPr>
      <xdr:spPr>
        <a:xfrm>
          <a:off x="14541500" y="1330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52760</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25111" y="130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94132</xdr:rowOff>
    </xdr:from>
    <xdr:to>
      <xdr:col>19</xdr:col>
      <xdr:colOff>644525</xdr:colOff>
      <xdr:row>77</xdr:row>
      <xdr:rowOff>72276</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3124332"/>
          <a:ext cx="889000" cy="14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35280</xdr:rowOff>
    </xdr:from>
    <xdr:to>
      <xdr:col>20</xdr:col>
      <xdr:colOff>9525</xdr:colOff>
      <xdr:row>77</xdr:row>
      <xdr:rowOff>136880</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3652500" y="1323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128007</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36111" y="133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60389</xdr:rowOff>
    </xdr:from>
    <xdr:to>
      <xdr:col>18</xdr:col>
      <xdr:colOff>492125</xdr:colOff>
      <xdr:row>77</xdr:row>
      <xdr:rowOff>161989</xdr:rowOff>
    </xdr:to>
    <xdr:sp macro="" textlink="">
      <xdr:nvSpPr>
        <xdr:cNvPr id="648" name="フローチャート : 判断 647">
          <a:extLst>
            <a:ext uri="{FF2B5EF4-FFF2-40B4-BE49-F238E27FC236}">
              <a16:creationId xmlns:a16="http://schemas.microsoft.com/office/drawing/2014/main" xmlns="" id="{00000000-0008-0000-0700-000088020000}"/>
            </a:ext>
          </a:extLst>
        </xdr:cNvPr>
        <xdr:cNvSpPr/>
      </xdr:nvSpPr>
      <xdr:spPr>
        <a:xfrm>
          <a:off x="12763500" y="1326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153116</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47111" y="1335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156451</xdr:rowOff>
    </xdr:from>
    <xdr:to>
      <xdr:col>23</xdr:col>
      <xdr:colOff>568325</xdr:colOff>
      <xdr:row>79</xdr:row>
      <xdr:rowOff>86601</xdr:rowOff>
    </xdr:to>
    <xdr:sp macro="" textlink="">
      <xdr:nvSpPr>
        <xdr:cNvPr id="655" name="円/楕円 654">
          <a:extLst>
            <a:ext uri="{FF2B5EF4-FFF2-40B4-BE49-F238E27FC236}">
              <a16:creationId xmlns:a16="http://schemas.microsoft.com/office/drawing/2014/main" xmlns="" id="{00000000-0008-0000-0700-00008F020000}"/>
            </a:ext>
          </a:extLst>
        </xdr:cNvPr>
        <xdr:cNvSpPr/>
      </xdr:nvSpPr>
      <xdr:spPr>
        <a:xfrm>
          <a:off x="16268700" y="135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71378</xdr:rowOff>
    </xdr:from>
    <xdr:ext cx="378565"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44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a:extLst>
            <a:ext uri="{FF2B5EF4-FFF2-40B4-BE49-F238E27FC236}">
              <a16:creationId xmlns:a16="http://schemas.microsoft.com/office/drawing/2014/main" xmlns=""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10592</xdr:rowOff>
    </xdr:from>
    <xdr:to>
      <xdr:col>21</xdr:col>
      <xdr:colOff>212725</xdr:colOff>
      <xdr:row>78</xdr:row>
      <xdr:rowOff>112192</xdr:rowOff>
    </xdr:to>
    <xdr:sp macro="" textlink="">
      <xdr:nvSpPr>
        <xdr:cNvPr id="659" name="円/楕円 658">
          <a:extLst>
            <a:ext uri="{FF2B5EF4-FFF2-40B4-BE49-F238E27FC236}">
              <a16:creationId xmlns:a16="http://schemas.microsoft.com/office/drawing/2014/main" xmlns="" id="{00000000-0008-0000-0700-000093020000}"/>
            </a:ext>
          </a:extLst>
        </xdr:cNvPr>
        <xdr:cNvSpPr/>
      </xdr:nvSpPr>
      <xdr:spPr>
        <a:xfrm>
          <a:off x="14541500" y="133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103319</xdr:rowOff>
    </xdr:from>
    <xdr:ext cx="534377"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325111" y="1347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21476</xdr:rowOff>
    </xdr:from>
    <xdr:to>
      <xdr:col>20</xdr:col>
      <xdr:colOff>9525</xdr:colOff>
      <xdr:row>77</xdr:row>
      <xdr:rowOff>123076</xdr:rowOff>
    </xdr:to>
    <xdr:sp macro="" textlink="">
      <xdr:nvSpPr>
        <xdr:cNvPr id="661" name="円/楕円 660">
          <a:extLst>
            <a:ext uri="{FF2B5EF4-FFF2-40B4-BE49-F238E27FC236}">
              <a16:creationId xmlns:a16="http://schemas.microsoft.com/office/drawing/2014/main" xmlns="" id="{00000000-0008-0000-0700-000095020000}"/>
            </a:ext>
          </a:extLst>
        </xdr:cNvPr>
        <xdr:cNvSpPr/>
      </xdr:nvSpPr>
      <xdr:spPr>
        <a:xfrm>
          <a:off x="13652500" y="132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139603</xdr:rowOff>
    </xdr:from>
    <xdr:ext cx="534377"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36111" y="1299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43332</xdr:rowOff>
    </xdr:from>
    <xdr:to>
      <xdr:col>18</xdr:col>
      <xdr:colOff>492125</xdr:colOff>
      <xdr:row>76</xdr:row>
      <xdr:rowOff>144932</xdr:rowOff>
    </xdr:to>
    <xdr:sp macro="" textlink="">
      <xdr:nvSpPr>
        <xdr:cNvPr id="663" name="円/楕円 662">
          <a:extLst>
            <a:ext uri="{FF2B5EF4-FFF2-40B4-BE49-F238E27FC236}">
              <a16:creationId xmlns:a16="http://schemas.microsoft.com/office/drawing/2014/main" xmlns="" id="{00000000-0008-0000-0700-000097020000}"/>
            </a:ext>
          </a:extLst>
        </xdr:cNvPr>
        <xdr:cNvSpPr/>
      </xdr:nvSpPr>
      <xdr:spPr>
        <a:xfrm>
          <a:off x="12763500" y="130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161459</xdr:rowOff>
    </xdr:from>
    <xdr:ext cx="534377"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547111" y="1284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8692</xdr:rowOff>
    </xdr:from>
    <xdr:to>
      <xdr:col>23</xdr:col>
      <xdr:colOff>517525</xdr:colOff>
      <xdr:row>95</xdr:row>
      <xdr:rowOff>41033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5481300" y="16296442"/>
          <a:ext cx="838200" cy="3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98625</xdr:rowOff>
    </xdr:from>
    <xdr:to>
      <xdr:col>22</xdr:col>
      <xdr:colOff>365125</xdr:colOff>
      <xdr:row>95</xdr:row>
      <xdr:rowOff>8692</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214925"/>
          <a:ext cx="889000" cy="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122180</xdr:rowOff>
    </xdr:from>
    <xdr:to>
      <xdr:col>22</xdr:col>
      <xdr:colOff>415925</xdr:colOff>
      <xdr:row>96</xdr:row>
      <xdr:rowOff>52330</xdr:rowOff>
    </xdr:to>
    <xdr:sp macro="" textlink="">
      <xdr:nvSpPr>
        <xdr:cNvPr id="697" name="フローチャート : 判断 696">
          <a:extLst>
            <a:ext uri="{FF2B5EF4-FFF2-40B4-BE49-F238E27FC236}">
              <a16:creationId xmlns:a16="http://schemas.microsoft.com/office/drawing/2014/main" xmlns="" id="{00000000-0008-0000-0700-0000B9020000}"/>
            </a:ext>
          </a:extLst>
        </xdr:cNvPr>
        <xdr:cNvSpPr/>
      </xdr:nvSpPr>
      <xdr:spPr>
        <a:xfrm>
          <a:off x="15430500" y="16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43457</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181794" y="1650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153603</xdr:rowOff>
    </xdr:from>
    <xdr:to>
      <xdr:col>21</xdr:col>
      <xdr:colOff>161925</xdr:colOff>
      <xdr:row>94</xdr:row>
      <xdr:rowOff>98625</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098453"/>
          <a:ext cx="8890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111585</xdr:rowOff>
    </xdr:from>
    <xdr:to>
      <xdr:col>21</xdr:col>
      <xdr:colOff>212725</xdr:colOff>
      <xdr:row>96</xdr:row>
      <xdr:rowOff>41735</xdr:rowOff>
    </xdr:to>
    <xdr:sp macro="" textlink="">
      <xdr:nvSpPr>
        <xdr:cNvPr id="700" name="フローチャート : 判断 699">
          <a:extLst>
            <a:ext uri="{FF2B5EF4-FFF2-40B4-BE49-F238E27FC236}">
              <a16:creationId xmlns:a16="http://schemas.microsoft.com/office/drawing/2014/main" xmlns="" id="{00000000-0008-0000-0700-0000BC020000}"/>
            </a:ext>
          </a:extLst>
        </xdr:cNvPr>
        <xdr:cNvSpPr/>
      </xdr:nvSpPr>
      <xdr:spPr>
        <a:xfrm>
          <a:off x="14541500" y="1639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32862</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292794" y="164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60951</xdr:rowOff>
    </xdr:from>
    <xdr:to>
      <xdr:col>19</xdr:col>
      <xdr:colOff>644525</xdr:colOff>
      <xdr:row>93</xdr:row>
      <xdr:rowOff>153603</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005801"/>
          <a:ext cx="889000" cy="9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89125</xdr:rowOff>
    </xdr:from>
    <xdr:to>
      <xdr:col>20</xdr:col>
      <xdr:colOff>9525</xdr:colOff>
      <xdr:row>96</xdr:row>
      <xdr:rowOff>19275</xdr:rowOff>
    </xdr:to>
    <xdr:sp macro="" textlink="">
      <xdr:nvSpPr>
        <xdr:cNvPr id="703" name="フローチャート : 判断 702">
          <a:extLst>
            <a:ext uri="{FF2B5EF4-FFF2-40B4-BE49-F238E27FC236}">
              <a16:creationId xmlns:a16="http://schemas.microsoft.com/office/drawing/2014/main" xmlns="" id="{00000000-0008-0000-0700-0000BF020000}"/>
            </a:ext>
          </a:extLst>
        </xdr:cNvPr>
        <xdr:cNvSpPr/>
      </xdr:nvSpPr>
      <xdr:spPr>
        <a:xfrm>
          <a:off x="13652500" y="1637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10402</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03794" y="1646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109113</xdr:rowOff>
    </xdr:from>
    <xdr:to>
      <xdr:col>18</xdr:col>
      <xdr:colOff>492125</xdr:colOff>
      <xdr:row>96</xdr:row>
      <xdr:rowOff>39263</xdr:rowOff>
    </xdr:to>
    <xdr:sp macro="" textlink="">
      <xdr:nvSpPr>
        <xdr:cNvPr id="705" name="フローチャート : 判断 704">
          <a:extLst>
            <a:ext uri="{FF2B5EF4-FFF2-40B4-BE49-F238E27FC236}">
              <a16:creationId xmlns:a16="http://schemas.microsoft.com/office/drawing/2014/main" xmlns="" id="{00000000-0008-0000-0700-0000C1020000}"/>
            </a:ext>
          </a:extLst>
        </xdr:cNvPr>
        <xdr:cNvSpPr/>
      </xdr:nvSpPr>
      <xdr:spPr>
        <a:xfrm>
          <a:off x="12763500" y="1639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30390</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14794" y="164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161683</xdr:rowOff>
    </xdr:from>
    <xdr:to>
      <xdr:col>23</xdr:col>
      <xdr:colOff>568325</xdr:colOff>
      <xdr:row>95</xdr:row>
      <xdr:rowOff>91833</xdr:rowOff>
    </xdr:to>
    <xdr:sp macro="" textlink="">
      <xdr:nvSpPr>
        <xdr:cNvPr id="712" name="円/楕円 711">
          <a:extLst>
            <a:ext uri="{FF2B5EF4-FFF2-40B4-BE49-F238E27FC236}">
              <a16:creationId xmlns:a16="http://schemas.microsoft.com/office/drawing/2014/main" xmlns="" id="{00000000-0008-0000-0700-0000C8020000}"/>
            </a:ext>
          </a:extLst>
        </xdr:cNvPr>
        <xdr:cNvSpPr/>
      </xdr:nvSpPr>
      <xdr:spPr>
        <a:xfrm>
          <a:off x="16268700" y="162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13110</xdr:rowOff>
    </xdr:from>
    <xdr:ext cx="599010"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12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180,897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129342</xdr:rowOff>
    </xdr:from>
    <xdr:to>
      <xdr:col>22</xdr:col>
      <xdr:colOff>415925</xdr:colOff>
      <xdr:row>95</xdr:row>
      <xdr:rowOff>59492</xdr:rowOff>
    </xdr:to>
    <xdr:sp macro="" textlink="">
      <xdr:nvSpPr>
        <xdr:cNvPr id="714" name="円/楕円 713">
          <a:extLst>
            <a:ext uri="{FF2B5EF4-FFF2-40B4-BE49-F238E27FC236}">
              <a16:creationId xmlns:a16="http://schemas.microsoft.com/office/drawing/2014/main" xmlns="" id="{00000000-0008-0000-0700-0000CA020000}"/>
            </a:ext>
          </a:extLst>
        </xdr:cNvPr>
        <xdr:cNvSpPr/>
      </xdr:nvSpPr>
      <xdr:spPr>
        <a:xfrm>
          <a:off x="15430500" y="162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76019</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181794" y="1602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189,385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47825</xdr:rowOff>
    </xdr:from>
    <xdr:to>
      <xdr:col>21</xdr:col>
      <xdr:colOff>212725</xdr:colOff>
      <xdr:row>94</xdr:row>
      <xdr:rowOff>149425</xdr:rowOff>
    </xdr:to>
    <xdr:sp macro="" textlink="">
      <xdr:nvSpPr>
        <xdr:cNvPr id="716" name="円/楕円 715">
          <a:extLst>
            <a:ext uri="{FF2B5EF4-FFF2-40B4-BE49-F238E27FC236}">
              <a16:creationId xmlns:a16="http://schemas.microsoft.com/office/drawing/2014/main" xmlns="" id="{00000000-0008-0000-0700-0000CC020000}"/>
            </a:ext>
          </a:extLst>
        </xdr:cNvPr>
        <xdr:cNvSpPr/>
      </xdr:nvSpPr>
      <xdr:spPr>
        <a:xfrm>
          <a:off x="14541500" y="1616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165952</xdr:rowOff>
    </xdr:from>
    <xdr:ext cx="59901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292794" y="1593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210,781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102803</xdr:rowOff>
    </xdr:from>
    <xdr:to>
      <xdr:col>20</xdr:col>
      <xdr:colOff>9525</xdr:colOff>
      <xdr:row>94</xdr:row>
      <xdr:rowOff>32953</xdr:rowOff>
    </xdr:to>
    <xdr:sp macro="" textlink="">
      <xdr:nvSpPr>
        <xdr:cNvPr id="718" name="円/楕円 717">
          <a:extLst>
            <a:ext uri="{FF2B5EF4-FFF2-40B4-BE49-F238E27FC236}">
              <a16:creationId xmlns:a16="http://schemas.microsoft.com/office/drawing/2014/main" xmlns="" id="{00000000-0008-0000-0700-0000CE020000}"/>
            </a:ext>
          </a:extLst>
        </xdr:cNvPr>
        <xdr:cNvSpPr/>
      </xdr:nvSpPr>
      <xdr:spPr>
        <a:xfrm>
          <a:off x="13652500" y="1604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49480</xdr:rowOff>
    </xdr:from>
    <xdr:ext cx="59901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03794" y="1582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241,351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10151</xdr:rowOff>
    </xdr:from>
    <xdr:to>
      <xdr:col>18</xdr:col>
      <xdr:colOff>492125</xdr:colOff>
      <xdr:row>93</xdr:row>
      <xdr:rowOff>111751</xdr:rowOff>
    </xdr:to>
    <xdr:sp macro="" textlink="">
      <xdr:nvSpPr>
        <xdr:cNvPr id="720" name="円/楕円 719">
          <a:extLst>
            <a:ext uri="{FF2B5EF4-FFF2-40B4-BE49-F238E27FC236}">
              <a16:creationId xmlns:a16="http://schemas.microsoft.com/office/drawing/2014/main" xmlns="" id="{00000000-0008-0000-0700-0000D0020000}"/>
            </a:ext>
          </a:extLst>
        </xdr:cNvPr>
        <xdr:cNvSpPr/>
      </xdr:nvSpPr>
      <xdr:spPr>
        <a:xfrm>
          <a:off x="12763500" y="159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128278</xdr:rowOff>
    </xdr:from>
    <xdr:ext cx="59901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14794" y="1573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a:extLst>
            <a:ext uri="{FF2B5EF4-FFF2-40B4-BE49-F238E27FC236}">
              <a16:creationId xmlns:a16="http://schemas.microsoft.com/office/drawing/2014/main" xmlns=""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9382</xdr:rowOff>
    </xdr:from>
    <xdr:to>
      <xdr:col>32</xdr:col>
      <xdr:colOff>186689</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flipV="1">
          <a:off x="22159595" y="6524482"/>
          <a:ext cx="1269" cy="260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150533</xdr:rowOff>
    </xdr:from>
    <xdr:ext cx="249299" cy="259045"/>
    <xdr:sp macro="" textlink="">
      <xdr:nvSpPr>
        <xdr:cNvPr id="748" name="諸支出金最小値テキスト">
          <a:extLst>
            <a:ext uri="{FF2B5EF4-FFF2-40B4-BE49-F238E27FC236}">
              <a16:creationId xmlns:a16="http://schemas.microsoft.com/office/drawing/2014/main" xmlns="" id="{00000000-0008-0000-0700-0000EC020000}"/>
            </a:ext>
          </a:extLst>
        </xdr:cNvPr>
        <xdr:cNvSpPr txBox="1"/>
      </xdr:nvSpPr>
      <xdr:spPr>
        <a:xfrm>
          <a:off x="22212300" y="683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127509</xdr:rowOff>
    </xdr:from>
    <xdr:ext cx="534377" cy="259045"/>
    <xdr:sp macro="" textlink="">
      <xdr:nvSpPr>
        <xdr:cNvPr id="750" name="諸支出金最大値テキスト">
          <a:extLst>
            <a:ext uri="{FF2B5EF4-FFF2-40B4-BE49-F238E27FC236}">
              <a16:creationId xmlns:a16="http://schemas.microsoft.com/office/drawing/2014/main" xmlns="" id="{00000000-0008-0000-0700-0000EE020000}"/>
            </a:ext>
          </a:extLst>
        </xdr:cNvPr>
        <xdr:cNvSpPr txBox="1"/>
      </xdr:nvSpPr>
      <xdr:spPr>
        <a:xfrm>
          <a:off x="22212300" y="629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38</xdr:row>
      <xdr:rowOff>9382</xdr:rowOff>
    </xdr:from>
    <xdr:to>
      <xdr:col>32</xdr:col>
      <xdr:colOff>276225</xdr:colOff>
      <xdr:row>38</xdr:row>
      <xdr:rowOff>9382</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2072600" y="652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9382</xdr:rowOff>
    </xdr:from>
    <xdr:to>
      <xdr:col>32</xdr:col>
      <xdr:colOff>187325</xdr:colOff>
      <xdr:row>38</xdr:row>
      <xdr:rowOff>147717</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flipV="1">
          <a:off x="21323300" y="6524482"/>
          <a:ext cx="838200" cy="13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23534</xdr:rowOff>
    </xdr:from>
    <xdr:ext cx="378565" cy="259045"/>
    <xdr:sp macro="" textlink="">
      <xdr:nvSpPr>
        <xdr:cNvPr id="753" name="諸支出金平均値テキスト">
          <a:extLst>
            <a:ext uri="{FF2B5EF4-FFF2-40B4-BE49-F238E27FC236}">
              <a16:creationId xmlns:a16="http://schemas.microsoft.com/office/drawing/2014/main" xmlns="" id="{00000000-0008-0000-0700-0000F1020000}"/>
            </a:ext>
          </a:extLst>
        </xdr:cNvPr>
        <xdr:cNvSpPr txBox="1"/>
      </xdr:nvSpPr>
      <xdr:spPr>
        <a:xfrm>
          <a:off x="22212300" y="67100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45107</xdr:rowOff>
    </xdr:from>
    <xdr:to>
      <xdr:col>32</xdr:col>
      <xdr:colOff>238125</xdr:colOff>
      <xdr:row>39</xdr:row>
      <xdr:rowOff>146707</xdr:rowOff>
    </xdr:to>
    <xdr:sp macro="" textlink="">
      <xdr:nvSpPr>
        <xdr:cNvPr id="754" name="フローチャート : 判断 753">
          <a:extLst>
            <a:ext uri="{FF2B5EF4-FFF2-40B4-BE49-F238E27FC236}">
              <a16:creationId xmlns:a16="http://schemas.microsoft.com/office/drawing/2014/main" xmlns="" id="{00000000-0008-0000-0700-0000F2020000}"/>
            </a:ext>
          </a:extLst>
        </xdr:cNvPr>
        <xdr:cNvSpPr/>
      </xdr:nvSpPr>
      <xdr:spPr>
        <a:xfrm>
          <a:off x="221107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147717</xdr:rowOff>
    </xdr:from>
    <xdr:to>
      <xdr:col>31</xdr:col>
      <xdr:colOff>34925</xdr:colOff>
      <xdr:row>38</xdr:row>
      <xdr:rowOff>150313</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0434300" y="6662817"/>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39033</xdr:rowOff>
    </xdr:from>
    <xdr:to>
      <xdr:col>31</xdr:col>
      <xdr:colOff>85725</xdr:colOff>
      <xdr:row>39</xdr:row>
      <xdr:rowOff>140633</xdr:rowOff>
    </xdr:to>
    <xdr:sp macro="" textlink="">
      <xdr:nvSpPr>
        <xdr:cNvPr id="756" name="フローチャート : 判断 755">
          <a:extLst>
            <a:ext uri="{FF2B5EF4-FFF2-40B4-BE49-F238E27FC236}">
              <a16:creationId xmlns:a16="http://schemas.microsoft.com/office/drawing/2014/main" xmlns="" id="{00000000-0008-0000-0700-0000F4020000}"/>
            </a:ext>
          </a:extLst>
        </xdr:cNvPr>
        <xdr:cNvSpPr/>
      </xdr:nvSpPr>
      <xdr:spPr>
        <a:xfrm>
          <a:off x="21272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131760</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4017" y="681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52032</xdr:rowOff>
    </xdr:from>
    <xdr:to>
      <xdr:col>29</xdr:col>
      <xdr:colOff>517525</xdr:colOff>
      <xdr:row>38</xdr:row>
      <xdr:rowOff>150313</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9545300" y="5366982"/>
          <a:ext cx="889000" cy="129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9265</xdr:rowOff>
    </xdr:from>
    <xdr:to>
      <xdr:col>29</xdr:col>
      <xdr:colOff>568325</xdr:colOff>
      <xdr:row>39</xdr:row>
      <xdr:rowOff>110865</xdr:rowOff>
    </xdr:to>
    <xdr:sp macro="" textlink="">
      <xdr:nvSpPr>
        <xdr:cNvPr id="759" name="フローチャート : 判断 758">
          <a:extLst>
            <a:ext uri="{FF2B5EF4-FFF2-40B4-BE49-F238E27FC236}">
              <a16:creationId xmlns:a16="http://schemas.microsoft.com/office/drawing/2014/main" xmlns="" id="{00000000-0008-0000-0700-0000F7020000}"/>
            </a:ext>
          </a:extLst>
        </xdr:cNvPr>
        <xdr:cNvSpPr/>
      </xdr:nvSpPr>
      <xdr:spPr>
        <a:xfrm>
          <a:off x="20383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101992</xdr:rowOff>
    </xdr:from>
    <xdr:ext cx="469744"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199427" y="67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52032</xdr:rowOff>
    </xdr:from>
    <xdr:to>
      <xdr:col>28</xdr:col>
      <xdr:colOff>314325</xdr:colOff>
      <xdr:row>37</xdr:row>
      <xdr:rowOff>161907</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flipV="1">
          <a:off x="18656300" y="5366982"/>
          <a:ext cx="889000" cy="113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36109</xdr:rowOff>
    </xdr:from>
    <xdr:to>
      <xdr:col>28</xdr:col>
      <xdr:colOff>365125</xdr:colOff>
      <xdr:row>39</xdr:row>
      <xdr:rowOff>137709</xdr:rowOff>
    </xdr:to>
    <xdr:sp macro="" textlink="">
      <xdr:nvSpPr>
        <xdr:cNvPr id="762" name="フローチャート : 判断 761">
          <a:extLst>
            <a:ext uri="{FF2B5EF4-FFF2-40B4-BE49-F238E27FC236}">
              <a16:creationId xmlns:a16="http://schemas.microsoft.com/office/drawing/2014/main" xmlns="" id="{00000000-0008-0000-0700-0000FA020000}"/>
            </a:ext>
          </a:extLst>
        </xdr:cNvPr>
        <xdr:cNvSpPr/>
      </xdr:nvSpPr>
      <xdr:spPr>
        <a:xfrm>
          <a:off x="19494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128836</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6017" y="6815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30786</xdr:rowOff>
    </xdr:from>
    <xdr:to>
      <xdr:col>27</xdr:col>
      <xdr:colOff>161925</xdr:colOff>
      <xdr:row>39</xdr:row>
      <xdr:rowOff>132386</xdr:rowOff>
    </xdr:to>
    <xdr:sp macro="" textlink="">
      <xdr:nvSpPr>
        <xdr:cNvPr id="764" name="フローチャート : 判断 763">
          <a:extLst>
            <a:ext uri="{FF2B5EF4-FFF2-40B4-BE49-F238E27FC236}">
              <a16:creationId xmlns:a16="http://schemas.microsoft.com/office/drawing/2014/main" xmlns="" id="{00000000-0008-0000-0700-0000FC020000}"/>
            </a:ext>
          </a:extLst>
        </xdr:cNvPr>
        <xdr:cNvSpPr/>
      </xdr:nvSpPr>
      <xdr:spPr>
        <a:xfrm>
          <a:off x="18605500" y="671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123513</xdr:rowOff>
    </xdr:from>
    <xdr:ext cx="469744"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21427" y="68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130032</xdr:rowOff>
    </xdr:from>
    <xdr:to>
      <xdr:col>32</xdr:col>
      <xdr:colOff>238125</xdr:colOff>
      <xdr:row>38</xdr:row>
      <xdr:rowOff>60182</xdr:rowOff>
    </xdr:to>
    <xdr:sp macro="" textlink="">
      <xdr:nvSpPr>
        <xdr:cNvPr id="771" name="円/楕円 770">
          <a:extLst>
            <a:ext uri="{FF2B5EF4-FFF2-40B4-BE49-F238E27FC236}">
              <a16:creationId xmlns:a16="http://schemas.microsoft.com/office/drawing/2014/main" xmlns="" id="{00000000-0008-0000-0700-000003030000}"/>
            </a:ext>
          </a:extLst>
        </xdr:cNvPr>
        <xdr:cNvSpPr/>
      </xdr:nvSpPr>
      <xdr:spPr>
        <a:xfrm>
          <a:off x="22110700" y="6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83059</xdr:rowOff>
    </xdr:from>
    <xdr:ext cx="534377" cy="259045"/>
    <xdr:sp macro="" textlink="">
      <xdr:nvSpPr>
        <xdr:cNvPr id="772" name="諸支出金該当値テキスト">
          <a:extLst>
            <a:ext uri="{FF2B5EF4-FFF2-40B4-BE49-F238E27FC236}">
              <a16:creationId xmlns:a16="http://schemas.microsoft.com/office/drawing/2014/main" xmlns="" id="{00000000-0008-0000-0700-000004030000}"/>
            </a:ext>
          </a:extLst>
        </xdr:cNvPr>
        <xdr:cNvSpPr txBox="1"/>
      </xdr:nvSpPr>
      <xdr:spPr>
        <a:xfrm>
          <a:off x="22212300" y="642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96917</xdr:rowOff>
    </xdr:from>
    <xdr:to>
      <xdr:col>31</xdr:col>
      <xdr:colOff>85725</xdr:colOff>
      <xdr:row>39</xdr:row>
      <xdr:rowOff>27067</xdr:rowOff>
    </xdr:to>
    <xdr:sp macro="" textlink="">
      <xdr:nvSpPr>
        <xdr:cNvPr id="773" name="円/楕円 772">
          <a:extLst>
            <a:ext uri="{FF2B5EF4-FFF2-40B4-BE49-F238E27FC236}">
              <a16:creationId xmlns:a16="http://schemas.microsoft.com/office/drawing/2014/main" xmlns="" id="{00000000-0008-0000-0700-000005030000}"/>
            </a:ext>
          </a:extLst>
        </xdr:cNvPr>
        <xdr:cNvSpPr/>
      </xdr:nvSpPr>
      <xdr:spPr>
        <a:xfrm>
          <a:off x="21272500" y="66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43594</xdr:rowOff>
    </xdr:from>
    <xdr:ext cx="469744"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088427" y="638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99513</xdr:rowOff>
    </xdr:from>
    <xdr:to>
      <xdr:col>29</xdr:col>
      <xdr:colOff>568325</xdr:colOff>
      <xdr:row>39</xdr:row>
      <xdr:rowOff>29663</xdr:rowOff>
    </xdr:to>
    <xdr:sp macro="" textlink="">
      <xdr:nvSpPr>
        <xdr:cNvPr id="775" name="円/楕円 774">
          <a:extLst>
            <a:ext uri="{FF2B5EF4-FFF2-40B4-BE49-F238E27FC236}">
              <a16:creationId xmlns:a16="http://schemas.microsoft.com/office/drawing/2014/main" xmlns="" id="{00000000-0008-0000-0700-000007030000}"/>
            </a:ext>
          </a:extLst>
        </xdr:cNvPr>
        <xdr:cNvSpPr/>
      </xdr:nvSpPr>
      <xdr:spPr>
        <a:xfrm>
          <a:off x="20383500" y="661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46191</xdr:rowOff>
    </xdr:from>
    <xdr:ext cx="469744"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199427" y="638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1232</xdr:rowOff>
    </xdr:from>
    <xdr:to>
      <xdr:col>28</xdr:col>
      <xdr:colOff>365125</xdr:colOff>
      <xdr:row>31</xdr:row>
      <xdr:rowOff>102832</xdr:rowOff>
    </xdr:to>
    <xdr:sp macro="" textlink="">
      <xdr:nvSpPr>
        <xdr:cNvPr id="777" name="円/楕円 776">
          <a:extLst>
            <a:ext uri="{FF2B5EF4-FFF2-40B4-BE49-F238E27FC236}">
              <a16:creationId xmlns:a16="http://schemas.microsoft.com/office/drawing/2014/main" xmlns="" id="{00000000-0008-0000-0700-000009030000}"/>
            </a:ext>
          </a:extLst>
        </xdr:cNvPr>
        <xdr:cNvSpPr/>
      </xdr:nvSpPr>
      <xdr:spPr>
        <a:xfrm>
          <a:off x="19494500" y="53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119359</xdr:rowOff>
    </xdr:from>
    <xdr:ext cx="534377"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9278111" y="50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111107</xdr:rowOff>
    </xdr:from>
    <xdr:to>
      <xdr:col>27</xdr:col>
      <xdr:colOff>161925</xdr:colOff>
      <xdr:row>38</xdr:row>
      <xdr:rowOff>41256</xdr:rowOff>
    </xdr:to>
    <xdr:sp macro="" textlink="">
      <xdr:nvSpPr>
        <xdr:cNvPr id="779" name="円/楕円 778">
          <a:extLst>
            <a:ext uri="{FF2B5EF4-FFF2-40B4-BE49-F238E27FC236}">
              <a16:creationId xmlns:a16="http://schemas.microsoft.com/office/drawing/2014/main" xmlns="" id="{00000000-0008-0000-0700-00000B030000}"/>
            </a:ext>
          </a:extLst>
        </xdr:cNvPr>
        <xdr:cNvSpPr/>
      </xdr:nvSpPr>
      <xdr:spPr>
        <a:xfrm>
          <a:off x="18605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36</xdr:row>
      <xdr:rowOff>57784</xdr:rowOff>
    </xdr:from>
    <xdr:ext cx="534377"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389111" y="62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xmlns=""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xmlns=""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xmlns=""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xmlns=""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a:extLst>
            <a:ext uri="{FF2B5EF4-FFF2-40B4-BE49-F238E27FC236}">
              <a16:creationId xmlns:a16="http://schemas.microsoft.com/office/drawing/2014/main" xmlns=""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a:extLst>
            <a:ext uri="{FF2B5EF4-FFF2-40B4-BE49-F238E27FC236}">
              <a16:creationId xmlns:a16="http://schemas.microsoft.com/office/drawing/2014/main" xmlns=""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a:extLst>
            <a:ext uri="{FF2B5EF4-FFF2-40B4-BE49-F238E27FC236}">
              <a16:creationId xmlns:a16="http://schemas.microsoft.com/office/drawing/2014/main" xmlns=""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xmlns=""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a:extLst>
            <a:ext uri="{FF2B5EF4-FFF2-40B4-BE49-F238E27FC236}">
              <a16:creationId xmlns:a16="http://schemas.microsoft.com/office/drawing/2014/main" xmlns=""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a:extLst>
            <a:ext uri="{FF2B5EF4-FFF2-40B4-BE49-F238E27FC236}">
              <a16:creationId xmlns:a16="http://schemas.microsoft.com/office/drawing/2014/main" xmlns=""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a:extLst>
            <a:ext uri="{FF2B5EF4-FFF2-40B4-BE49-F238E27FC236}">
              <a16:creationId xmlns:a16="http://schemas.microsoft.com/office/drawing/2014/main" xmlns=""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a:extLst>
            <a:ext uri="{FF2B5EF4-FFF2-40B4-BE49-F238E27FC236}">
              <a16:creationId xmlns:a16="http://schemas.microsoft.com/office/drawing/2014/main" xmlns=""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xmlns=""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latin typeface="ＭＳ Ｐゴシック"/>
            </a:rPr>
            <a:t>　</a:t>
          </a:r>
          <a:r>
            <a:rPr kumimoji="1" lang="ja-JP" altLang="ja-JP" sz="1600">
              <a:solidFill>
                <a:schemeClr val="dk1"/>
              </a:solidFill>
              <a:effectLst/>
              <a:latin typeface="+mn-lt"/>
              <a:ea typeface="+mn-ea"/>
              <a:cs typeface="+mn-cs"/>
            </a:rPr>
            <a:t>目的別歳出決算額で住民一人当たりのコストが高い主な項目は、教育費となっている。</a:t>
          </a:r>
          <a:endParaRPr lang="ja-JP" altLang="ja-JP" sz="2000">
            <a:effectLst/>
          </a:endParaRPr>
        </a:p>
        <a:p>
          <a:r>
            <a:rPr kumimoji="1" lang="ja-JP" altLang="ja-JP" sz="1600">
              <a:solidFill>
                <a:schemeClr val="dk1"/>
              </a:solidFill>
              <a:effectLst/>
              <a:latin typeface="+mn-lt"/>
              <a:ea typeface="+mn-ea"/>
              <a:cs typeface="+mn-cs"/>
            </a:rPr>
            <a:t>主な要因については、老朽化した伊平屋小学校の校舎建設事業、伊平屋中学校屋外環境整備事業、スポーツコンベンション推進事業の実施により住民一人当たりコストが大きくなっている。</a:t>
          </a:r>
          <a:endParaRPr lang="ja-JP" altLang="ja-JP" sz="2000">
            <a:effectLst/>
          </a:endParaRPr>
        </a:p>
        <a:p>
          <a:r>
            <a:rPr kumimoji="1" lang="ja-JP" altLang="ja-JP"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29</a:t>
          </a:r>
          <a:r>
            <a:rPr kumimoji="1" lang="ja-JP" altLang="ja-JP" sz="1600">
              <a:solidFill>
                <a:schemeClr val="dk1"/>
              </a:solidFill>
              <a:effectLst/>
              <a:latin typeface="+mn-lt"/>
              <a:ea typeface="+mn-ea"/>
              <a:cs typeface="+mn-cs"/>
            </a:rPr>
            <a:t>年度以降は新製糖工場建設事業の実施や、道路改良事業の実施により農林水産業費及び土木費の項目で増加が予想される。</a:t>
          </a:r>
          <a:endParaRPr lang="ja-JP" altLang="ja-JP" sz="20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財政健全化の継続取組等により実質収支は黒字で推移してきているが、</a:t>
          </a:r>
          <a:r>
            <a:rPr kumimoji="1" lang="en-US" altLang="ja-JP" sz="1600">
              <a:solidFill>
                <a:schemeClr val="dk1"/>
              </a:solidFill>
              <a:effectLst/>
              <a:latin typeface="+mn-lt"/>
              <a:ea typeface="+mn-ea"/>
              <a:cs typeface="+mn-cs"/>
            </a:rPr>
            <a:t>160</a:t>
          </a:r>
          <a:r>
            <a:rPr kumimoji="1" lang="ja-JP" altLang="ja-JP" sz="1600">
              <a:solidFill>
                <a:schemeClr val="dk1"/>
              </a:solidFill>
              <a:effectLst/>
              <a:latin typeface="+mn-lt"/>
              <a:ea typeface="+mn-ea"/>
              <a:cs typeface="+mn-cs"/>
            </a:rPr>
            <a:t>百万円の基金取崩しを行ったため実質単年度収支は赤字となった。財政調整基金については積立額を上回る取崩しを行っており、前年度比△</a:t>
          </a:r>
          <a:r>
            <a:rPr kumimoji="1" lang="en-US" altLang="ja-JP" sz="1600">
              <a:solidFill>
                <a:schemeClr val="dk1"/>
              </a:solidFill>
              <a:effectLst/>
              <a:latin typeface="+mn-lt"/>
              <a:ea typeface="+mn-ea"/>
              <a:cs typeface="+mn-cs"/>
            </a:rPr>
            <a:t>7.00</a:t>
          </a:r>
          <a:r>
            <a:rPr kumimoji="1" lang="ja-JP" altLang="en-US" sz="1600">
              <a:solidFill>
                <a:schemeClr val="dk1"/>
              </a:solidFill>
              <a:effectLst/>
              <a:latin typeface="+mn-lt"/>
              <a:ea typeface="+mn-ea"/>
              <a:cs typeface="+mn-cs"/>
            </a:rPr>
            <a:t>ポイント</a:t>
          </a:r>
          <a:r>
            <a:rPr kumimoji="1" lang="ja-JP" altLang="ja-JP" sz="1600">
              <a:solidFill>
                <a:schemeClr val="dk1"/>
              </a:solidFill>
              <a:effectLst/>
              <a:latin typeface="+mn-lt"/>
              <a:ea typeface="+mn-ea"/>
              <a:cs typeface="+mn-cs"/>
            </a:rPr>
            <a:t>の減となった。今後、公共施設等の更新を迎えるため、多額の更新費用が予想されることから計画的な基金積立の実施や基金運営に努め、基金運営の適正化を図る。</a:t>
          </a:r>
          <a:endParaRPr kumimoji="1" lang="ja-JP" altLang="en-US" sz="2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連結実質赤字比率においては、一般会計、特別会計ともに赤字額は発生していないが、以前として厳しい運営状況であることに変わりはないため、事業収益の確保と歳出の削減により、経営改善努力を継続し、健全な財政運営に努める。</a:t>
          </a:r>
          <a:endParaRPr lang="ja-JP" altLang="ja-JP" sz="2000">
            <a:effectLst/>
          </a:endParaRPr>
        </a:p>
        <a:p>
          <a:pPr eaLnBrk="1" fontAlgn="auto" latinLnBrk="0" hangingPunct="1"/>
          <a:r>
            <a:rPr lang="ja-JP" altLang="ja-JP" sz="1600">
              <a:solidFill>
                <a:schemeClr val="dk1"/>
              </a:solidFill>
              <a:effectLst/>
              <a:latin typeface="+mn-lt"/>
              <a:ea typeface="+mn-ea"/>
              <a:cs typeface="+mn-cs"/>
            </a:rPr>
            <a:t>農業集落排水事業及び水道事業においては、施設の機能強化等にかかるコストを削減し、料金収入の徴収努力を徹底する。</a:t>
          </a:r>
          <a:endParaRPr lang="ja-JP" altLang="ja-JP" sz="20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49" zoomScaleNormal="49"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3540681</v>
      </c>
      <c r="BO4" s="411"/>
      <c r="BP4" s="411"/>
      <c r="BQ4" s="411"/>
      <c r="BR4" s="411"/>
      <c r="BS4" s="411"/>
      <c r="BT4" s="411"/>
      <c r="BU4" s="412"/>
      <c r="BV4" s="410">
        <v>3211060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16.100000000000001</v>
      </c>
      <c r="CU4" s="588"/>
      <c r="CV4" s="588"/>
      <c r="CW4" s="588"/>
      <c r="CX4" s="588"/>
      <c r="CY4" s="588"/>
      <c r="CZ4" s="588"/>
      <c r="DA4" s="589"/>
      <c r="DB4" s="587">
        <v>11.9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3305293</v>
      </c>
      <c r="BO5" s="416"/>
      <c r="BP5" s="416"/>
      <c r="BQ5" s="416"/>
      <c r="BR5" s="416"/>
      <c r="BS5" s="416"/>
      <c r="BT5" s="416"/>
      <c r="BU5" s="417"/>
      <c r="BV5" s="415">
        <v>3062348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85.2</v>
      </c>
      <c r="CU5" s="386"/>
      <c r="CV5" s="386"/>
      <c r="CW5" s="386"/>
      <c r="CX5" s="386"/>
      <c r="CY5" s="386"/>
      <c r="CZ5" s="386"/>
      <c r="DA5" s="387"/>
      <c r="DB5" s="385">
        <v>90.5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235388</v>
      </c>
      <c r="BO6" s="416"/>
      <c r="BP6" s="416"/>
      <c r="BQ6" s="416"/>
      <c r="BR6" s="416"/>
      <c r="BS6" s="416"/>
      <c r="BT6" s="416"/>
      <c r="BU6" s="417"/>
      <c r="BV6" s="415">
        <v>148712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88.3</v>
      </c>
      <c r="CU6" s="562"/>
      <c r="CV6" s="562"/>
      <c r="CW6" s="562"/>
      <c r="CX6" s="562"/>
      <c r="CY6" s="562"/>
      <c r="CZ6" s="562"/>
      <c r="DA6" s="563"/>
      <c r="DB6" s="561">
        <v>94.2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58510</v>
      </c>
      <c r="BO7" s="416"/>
      <c r="BP7" s="416"/>
      <c r="BQ7" s="416"/>
      <c r="BR7" s="416"/>
      <c r="BS7" s="416"/>
      <c r="BT7" s="416"/>
      <c r="BU7" s="417"/>
      <c r="BV7" s="415">
        <v>11877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1100763</v>
      </c>
      <c r="CU7" s="416"/>
      <c r="CV7" s="416"/>
      <c r="CW7" s="416"/>
      <c r="CX7" s="416"/>
      <c r="CY7" s="416"/>
      <c r="CZ7" s="416"/>
      <c r="DA7" s="417"/>
      <c r="DB7" s="415">
        <v>1147173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176878</v>
      </c>
      <c r="BO8" s="416"/>
      <c r="BP8" s="416"/>
      <c r="BQ8" s="416"/>
      <c r="BR8" s="416"/>
      <c r="BS8" s="416"/>
      <c r="BT8" s="416"/>
      <c r="BU8" s="417"/>
      <c r="BV8" s="415">
        <v>136835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0.09</v>
      </c>
      <c r="CU8" s="525"/>
      <c r="CV8" s="525"/>
      <c r="CW8" s="525"/>
      <c r="CX8" s="525"/>
      <c r="CY8" s="525"/>
      <c r="CZ8" s="525"/>
      <c r="DA8" s="526"/>
      <c r="DB8" s="524">
        <v>0.09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1238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40043</v>
      </c>
      <c r="BO9" s="416"/>
      <c r="BP9" s="416"/>
      <c r="BQ9" s="416"/>
      <c r="BR9" s="416"/>
      <c r="BS9" s="416"/>
      <c r="BT9" s="416"/>
      <c r="BU9" s="417"/>
      <c r="BV9" s="415">
        <v>27370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11.3</v>
      </c>
      <c r="CU9" s="386"/>
      <c r="CV9" s="386"/>
      <c r="CW9" s="386"/>
      <c r="CX9" s="386"/>
      <c r="CY9" s="386"/>
      <c r="CZ9" s="386"/>
      <c r="DA9" s="387"/>
      <c r="DB9" s="385">
        <v>13.3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1385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68418</v>
      </c>
      <c r="BO10" s="416"/>
      <c r="BP10" s="416"/>
      <c r="BQ10" s="416"/>
      <c r="BR10" s="416"/>
      <c r="BS10" s="416"/>
      <c r="BT10" s="416"/>
      <c r="BU10" s="417"/>
      <c r="BV10" s="415">
        <v>54732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1268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160000</v>
      </c>
      <c r="BO12" s="416"/>
      <c r="BP12" s="416"/>
      <c r="BQ12" s="416"/>
      <c r="BR12" s="416"/>
      <c r="BS12" s="416"/>
      <c r="BT12" s="416"/>
      <c r="BU12" s="417"/>
      <c r="BV12" s="415">
        <v>60000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1256</v>
      </c>
      <c r="S13" s="517"/>
      <c r="T13" s="517"/>
      <c r="U13" s="517"/>
      <c r="V13" s="518"/>
      <c r="W13" s="504" t="s">
        <v>123</v>
      </c>
      <c r="X13" s="428"/>
      <c r="Y13" s="428"/>
      <c r="Z13" s="428"/>
      <c r="AA13" s="428"/>
      <c r="AB13" s="429"/>
      <c r="AC13" s="391">
        <v>111</v>
      </c>
      <c r="AD13" s="392"/>
      <c r="AE13" s="392"/>
      <c r="AF13" s="392"/>
      <c r="AG13" s="393"/>
      <c r="AH13" s="391">
        <v>129</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-51539</v>
      </c>
      <c r="BO13" s="416"/>
      <c r="BP13" s="416"/>
      <c r="BQ13" s="416"/>
      <c r="BR13" s="416"/>
      <c r="BS13" s="416"/>
      <c r="BT13" s="416"/>
      <c r="BU13" s="417"/>
      <c r="BV13" s="415">
        <v>22102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9.1999999999999993</v>
      </c>
      <c r="CU13" s="386"/>
      <c r="CV13" s="386"/>
      <c r="CW13" s="386"/>
      <c r="CX13" s="386"/>
      <c r="CY13" s="386"/>
      <c r="CZ13" s="386"/>
      <c r="DA13" s="387"/>
      <c r="DB13" s="385">
        <v>11.7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1288</v>
      </c>
      <c r="S14" s="517"/>
      <c r="T14" s="517"/>
      <c r="U14" s="517"/>
      <c r="V14" s="518"/>
      <c r="W14" s="519"/>
      <c r="X14" s="431"/>
      <c r="Y14" s="431"/>
      <c r="Z14" s="431"/>
      <c r="AA14" s="431"/>
      <c r="AB14" s="432"/>
      <c r="AC14" s="509">
        <v>18</v>
      </c>
      <c r="AD14" s="510"/>
      <c r="AE14" s="510"/>
      <c r="AF14" s="510"/>
      <c r="AG14" s="511"/>
      <c r="AH14" s="509">
        <v>22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139.4</v>
      </c>
      <c r="CU14" s="488"/>
      <c r="CV14" s="488"/>
      <c r="CW14" s="488"/>
      <c r="CX14" s="488"/>
      <c r="CY14" s="488"/>
      <c r="CZ14" s="488"/>
      <c r="DA14" s="489"/>
      <c r="DB14" s="520">
        <v>70.599999999999994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1274</v>
      </c>
      <c r="S15" s="517"/>
      <c r="T15" s="517"/>
      <c r="U15" s="517"/>
      <c r="V15" s="518"/>
      <c r="W15" s="504" t="s">
        <v>130</v>
      </c>
      <c r="X15" s="428"/>
      <c r="Y15" s="428"/>
      <c r="Z15" s="428"/>
      <c r="AA15" s="428"/>
      <c r="AB15" s="429"/>
      <c r="AC15" s="391">
        <v>136</v>
      </c>
      <c r="AD15" s="392"/>
      <c r="AE15" s="392"/>
      <c r="AF15" s="392"/>
      <c r="AG15" s="393"/>
      <c r="AH15" s="391">
        <v>110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99437</v>
      </c>
      <c r="BO15" s="411"/>
      <c r="BP15" s="411"/>
      <c r="BQ15" s="411"/>
      <c r="BR15" s="411"/>
      <c r="BS15" s="411"/>
      <c r="BT15" s="411"/>
      <c r="BU15" s="412"/>
      <c r="BV15" s="410">
        <v>96718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22.1</v>
      </c>
      <c r="AD16" s="510"/>
      <c r="AE16" s="510"/>
      <c r="AF16" s="510"/>
      <c r="AG16" s="511"/>
      <c r="AH16" s="509">
        <v>18.8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1042501</v>
      </c>
      <c r="BO16" s="416"/>
      <c r="BP16" s="416"/>
      <c r="BQ16" s="416"/>
      <c r="BR16" s="416"/>
      <c r="BS16" s="416"/>
      <c r="BT16" s="416"/>
      <c r="BU16" s="417"/>
      <c r="BV16" s="415">
        <v>1079599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369</v>
      </c>
      <c r="AD17" s="392"/>
      <c r="AE17" s="392"/>
      <c r="AF17" s="392"/>
      <c r="AG17" s="393"/>
      <c r="AH17" s="391">
        <v>347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120192</v>
      </c>
      <c r="BO17" s="416"/>
      <c r="BP17" s="416"/>
      <c r="BQ17" s="416"/>
      <c r="BR17" s="416"/>
      <c r="BS17" s="416"/>
      <c r="BT17" s="416"/>
      <c r="BU17" s="417"/>
      <c r="BV17" s="415">
        <v>116676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21.82</v>
      </c>
      <c r="M18" s="480"/>
      <c r="N18" s="480"/>
      <c r="O18" s="480"/>
      <c r="P18" s="480"/>
      <c r="Q18" s="480"/>
      <c r="R18" s="481"/>
      <c r="S18" s="481"/>
      <c r="T18" s="481"/>
      <c r="U18" s="481"/>
      <c r="V18" s="482"/>
      <c r="W18" s="496"/>
      <c r="X18" s="497"/>
      <c r="Y18" s="497"/>
      <c r="Z18" s="497"/>
      <c r="AA18" s="497"/>
      <c r="AB18" s="505"/>
      <c r="AC18" s="379">
        <v>59.9</v>
      </c>
      <c r="AD18" s="380"/>
      <c r="AE18" s="380"/>
      <c r="AF18" s="380"/>
      <c r="AG18" s="483"/>
      <c r="AH18" s="379">
        <v>59.2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947871</v>
      </c>
      <c r="BO18" s="416"/>
      <c r="BP18" s="416"/>
      <c r="BQ18" s="416"/>
      <c r="BR18" s="416"/>
      <c r="BS18" s="416"/>
      <c r="BT18" s="416"/>
      <c r="BU18" s="417"/>
      <c r="BV18" s="415">
        <v>1055361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57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1748856</v>
      </c>
      <c r="BO19" s="416"/>
      <c r="BP19" s="416"/>
      <c r="BQ19" s="416"/>
      <c r="BR19" s="416"/>
      <c r="BS19" s="416"/>
      <c r="BT19" s="416"/>
      <c r="BU19" s="417"/>
      <c r="BV19" s="415">
        <v>1626000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516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2420822</v>
      </c>
      <c r="BO23" s="416"/>
      <c r="BP23" s="416"/>
      <c r="BQ23" s="416"/>
      <c r="BR23" s="416"/>
      <c r="BS23" s="416"/>
      <c r="BT23" s="416"/>
      <c r="BU23" s="417"/>
      <c r="BV23" s="415">
        <v>2019262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6452</v>
      </c>
      <c r="R24" s="392"/>
      <c r="S24" s="392"/>
      <c r="T24" s="392"/>
      <c r="U24" s="392"/>
      <c r="V24" s="393"/>
      <c r="W24" s="457"/>
      <c r="X24" s="448"/>
      <c r="Y24" s="449"/>
      <c r="Z24" s="388" t="s">
        <v>154</v>
      </c>
      <c r="AA24" s="389"/>
      <c r="AB24" s="389"/>
      <c r="AC24" s="389"/>
      <c r="AD24" s="389"/>
      <c r="AE24" s="389"/>
      <c r="AF24" s="389"/>
      <c r="AG24" s="390"/>
      <c r="AH24" s="391">
        <v>45</v>
      </c>
      <c r="AI24" s="392"/>
      <c r="AJ24" s="392"/>
      <c r="AK24" s="392"/>
      <c r="AL24" s="393"/>
      <c r="AM24" s="391">
        <v>126855</v>
      </c>
      <c r="AN24" s="392"/>
      <c r="AO24" s="392"/>
      <c r="AP24" s="392"/>
      <c r="AQ24" s="392"/>
      <c r="AR24" s="393"/>
      <c r="AS24" s="391">
        <v>2819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2268659</v>
      </c>
      <c r="BO24" s="416"/>
      <c r="BP24" s="416"/>
      <c r="BQ24" s="416"/>
      <c r="BR24" s="416"/>
      <c r="BS24" s="416"/>
      <c r="BT24" s="416"/>
      <c r="BU24" s="417"/>
      <c r="BV24" s="415">
        <v>1856699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5228</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477947</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4905</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2261</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62</v>
      </c>
      <c r="BO27" s="419"/>
      <c r="BP27" s="419"/>
      <c r="BQ27" s="419"/>
      <c r="BR27" s="419"/>
      <c r="BS27" s="419"/>
      <c r="BT27" s="419"/>
      <c r="BU27" s="420"/>
      <c r="BV27" s="418">
        <v>62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1879</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266690</v>
      </c>
      <c r="BO28" s="411"/>
      <c r="BP28" s="411"/>
      <c r="BQ28" s="411"/>
      <c r="BR28" s="411"/>
      <c r="BS28" s="411"/>
      <c r="BT28" s="411"/>
      <c r="BU28" s="412"/>
      <c r="BV28" s="410">
        <v>358272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6</v>
      </c>
      <c r="M29" s="392"/>
      <c r="N29" s="392"/>
      <c r="O29" s="392"/>
      <c r="P29" s="393"/>
      <c r="Q29" s="391">
        <v>1743</v>
      </c>
      <c r="R29" s="392"/>
      <c r="S29" s="392"/>
      <c r="T29" s="392"/>
      <c r="U29" s="392"/>
      <c r="V29" s="393"/>
      <c r="W29" s="458"/>
      <c r="X29" s="459"/>
      <c r="Y29" s="460"/>
      <c r="Z29" s="388" t="s">
        <v>171</v>
      </c>
      <c r="AA29" s="389"/>
      <c r="AB29" s="389"/>
      <c r="AC29" s="389"/>
      <c r="AD29" s="389"/>
      <c r="AE29" s="389"/>
      <c r="AF29" s="389"/>
      <c r="AG29" s="390"/>
      <c r="AH29" s="391">
        <v>46</v>
      </c>
      <c r="AI29" s="392"/>
      <c r="AJ29" s="392"/>
      <c r="AK29" s="392"/>
      <c r="AL29" s="393"/>
      <c r="AM29" s="391">
        <v>130746</v>
      </c>
      <c r="AN29" s="392"/>
      <c r="AO29" s="392"/>
      <c r="AP29" s="392"/>
      <c r="AQ29" s="392"/>
      <c r="AR29" s="393"/>
      <c r="AS29" s="391">
        <v>2842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10044</v>
      </c>
      <c r="BO29" s="416"/>
      <c r="BP29" s="416"/>
      <c r="BQ29" s="416"/>
      <c r="BR29" s="416"/>
      <c r="BS29" s="416"/>
      <c r="BT29" s="416"/>
      <c r="BU29" s="417"/>
      <c r="BV29" s="415">
        <v>44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87.2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34497</v>
      </c>
      <c r="BO30" s="419"/>
      <c r="BP30" s="419"/>
      <c r="BQ30" s="419"/>
      <c r="BR30" s="419"/>
      <c r="BS30" s="419"/>
      <c r="BT30" s="419"/>
      <c r="BU30" s="420"/>
      <c r="BV30" s="418">
        <v>34323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船舶運航事業特別会計</v>
      </c>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沖縄県後期高齢者医療広域連合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沖縄県介護保険広域連合（一般会計）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7</v>
      </c>
      <c r="BF36" s="375"/>
      <c r="BG36" s="374" t="str">
        <f>IF('各会計、関係団体の財政状況及び健全化判断比率'!B33="","",'各会計、関係団体の財政状況及び健全化判断比率'!B33)</f>
        <v>港湾整備事業特別会計</v>
      </c>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沖縄県介護保険広域連合（特別会計）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北部広域市町村圏事務組合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沖縄県町村交通災害共済組合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沖縄県市町村総合事務組合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沖縄県市町村自治会館管理組合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60" zoomScaleNormal="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8.82</v>
      </c>
      <c r="G34" s="33">
        <v>7.84</v>
      </c>
      <c r="H34" s="33">
        <v>9.75</v>
      </c>
      <c r="I34" s="33">
        <v>11.92</v>
      </c>
      <c r="J34" s="34">
        <v>15.66</v>
      </c>
      <c r="K34" s="22"/>
      <c r="L34" s="22"/>
      <c r="M34" s="22"/>
      <c r="N34" s="22"/>
      <c r="O34" s="22"/>
      <c r="P34" s="22"/>
    </row>
    <row r="35" spans="1:16" ht="39" customHeight="1" x14ac:dyDescent="0.15">
      <c r="A35" s="22"/>
      <c r="B35" s="35"/>
      <c r="C35" s="1178" t="s">
        <v>525</v>
      </c>
      <c r="D35" s="1179"/>
      <c r="E35" s="1180"/>
      <c r="F35" s="36">
        <v>15.31</v>
      </c>
      <c r="G35" s="37">
        <v>10.6</v>
      </c>
      <c r="H35" s="37" t="s">
        <v>526</v>
      </c>
      <c r="I35" s="37">
        <v>2.0499999999999998</v>
      </c>
      <c r="J35" s="38">
        <v>3.62</v>
      </c>
      <c r="K35" s="22"/>
      <c r="L35" s="22"/>
      <c r="M35" s="22"/>
      <c r="N35" s="22"/>
      <c r="O35" s="22"/>
      <c r="P35" s="22"/>
    </row>
    <row r="36" spans="1:16" ht="39" customHeight="1" x14ac:dyDescent="0.15">
      <c r="A36" s="22"/>
      <c r="B36" s="35"/>
      <c r="C36" s="1178" t="s">
        <v>527</v>
      </c>
      <c r="D36" s="1179"/>
      <c r="E36" s="1180"/>
      <c r="F36" s="36">
        <v>1.42</v>
      </c>
      <c r="G36" s="37">
        <v>1.74</v>
      </c>
      <c r="H36" s="37">
        <v>1.0900000000000001</v>
      </c>
      <c r="I36" s="37">
        <v>3.51</v>
      </c>
      <c r="J36" s="38">
        <v>2.12</v>
      </c>
      <c r="K36" s="22"/>
      <c r="L36" s="22"/>
      <c r="M36" s="22"/>
      <c r="N36" s="22"/>
      <c r="O36" s="22"/>
      <c r="P36" s="22"/>
    </row>
    <row r="37" spans="1:16" ht="39" customHeight="1" x14ac:dyDescent="0.15">
      <c r="A37" s="22"/>
      <c r="B37" s="35"/>
      <c r="C37" s="1178" t="s">
        <v>528</v>
      </c>
      <c r="D37" s="1179"/>
      <c r="E37" s="1180"/>
      <c r="F37" s="36">
        <v>0.09</v>
      </c>
      <c r="G37" s="37">
        <v>0.35</v>
      </c>
      <c r="H37" s="37">
        <v>0</v>
      </c>
      <c r="I37" s="37">
        <v>0.09</v>
      </c>
      <c r="J37" s="38">
        <v>0.25</v>
      </c>
      <c r="K37" s="22"/>
      <c r="L37" s="22"/>
      <c r="M37" s="22"/>
      <c r="N37" s="22"/>
      <c r="O37" s="22"/>
      <c r="P37" s="22"/>
    </row>
    <row r="38" spans="1:16" ht="39" customHeight="1" x14ac:dyDescent="0.15">
      <c r="A38" s="22"/>
      <c r="B38" s="35"/>
      <c r="C38" s="1178" t="s">
        <v>529</v>
      </c>
      <c r="D38" s="1179"/>
      <c r="E38" s="1180"/>
      <c r="F38" s="36">
        <v>0.02</v>
      </c>
      <c r="G38" s="37">
        <v>0.03</v>
      </c>
      <c r="H38" s="37">
        <v>0.04</v>
      </c>
      <c r="I38" s="37">
        <v>0.09</v>
      </c>
      <c r="J38" s="38">
        <v>0.15</v>
      </c>
      <c r="K38" s="22"/>
      <c r="L38" s="22"/>
      <c r="M38" s="22"/>
      <c r="N38" s="22"/>
      <c r="O38" s="22"/>
      <c r="P38" s="22"/>
    </row>
    <row r="39" spans="1:16" ht="39" customHeight="1" x14ac:dyDescent="0.15">
      <c r="A39" s="22"/>
      <c r="B39" s="35"/>
      <c r="C39" s="1178" t="s">
        <v>530</v>
      </c>
      <c r="D39" s="1179"/>
      <c r="E39" s="1180"/>
      <c r="F39" s="36">
        <v>0</v>
      </c>
      <c r="G39" s="37">
        <v>0</v>
      </c>
      <c r="H39" s="37">
        <v>0</v>
      </c>
      <c r="I39" s="37">
        <v>0</v>
      </c>
      <c r="J39" s="38">
        <v>0.06</v>
      </c>
      <c r="K39" s="22"/>
      <c r="L39" s="22"/>
      <c r="M39" s="22"/>
      <c r="N39" s="22"/>
      <c r="O39" s="22"/>
      <c r="P39" s="22"/>
    </row>
    <row r="40" spans="1:16" ht="39" customHeight="1" x14ac:dyDescent="0.15">
      <c r="A40" s="22"/>
      <c r="B40" s="35"/>
      <c r="C40" s="1178" t="s">
        <v>531</v>
      </c>
      <c r="D40" s="1179"/>
      <c r="E40" s="1180"/>
      <c r="F40" s="36">
        <v>0.03</v>
      </c>
      <c r="G40" s="37">
        <v>0.28000000000000003</v>
      </c>
      <c r="H40" s="37">
        <v>0.11</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344</v>
      </c>
      <c r="L45" s="60">
        <v>318</v>
      </c>
      <c r="M45" s="60">
        <v>276</v>
      </c>
      <c r="N45" s="60">
        <v>242</v>
      </c>
      <c r="O45" s="61">
        <v>227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75</v>
      </c>
      <c r="L48" s="64">
        <v>72</v>
      </c>
      <c r="M48" s="64">
        <v>62</v>
      </c>
      <c r="N48" s="64">
        <v>54</v>
      </c>
      <c r="O48" s="65">
        <v>55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v>
      </c>
      <c r="L49" s="64">
        <v>2</v>
      </c>
      <c r="M49" s="64">
        <v>2</v>
      </c>
      <c r="N49" s="64">
        <v>1</v>
      </c>
      <c r="O49" s="65">
        <v>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1</v>
      </c>
      <c r="M51" s="64">
        <v>1</v>
      </c>
      <c r="N51" s="64">
        <v>2</v>
      </c>
      <c r="O51" s="65">
        <v>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273</v>
      </c>
      <c r="L52" s="64">
        <v>257</v>
      </c>
      <c r="M52" s="64">
        <v>240</v>
      </c>
      <c r="N52" s="64">
        <v>211</v>
      </c>
      <c r="O52" s="65">
        <v>218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147</v>
      </c>
      <c r="L53" s="69">
        <v>136</v>
      </c>
      <c r="M53" s="69">
        <v>101</v>
      </c>
      <c r="N53" s="69">
        <v>88</v>
      </c>
      <c r="O53" s="70">
        <v>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2064</v>
      </c>
      <c r="J41" s="83">
        <v>1988</v>
      </c>
      <c r="K41" s="83">
        <v>2044</v>
      </c>
      <c r="L41" s="83">
        <v>2019</v>
      </c>
      <c r="M41" s="84">
        <v>2421</v>
      </c>
    </row>
    <row r="42" spans="2:13" ht="27.75" customHeight="1" x14ac:dyDescent="0.15">
      <c r="B42" s="1204"/>
      <c r="C42" s="1205"/>
      <c r="D42" s="85"/>
      <c r="E42" s="1208" t="s">
        <v>26</v>
      </c>
      <c r="F42" s="1208"/>
      <c r="G42" s="1208"/>
      <c r="H42" s="1209"/>
      <c r="I42" s="86" t="s">
        <v>478</v>
      </c>
      <c r="J42" s="87" t="s">
        <v>478</v>
      </c>
      <c r="K42" s="87" t="s">
        <v>478</v>
      </c>
      <c r="L42" s="87" t="s">
        <v>478</v>
      </c>
      <c r="M42" s="88" t="s">
        <v>478</v>
      </c>
    </row>
    <row r="43" spans="2:13" ht="27.75" customHeight="1" x14ac:dyDescent="0.15">
      <c r="B43" s="1204"/>
      <c r="C43" s="1205"/>
      <c r="D43" s="85"/>
      <c r="E43" s="1208" t="s">
        <v>27</v>
      </c>
      <c r="F43" s="1208"/>
      <c r="G43" s="1208"/>
      <c r="H43" s="1209"/>
      <c r="I43" s="86">
        <v>462</v>
      </c>
      <c r="J43" s="87">
        <v>476</v>
      </c>
      <c r="K43" s="87">
        <v>311</v>
      </c>
      <c r="L43" s="87">
        <v>380</v>
      </c>
      <c r="M43" s="88">
        <v>323</v>
      </c>
    </row>
    <row r="44" spans="2:13" ht="27.75" customHeight="1" x14ac:dyDescent="0.15">
      <c r="B44" s="1204"/>
      <c r="C44" s="1205"/>
      <c r="D44" s="85"/>
      <c r="E44" s="1208" t="s">
        <v>28</v>
      </c>
      <c r="F44" s="1208"/>
      <c r="G44" s="1208"/>
      <c r="H44" s="1209"/>
      <c r="I44" s="86">
        <v>13</v>
      </c>
      <c r="J44" s="87">
        <v>11</v>
      </c>
      <c r="K44" s="87">
        <v>10</v>
      </c>
      <c r="L44" s="87">
        <v>8</v>
      </c>
      <c r="M44" s="88">
        <v>7</v>
      </c>
    </row>
    <row r="45" spans="2:13" ht="27.75" customHeight="1" x14ac:dyDescent="0.15">
      <c r="B45" s="1204"/>
      <c r="C45" s="1205"/>
      <c r="D45" s="85"/>
      <c r="E45" s="1208" t="s">
        <v>29</v>
      </c>
      <c r="F45" s="1208"/>
      <c r="G45" s="1208"/>
      <c r="H45" s="1209"/>
      <c r="I45" s="86">
        <v>313</v>
      </c>
      <c r="J45" s="87">
        <v>255</v>
      </c>
      <c r="K45" s="87">
        <v>243</v>
      </c>
      <c r="L45" s="87">
        <v>149</v>
      </c>
      <c r="M45" s="88">
        <v>121</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362</v>
      </c>
      <c r="J50" s="87">
        <v>409</v>
      </c>
      <c r="K50" s="87">
        <v>396</v>
      </c>
      <c r="L50" s="87">
        <v>393</v>
      </c>
      <c r="M50" s="88">
        <v>311</v>
      </c>
    </row>
    <row r="51" spans="2:13" ht="27.75" customHeight="1" x14ac:dyDescent="0.15">
      <c r="B51" s="1204"/>
      <c r="C51" s="1205"/>
      <c r="D51" s="85"/>
      <c r="E51" s="1208" t="s">
        <v>36</v>
      </c>
      <c r="F51" s="1208"/>
      <c r="G51" s="1208"/>
      <c r="H51" s="1209"/>
      <c r="I51" s="86">
        <v>200</v>
      </c>
      <c r="J51" s="87">
        <v>207</v>
      </c>
      <c r="K51" s="87">
        <v>219</v>
      </c>
      <c r="L51" s="87">
        <v>226</v>
      </c>
      <c r="M51" s="88">
        <v>201</v>
      </c>
    </row>
    <row r="52" spans="2:13" ht="27.75" customHeight="1" x14ac:dyDescent="0.15">
      <c r="B52" s="1206"/>
      <c r="C52" s="1207"/>
      <c r="D52" s="85"/>
      <c r="E52" s="1208" t="s">
        <v>37</v>
      </c>
      <c r="F52" s="1208"/>
      <c r="G52" s="1208"/>
      <c r="H52" s="1209"/>
      <c r="I52" s="86">
        <v>1527</v>
      </c>
      <c r="J52" s="87">
        <v>1477</v>
      </c>
      <c r="K52" s="87">
        <v>1499</v>
      </c>
      <c r="L52" s="87">
        <v>1257</v>
      </c>
      <c r="M52" s="88">
        <v>1082</v>
      </c>
    </row>
    <row r="53" spans="2:13" ht="27.75" customHeight="1" thickBot="1" x14ac:dyDescent="0.2">
      <c r="B53" s="1210" t="s">
        <v>21</v>
      </c>
      <c r="C53" s="1211"/>
      <c r="D53" s="92"/>
      <c r="E53" s="1212" t="s">
        <v>38</v>
      </c>
      <c r="F53" s="1212"/>
      <c r="G53" s="1212"/>
      <c r="H53" s="1213"/>
      <c r="I53" s="93">
        <v>764</v>
      </c>
      <c r="J53" s="94">
        <v>638</v>
      </c>
      <c r="K53" s="94">
        <v>494</v>
      </c>
      <c r="L53" s="94">
        <v>680</v>
      </c>
      <c r="M53" s="95">
        <v>1276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64" zoomScale="112" zoomScaleNormal="112"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546</v>
      </c>
      <c r="H51" s="1234"/>
      <c r="I51" s="1239" t="s">
        <v>547</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548</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549</v>
      </c>
      <c r="H55" s="1245"/>
      <c r="I55" s="1243" t="s">
        <v>547</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548</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21" t="s">
        <v>553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551</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546</v>
      </c>
      <c r="H73" s="1234"/>
      <c r="I73" s="1239" t="s">
        <v>547</v>
      </c>
      <c r="J73" s="1239"/>
      <c r="K73" s="1253">
        <v>84.1</v>
      </c>
      <c r="L73" s="1253">
        <v>70.8</v>
      </c>
      <c r="M73" s="1242">
        <v>54.5</v>
      </c>
      <c r="N73" s="1242">
        <v>70.599999999999994</v>
      </c>
      <c r="O73" s="1242">
        <v>139.4</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552</v>
      </c>
      <c r="J75" s="1243"/>
      <c r="K75" s="1254">
        <v>17.7</v>
      </c>
      <c r="L75" s="1254">
        <v>16.600000000000001</v>
      </c>
      <c r="M75" s="1254">
        <v>14.2</v>
      </c>
      <c r="N75" s="1254">
        <v>11.7</v>
      </c>
      <c r="O75" s="1254">
        <v>9.1999999999999993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549</v>
      </c>
      <c r="H77" s="1245"/>
      <c r="I77" s="1243" t="s">
        <v>547</v>
      </c>
      <c r="J77" s="1243"/>
      <c r="K77" s="1253">
        <v>0</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552</v>
      </c>
      <c r="J79" s="1252"/>
      <c r="K79" s="1256">
        <v>10.1</v>
      </c>
      <c r="L79" s="1256">
        <v>9.1999999999999993</v>
      </c>
      <c r="M79" s="1256">
        <v>8.1999999999999993</v>
      </c>
      <c r="N79" s="1256">
        <v>7.8</v>
      </c>
      <c r="O79" s="1256">
        <v>6</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4" zoomScale="65" zoomScaleNormal="6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494106</v>
      </c>
      <c r="E3" s="118"/>
      <c r="F3" s="119">
        <v>228305</v>
      </c>
      <c r="G3" s="120"/>
      <c r="H3" s="121"/>
    </row>
    <row r="4" spans="1:8" x14ac:dyDescent="0.15">
      <c r="A4" s="122"/>
      <c r="B4" s="123"/>
      <c r="C4" s="124"/>
      <c r="D4" s="125">
        <v>27437</v>
      </c>
      <c r="E4" s="126"/>
      <c r="F4" s="127">
        <v>86611</v>
      </c>
      <c r="G4" s="128"/>
      <c r="H4" s="129"/>
    </row>
    <row r="5" spans="1:8" x14ac:dyDescent="0.15">
      <c r="A5" s="110" t="s">
        <v>512</v>
      </c>
      <c r="B5" s="115"/>
      <c r="C5" s="116"/>
      <c r="D5" s="117">
        <v>872082</v>
      </c>
      <c r="E5" s="118"/>
      <c r="F5" s="119">
        <v>316331</v>
      </c>
      <c r="G5" s="120"/>
      <c r="H5" s="121"/>
    </row>
    <row r="6" spans="1:8" x14ac:dyDescent="0.15">
      <c r="A6" s="122"/>
      <c r="B6" s="123"/>
      <c r="C6" s="124"/>
      <c r="D6" s="125">
        <v>31451</v>
      </c>
      <c r="E6" s="126"/>
      <c r="F6" s="127">
        <v>106387</v>
      </c>
      <c r="G6" s="128"/>
      <c r="H6" s="129"/>
    </row>
    <row r="7" spans="1:8" x14ac:dyDescent="0.15">
      <c r="A7" s="110" t="s">
        <v>513</v>
      </c>
      <c r="B7" s="115"/>
      <c r="C7" s="116"/>
      <c r="D7" s="117">
        <v>1023062</v>
      </c>
      <c r="E7" s="118"/>
      <c r="F7" s="119">
        <v>333013</v>
      </c>
      <c r="G7" s="120"/>
      <c r="H7" s="121"/>
    </row>
    <row r="8" spans="1:8" x14ac:dyDescent="0.15">
      <c r="A8" s="122"/>
      <c r="B8" s="123"/>
      <c r="C8" s="124"/>
      <c r="D8" s="125">
        <v>70133</v>
      </c>
      <c r="E8" s="126"/>
      <c r="F8" s="127">
        <v>126732</v>
      </c>
      <c r="G8" s="128"/>
      <c r="H8" s="129"/>
    </row>
    <row r="9" spans="1:8" x14ac:dyDescent="0.15">
      <c r="A9" s="110" t="s">
        <v>514</v>
      </c>
      <c r="B9" s="115"/>
      <c r="C9" s="116"/>
      <c r="D9" s="117">
        <v>939358</v>
      </c>
      <c r="E9" s="118"/>
      <c r="F9" s="119">
        <v>280458</v>
      </c>
      <c r="G9" s="120"/>
      <c r="H9" s="121"/>
    </row>
    <row r="10" spans="1:8" x14ac:dyDescent="0.15">
      <c r="A10" s="122"/>
      <c r="B10" s="123"/>
      <c r="C10" s="124"/>
      <c r="D10" s="125">
        <v>36437</v>
      </c>
      <c r="E10" s="126"/>
      <c r="F10" s="127">
        <v>127286</v>
      </c>
      <c r="G10" s="128"/>
      <c r="H10" s="129"/>
    </row>
    <row r="11" spans="1:8" x14ac:dyDescent="0.15">
      <c r="A11" s="110" t="s">
        <v>515</v>
      </c>
      <c r="B11" s="115"/>
      <c r="C11" s="116"/>
      <c r="D11" s="117">
        <v>1078444</v>
      </c>
      <c r="E11" s="118"/>
      <c r="F11" s="119">
        <v>237994</v>
      </c>
      <c r="G11" s="120"/>
      <c r="H11" s="121"/>
    </row>
    <row r="12" spans="1:8" x14ac:dyDescent="0.15">
      <c r="A12" s="122"/>
      <c r="B12" s="123"/>
      <c r="C12" s="130"/>
      <c r="D12" s="125">
        <v>54259</v>
      </c>
      <c r="E12" s="126"/>
      <c r="F12" s="127">
        <v>110361</v>
      </c>
      <c r="G12" s="128"/>
      <c r="H12" s="129"/>
    </row>
    <row r="13" spans="1:8" x14ac:dyDescent="0.15">
      <c r="A13" s="110"/>
      <c r="B13" s="115"/>
      <c r="C13" s="131"/>
      <c r="D13" s="132">
        <v>881410</v>
      </c>
      <c r="E13" s="133"/>
      <c r="F13" s="134">
        <v>279220</v>
      </c>
      <c r="G13" s="135"/>
      <c r="H13" s="121"/>
    </row>
    <row r="14" spans="1:8" x14ac:dyDescent="0.15">
      <c r="A14" s="122"/>
      <c r="B14" s="123"/>
      <c r="C14" s="124"/>
      <c r="D14" s="125">
        <v>43943</v>
      </c>
      <c r="E14" s="126"/>
      <c r="F14" s="127">
        <v>111475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8.82</v>
      </c>
      <c r="C19" s="136">
        <f>ROUND(VALUE(SUBSTITUTE(実質収支比率等に係る経年分析!G$48,"▲","-")),2)</f>
        <v>7.84</v>
      </c>
      <c r="D19" s="136">
        <f>ROUND(VALUE(SUBSTITUTE(実質収支比率等に係る経年分析!H$48,"▲","-")),2)</f>
        <v>9.76</v>
      </c>
      <c r="E19" s="136">
        <f>ROUND(VALUE(SUBSTITUTE(実質収支比率等に係る経年分析!I$48,"▲","-")),2)</f>
        <v>11.93</v>
      </c>
      <c r="F19" s="136">
        <f>ROUND(VALUE(SUBSTITUTE(実質収支比率等に係る経年分析!J$48,"▲","-")),2)</f>
        <v>16.07</v>
      </c>
    </row>
    <row r="20" spans="1:11" x14ac:dyDescent="0.15">
      <c r="A20" s="136" t="s">
        <v>43</v>
      </c>
      <c r="B20" s="136">
        <f>ROUND(VALUE(SUBSTITUTE(実質収支比率等に係る経年分析!F$47,"▲","-")),2)</f>
        <v>28.88</v>
      </c>
      <c r="C20" s="136">
        <f>ROUND(VALUE(SUBSTITUTE(実質収支比率等に係る経年分析!G$47,"▲","-")),2)</f>
        <v>33.51</v>
      </c>
      <c r="D20" s="136">
        <f>ROUND(VALUE(SUBSTITUTE(実質収支比率等に係る経年分析!H$47,"▲","-")),2)</f>
        <v>32.409999999999997</v>
      </c>
      <c r="E20" s="136">
        <f>ROUND(VALUE(SUBSTITUTE(実質収支比率等に係る経年分析!I$47,"▲","-")),2)</f>
        <v>31.23</v>
      </c>
      <c r="F20" s="136">
        <f>ROUND(VALUE(SUBSTITUTE(実質収支比率等に係る経年分析!J$47,"▲","-")),2)</f>
        <v>24.23</v>
      </c>
    </row>
    <row r="21" spans="1:11" x14ac:dyDescent="0.15">
      <c r="A21" s="136" t="s">
        <v>44</v>
      </c>
      <c r="B21" s="136">
        <f>IF(ISNUMBER(VALUE(SUBSTITUTE(実質収支比率等に係る経年分析!F$49,"▲","-"))),ROUND(VALUE(SUBSTITUTE(実質収支比率等に係る経年分析!F$49,"▲","-")),2),NA())</f>
        <v>2.2999999999999998</v>
      </c>
      <c r="C21" s="136">
        <f>IF(ISNUMBER(VALUE(SUBSTITUTE(実質収支比率等に係る経年分析!G$49,"▲","-"))),ROUND(VALUE(SUBSTITUTE(実質収支比率等に係る経年分析!G$49,"▲","-")),2),NA())</f>
        <v>2.84</v>
      </c>
      <c r="D21" s="136">
        <f>IF(ISNUMBER(VALUE(SUBSTITUTE(実質収支比率等に係る経年分析!H$49,"▲","-"))),ROUND(VALUE(SUBSTITUTE(実質収支比率等に係る経年分析!H$49,"▲","-")),2),NA())</f>
        <v>0.5</v>
      </c>
      <c r="E21" s="136">
        <f>IF(ISNUMBER(VALUE(SUBSTITUTE(実質収支比率等に係る経年分析!I$49,"▲","-"))),ROUND(VALUE(SUBSTITUTE(実質収支比率等に係る経年分析!I$49,"▲","-")),2),NA())</f>
        <v>1.93</v>
      </c>
      <c r="F21" s="136">
        <f>IF(ISNUMBER(VALUE(SUBSTITUTE(実質収支比率等に係る経年分析!J$49,"▲","-"))),ROUND(VALUE(SUBSTITUTE(実質収支比率等に係る経年分析!J$49,"▲","-")),2),NA())</f>
        <v>-4.68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0.28000000000000003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港湾整備事業特別会計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農業集落排水事業特別会計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1.0900000000000001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2.12</v>
      </c>
    </row>
    <row r="35" spans="1:16" x14ac:dyDescent="0.15">
      <c r="A35" s="137" t="str">
        <f>IF(連結実質赤字比率に係る赤字・黒字の構成分析!C$35="",NA(),連結実質赤字比率に係る赤字・黒字の構成分析!C$35)</f>
        <v>船舶運航事業特別会計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10.6</v>
      </c>
      <c r="F35" s="137">
        <f>IF(ROUND(VALUE(SUBSTITUTE(連結実質赤字比率に係る赤字・黒字の構成分析!H$35,"▲", "-")), 2) &lt; 0, ABS(ROUND(VALUE(SUBSTITUTE(連結実質赤字比率に係る赤字・黒字の構成分析!H$35,"▲", "-")), 2)), NA())</f>
        <v>2.6</v>
      </c>
      <c r="G35" s="137" t="e">
        <f>IF(ROUND(VALUE(SUBSTITUTE(連結実質赤字比率に係る赤字・黒字の構成分析!H$35,"▲", "-")), 2) &gt;= 0, ABS(ROUND(VALUE(SUBSTITUTE(連結実質赤字比率に係る赤字・黒字の構成分析!H$35,"▲", "-")), 2)), NA())</f>
        <v>#N/A</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2.0499999999999998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11.92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15.66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273</v>
      </c>
      <c r="E42" s="138"/>
      <c r="F42" s="138"/>
      <c r="G42" s="138">
        <f>'実質公債費比率（分子）の構造'!L$52</f>
        <v>257</v>
      </c>
      <c r="H42" s="138"/>
      <c r="I42" s="138"/>
      <c r="J42" s="138">
        <f>'実質公債費比率（分子）の構造'!M$52</f>
        <v>240</v>
      </c>
      <c r="K42" s="138"/>
      <c r="L42" s="138"/>
      <c r="M42" s="138">
        <f>'実質公債費比率（分子）の構造'!N$52</f>
        <v>211</v>
      </c>
      <c r="N42" s="138"/>
      <c r="O42" s="138"/>
      <c r="P42" s="138">
        <f>'実質公債費比率（分子）の構造'!O$52</f>
        <v>218</v>
      </c>
    </row>
    <row r="43" spans="1:16" x14ac:dyDescent="0.15">
      <c r="A43" s="138" t="s">
        <v>52</v>
      </c>
      <c r="B43" s="138">
        <f>'実質公債費比率（分子）の構造'!K$51</f>
        <v>0</v>
      </c>
      <c r="C43" s="138"/>
      <c r="D43" s="138"/>
      <c r="E43" s="138">
        <f>'実質公債費比率（分子）の構造'!L$51</f>
        <v>1</v>
      </c>
      <c r="F43" s="138"/>
      <c r="G43" s="138"/>
      <c r="H43" s="138">
        <f>'実質公債費比率（分子）の構造'!M$51</f>
        <v>1</v>
      </c>
      <c r="I43" s="138"/>
      <c r="J43" s="138"/>
      <c r="K43" s="138">
        <f>'実質公債費比率（分子）の構造'!N$51</f>
        <v>2</v>
      </c>
      <c r="L43" s="138"/>
      <c r="M43" s="138"/>
      <c r="N43" s="138">
        <f>'実質公債費比率（分子）の構造'!O$51</f>
        <v>3</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v>
      </c>
      <c r="C45" s="138"/>
      <c r="D45" s="138"/>
      <c r="E45" s="138">
        <f>'実質公債費比率（分子）の構造'!L$49</f>
        <v>2</v>
      </c>
      <c r="F45" s="138"/>
      <c r="G45" s="138"/>
      <c r="H45" s="138">
        <f>'実質公債費比率（分子）の構造'!M$49</f>
        <v>2</v>
      </c>
      <c r="I45" s="138"/>
      <c r="J45" s="138"/>
      <c r="K45" s="138">
        <f>'実質公債費比率（分子）の構造'!N$49</f>
        <v>1</v>
      </c>
      <c r="L45" s="138"/>
      <c r="M45" s="138"/>
      <c r="N45" s="138">
        <f>'実質公債費比率（分子）の構造'!O$49</f>
        <v>1</v>
      </c>
      <c r="O45" s="138"/>
      <c r="P45" s="138"/>
    </row>
    <row r="46" spans="1:16" x14ac:dyDescent="0.15">
      <c r="A46" s="138" t="s">
        <v>55</v>
      </c>
      <c r="B46" s="138">
        <f>'実質公債費比率（分子）の構造'!K$48</f>
        <v>75</v>
      </c>
      <c r="C46" s="138"/>
      <c r="D46" s="138"/>
      <c r="E46" s="138">
        <f>'実質公債費比率（分子）の構造'!L$48</f>
        <v>72</v>
      </c>
      <c r="F46" s="138"/>
      <c r="G46" s="138"/>
      <c r="H46" s="138">
        <f>'実質公債費比率（分子）の構造'!M$48</f>
        <v>62</v>
      </c>
      <c r="I46" s="138"/>
      <c r="J46" s="138"/>
      <c r="K46" s="138">
        <f>'実質公債費比率（分子）の構造'!N$48</f>
        <v>54</v>
      </c>
      <c r="L46" s="138"/>
      <c r="M46" s="138"/>
      <c r="N46" s="138">
        <f>'実質公債費比率（分子）の構造'!O$48</f>
        <v>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344</v>
      </c>
      <c r="C49" s="138"/>
      <c r="D49" s="138"/>
      <c r="E49" s="138">
        <f>'実質公債費比率（分子）の構造'!L$45</f>
        <v>318</v>
      </c>
      <c r="F49" s="138"/>
      <c r="G49" s="138"/>
      <c r="H49" s="138">
        <f>'実質公債費比率（分子）の構造'!M$45</f>
        <v>276</v>
      </c>
      <c r="I49" s="138"/>
      <c r="J49" s="138"/>
      <c r="K49" s="138">
        <f>'実質公債費比率（分子）の構造'!N$45</f>
        <v>242</v>
      </c>
      <c r="L49" s="138"/>
      <c r="M49" s="138"/>
      <c r="N49" s="138">
        <f>'実質公債費比率（分子）の構造'!O$45</f>
        <v>227</v>
      </c>
      <c r="O49" s="138"/>
      <c r="P49" s="138"/>
    </row>
    <row r="50" spans="1:16" x14ac:dyDescent="0.15">
      <c r="A50" s="138" t="s">
        <v>59</v>
      </c>
      <c r="B50" s="138" t="e">
        <f>NA()</f>
        <v>#N/A</v>
      </c>
      <c r="C50" s="138">
        <f>IF(ISNUMBER('実質公債費比率（分子）の構造'!K$53),'実質公債費比率（分子）の構造'!K$53,NA())</f>
        <v>147</v>
      </c>
      <c r="D50" s="138" t="e">
        <f>NA()</f>
        <v>#N/A</v>
      </c>
      <c r="E50" s="138" t="e">
        <f>NA()</f>
        <v>#N/A</v>
      </c>
      <c r="F50" s="138">
        <f>IF(ISNUMBER('実質公債費比率（分子）の構造'!L$53),'実質公債費比率（分子）の構造'!L$53,NA())</f>
        <v>136</v>
      </c>
      <c r="G50" s="138" t="e">
        <f>NA()</f>
        <v>#N/A</v>
      </c>
      <c r="H50" s="138" t="e">
        <f>NA()</f>
        <v>#N/A</v>
      </c>
      <c r="I50" s="138">
        <f>IF(ISNUMBER('実質公債費比率（分子）の構造'!M$53),'実質公債費比率（分子）の構造'!M$53,NA())</f>
        <v>101</v>
      </c>
      <c r="J50" s="138" t="e">
        <f>NA()</f>
        <v>#N/A</v>
      </c>
      <c r="K50" s="138" t="e">
        <f>NA()</f>
        <v>#N/A</v>
      </c>
      <c r="L50" s="138">
        <f>IF(ISNUMBER('実質公債費比率（分子）の構造'!N$53),'実質公債費比率（分子）の構造'!N$53,NA())</f>
        <v>88</v>
      </c>
      <c r="M50" s="138" t="e">
        <f>NA()</f>
        <v>#N/A</v>
      </c>
      <c r="N50" s="138" t="e">
        <f>NA()</f>
        <v>#N/A</v>
      </c>
      <c r="O50" s="138">
        <f>IF(ISNUMBER('実質公債費比率（分子）の構造'!O$53),'実質公債費比率（分子）の構造'!O$53,NA())</f>
        <v>68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1527</v>
      </c>
      <c r="E56" s="137"/>
      <c r="F56" s="137"/>
      <c r="G56" s="137">
        <f>'将来負担比率（分子）の構造'!J$52</f>
        <v>1477</v>
      </c>
      <c r="H56" s="137"/>
      <c r="I56" s="137"/>
      <c r="J56" s="137">
        <f>'将来負担比率（分子）の構造'!K$52</f>
        <v>1499</v>
      </c>
      <c r="K56" s="137"/>
      <c r="L56" s="137"/>
      <c r="M56" s="137">
        <f>'将来負担比率（分子）の構造'!L$52</f>
        <v>1257</v>
      </c>
      <c r="N56" s="137"/>
      <c r="O56" s="137"/>
      <c r="P56" s="137">
        <f>'将来負担比率（分子）の構造'!M$52</f>
        <v>1082</v>
      </c>
    </row>
    <row r="57" spans="1:16" x14ac:dyDescent="0.15">
      <c r="A57" s="137" t="s">
        <v>36</v>
      </c>
      <c r="B57" s="137"/>
      <c r="C57" s="137"/>
      <c r="D57" s="137">
        <f>'将来負担比率（分子）の構造'!I$51</f>
        <v>200</v>
      </c>
      <c r="E57" s="137"/>
      <c r="F57" s="137"/>
      <c r="G57" s="137">
        <f>'将来負担比率（分子）の構造'!J$51</f>
        <v>207</v>
      </c>
      <c r="H57" s="137"/>
      <c r="I57" s="137"/>
      <c r="J57" s="137">
        <f>'将来負担比率（分子）の構造'!K$51</f>
        <v>219</v>
      </c>
      <c r="K57" s="137"/>
      <c r="L57" s="137"/>
      <c r="M57" s="137">
        <f>'将来負担比率（分子）の構造'!L$51</f>
        <v>226</v>
      </c>
      <c r="N57" s="137"/>
      <c r="O57" s="137"/>
      <c r="P57" s="137">
        <f>'将来負担比率（分子）の構造'!M$51</f>
        <v>201</v>
      </c>
    </row>
    <row r="58" spans="1:16" x14ac:dyDescent="0.15">
      <c r="A58" s="137" t="s">
        <v>35</v>
      </c>
      <c r="B58" s="137"/>
      <c r="C58" s="137"/>
      <c r="D58" s="137">
        <f>'将来負担比率（分子）の構造'!I$50</f>
        <v>362</v>
      </c>
      <c r="E58" s="137"/>
      <c r="F58" s="137"/>
      <c r="G58" s="137">
        <f>'将来負担比率（分子）の構造'!J$50</f>
        <v>409</v>
      </c>
      <c r="H58" s="137"/>
      <c r="I58" s="137"/>
      <c r="J58" s="137">
        <f>'将来負担比率（分子）の構造'!K$50</f>
        <v>396</v>
      </c>
      <c r="K58" s="137"/>
      <c r="L58" s="137"/>
      <c r="M58" s="137">
        <f>'将来負担比率（分子）の構造'!L$50</f>
        <v>393</v>
      </c>
      <c r="N58" s="137"/>
      <c r="O58" s="137"/>
      <c r="P58" s="137">
        <f>'将来負担比率（分子）の構造'!M$50</f>
        <v>311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313</v>
      </c>
      <c r="C62" s="137"/>
      <c r="D62" s="137"/>
      <c r="E62" s="137">
        <f>'将来負担比率（分子）の構造'!J$45</f>
        <v>255</v>
      </c>
      <c r="F62" s="137"/>
      <c r="G62" s="137"/>
      <c r="H62" s="137">
        <f>'将来負担比率（分子）の構造'!K$45</f>
        <v>243</v>
      </c>
      <c r="I62" s="137"/>
      <c r="J62" s="137"/>
      <c r="K62" s="137">
        <f>'将来負担比率（分子）の構造'!L$45</f>
        <v>149</v>
      </c>
      <c r="L62" s="137"/>
      <c r="M62" s="137"/>
      <c r="N62" s="137">
        <f>'将来負担比率（分子）の構造'!M$45</f>
        <v>121</v>
      </c>
      <c r="O62" s="137"/>
      <c r="P62" s="137"/>
    </row>
    <row r="63" spans="1:16" x14ac:dyDescent="0.15">
      <c r="A63" s="137" t="s">
        <v>28</v>
      </c>
      <c r="B63" s="137">
        <f>'将来負担比率（分子）の構造'!I$44</f>
        <v>13</v>
      </c>
      <c r="C63" s="137"/>
      <c r="D63" s="137"/>
      <c r="E63" s="137">
        <f>'将来負担比率（分子）の構造'!J$44</f>
        <v>11</v>
      </c>
      <c r="F63" s="137"/>
      <c r="G63" s="137"/>
      <c r="H63" s="137">
        <f>'将来負担比率（分子）の構造'!K$44</f>
        <v>10</v>
      </c>
      <c r="I63" s="137"/>
      <c r="J63" s="137"/>
      <c r="K63" s="137">
        <f>'将来負担比率（分子）の構造'!L$44</f>
        <v>8</v>
      </c>
      <c r="L63" s="137"/>
      <c r="M63" s="137"/>
      <c r="N63" s="137">
        <f>'将来負担比率（分子）の構造'!M$44</f>
        <v>7</v>
      </c>
      <c r="O63" s="137"/>
      <c r="P63" s="137"/>
    </row>
    <row r="64" spans="1:16" x14ac:dyDescent="0.15">
      <c r="A64" s="137" t="s">
        <v>27</v>
      </c>
      <c r="B64" s="137">
        <f>'将来負担比率（分子）の構造'!I$43</f>
        <v>462</v>
      </c>
      <c r="C64" s="137"/>
      <c r="D64" s="137"/>
      <c r="E64" s="137">
        <f>'将来負担比率（分子）の構造'!J$43</f>
        <v>476</v>
      </c>
      <c r="F64" s="137"/>
      <c r="G64" s="137"/>
      <c r="H64" s="137">
        <f>'将来負担比率（分子）の構造'!K$43</f>
        <v>311</v>
      </c>
      <c r="I64" s="137"/>
      <c r="J64" s="137"/>
      <c r="K64" s="137">
        <f>'将来負担比率（分子）の構造'!L$43</f>
        <v>380</v>
      </c>
      <c r="L64" s="137"/>
      <c r="M64" s="137"/>
      <c r="N64" s="137">
        <f>'将来負担比率（分子）の構造'!M$43</f>
        <v>323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2064</v>
      </c>
      <c r="C66" s="137"/>
      <c r="D66" s="137"/>
      <c r="E66" s="137">
        <f>'将来負担比率（分子）の構造'!J$41</f>
        <v>1988</v>
      </c>
      <c r="F66" s="137"/>
      <c r="G66" s="137"/>
      <c r="H66" s="137">
        <f>'将来負担比率（分子）の構造'!K$41</f>
        <v>2044</v>
      </c>
      <c r="I66" s="137"/>
      <c r="J66" s="137"/>
      <c r="K66" s="137">
        <f>'将来負担比率（分子）の構造'!L$41</f>
        <v>2019</v>
      </c>
      <c r="L66" s="137"/>
      <c r="M66" s="137"/>
      <c r="N66" s="137">
        <f>'将来負担比率（分子）の構造'!M$41</f>
        <v>2421</v>
      </c>
      <c r="O66" s="137"/>
      <c r="P66" s="137"/>
    </row>
    <row r="67" spans="1:16" x14ac:dyDescent="0.15">
      <c r="A67" s="137" t="s">
        <v>63</v>
      </c>
      <c r="B67" s="137" t="e">
        <f>NA()</f>
        <v>#N/A</v>
      </c>
      <c r="C67" s="137">
        <f>IF(ISNUMBER('将来負担比率（分子）の構造'!I$53), IF('将来負担比率（分子）の構造'!I$53 &lt; 0, 0, '将来負担比率（分子）の構造'!I$53), NA())</f>
        <v>764</v>
      </c>
      <c r="D67" s="137" t="e">
        <f>NA()</f>
        <v>#N/A</v>
      </c>
      <c r="E67" s="137" t="e">
        <f>NA()</f>
        <v>#N/A</v>
      </c>
      <c r="F67" s="137">
        <f>IF(ISNUMBER('将来負担比率（分子）の構造'!J$53), IF('将来負担比率（分子）の構造'!J$53 &lt; 0, 0, '将来負担比率（分子）の構造'!J$53), NA())</f>
        <v>638</v>
      </c>
      <c r="G67" s="137" t="e">
        <f>NA()</f>
        <v>#N/A</v>
      </c>
      <c r="H67" s="137" t="e">
        <f>NA()</f>
        <v>#N/A</v>
      </c>
      <c r="I67" s="137">
        <f>IF(ISNUMBER('将来負担比率（分子）の構造'!K$53), IF('将来負担比率（分子）の構造'!K$53 &lt; 0, 0, '将来負担比率（分子）の構造'!K$53), NA())</f>
        <v>494</v>
      </c>
      <c r="J67" s="137" t="e">
        <f>NA()</f>
        <v>#N/A</v>
      </c>
      <c r="K67" s="137" t="e">
        <f>NA()</f>
        <v>#N/A</v>
      </c>
      <c r="L67" s="137">
        <f>IF(ISNUMBER('将来負担比率（分子）の構造'!L$53), IF('将来負担比率（分子）の構造'!L$53 &lt; 0, 0, '将来負担比率（分子）の構造'!L$53), NA())</f>
        <v>680</v>
      </c>
      <c r="M67" s="137" t="e">
        <f>NA()</f>
        <v>#N/A</v>
      </c>
      <c r="N67" s="137" t="e">
        <f>NA()</f>
        <v>#N/A</v>
      </c>
      <c r="O67" s="137">
        <f>IF(ISNUMBER('将来負担比率（分子）の構造'!M$53), IF('将来負担比率（分子）の構造'!M$53 &lt; 0, 0, '将来負担比率（分子）の構造'!M$53), NA())</f>
        <v>1276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81125</v>
      </c>
      <c r="S5" s="671"/>
      <c r="T5" s="671"/>
      <c r="U5" s="671"/>
      <c r="V5" s="671"/>
      <c r="W5" s="671"/>
      <c r="X5" s="671"/>
      <c r="Y5" s="718"/>
      <c r="Z5" s="731">
        <v>2.2999999999999998</v>
      </c>
      <c r="AA5" s="731"/>
      <c r="AB5" s="731"/>
      <c r="AC5" s="731"/>
      <c r="AD5" s="732">
        <v>78035</v>
      </c>
      <c r="AE5" s="732"/>
      <c r="AF5" s="732"/>
      <c r="AG5" s="732"/>
      <c r="AH5" s="732"/>
      <c r="AI5" s="732"/>
      <c r="AJ5" s="732"/>
      <c r="AK5" s="732"/>
      <c r="AL5" s="719">
        <v>7.3</v>
      </c>
      <c r="AM5" s="688"/>
      <c r="AN5" s="688"/>
      <c r="AO5" s="720"/>
      <c r="AP5" s="707" t="s">
        <v>210</v>
      </c>
      <c r="AQ5" s="708"/>
      <c r="AR5" s="708"/>
      <c r="AS5" s="708"/>
      <c r="AT5" s="708"/>
      <c r="AU5" s="708"/>
      <c r="AV5" s="708"/>
      <c r="AW5" s="708"/>
      <c r="AX5" s="708"/>
      <c r="AY5" s="708"/>
      <c r="AZ5" s="708"/>
      <c r="BA5" s="708"/>
      <c r="BB5" s="708"/>
      <c r="BC5" s="708"/>
      <c r="BD5" s="708"/>
      <c r="BE5" s="708"/>
      <c r="BF5" s="709"/>
      <c r="BG5" s="620">
        <v>78035</v>
      </c>
      <c r="BH5" s="621"/>
      <c r="BI5" s="621"/>
      <c r="BJ5" s="621"/>
      <c r="BK5" s="621"/>
      <c r="BL5" s="621"/>
      <c r="BM5" s="621"/>
      <c r="BN5" s="622"/>
      <c r="BO5" s="673">
        <v>96.2</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18910</v>
      </c>
      <c r="S6" s="621"/>
      <c r="T6" s="621"/>
      <c r="U6" s="621"/>
      <c r="V6" s="621"/>
      <c r="W6" s="621"/>
      <c r="X6" s="621"/>
      <c r="Y6" s="622"/>
      <c r="Z6" s="673">
        <v>0.5</v>
      </c>
      <c r="AA6" s="673"/>
      <c r="AB6" s="673"/>
      <c r="AC6" s="673"/>
      <c r="AD6" s="674">
        <v>18910</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78035</v>
      </c>
      <c r="BH6" s="621"/>
      <c r="BI6" s="621"/>
      <c r="BJ6" s="621"/>
      <c r="BK6" s="621"/>
      <c r="BL6" s="621"/>
      <c r="BM6" s="621"/>
      <c r="BN6" s="622"/>
      <c r="BO6" s="673">
        <v>96.2</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48842</v>
      </c>
      <c r="CS6" s="621"/>
      <c r="CT6" s="621"/>
      <c r="CU6" s="621"/>
      <c r="CV6" s="621"/>
      <c r="CW6" s="621"/>
      <c r="CX6" s="621"/>
      <c r="CY6" s="622"/>
      <c r="CZ6" s="673">
        <v>1.5</v>
      </c>
      <c r="DA6" s="673"/>
      <c r="DB6" s="673"/>
      <c r="DC6" s="673"/>
      <c r="DD6" s="626" t="s">
        <v>211</v>
      </c>
      <c r="DE6" s="621"/>
      <c r="DF6" s="621"/>
      <c r="DG6" s="621"/>
      <c r="DH6" s="621"/>
      <c r="DI6" s="621"/>
      <c r="DJ6" s="621"/>
      <c r="DK6" s="621"/>
      <c r="DL6" s="621"/>
      <c r="DM6" s="621"/>
      <c r="DN6" s="621"/>
      <c r="DO6" s="621"/>
      <c r="DP6" s="622"/>
      <c r="DQ6" s="626">
        <v>48842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75</v>
      </c>
      <c r="S7" s="621"/>
      <c r="T7" s="621"/>
      <c r="U7" s="621"/>
      <c r="V7" s="621"/>
      <c r="W7" s="621"/>
      <c r="X7" s="621"/>
      <c r="Y7" s="622"/>
      <c r="Z7" s="673">
        <v>0</v>
      </c>
      <c r="AA7" s="673"/>
      <c r="AB7" s="673"/>
      <c r="AC7" s="673"/>
      <c r="AD7" s="674">
        <v>75</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37580</v>
      </c>
      <c r="BH7" s="621"/>
      <c r="BI7" s="621"/>
      <c r="BJ7" s="621"/>
      <c r="BK7" s="621"/>
      <c r="BL7" s="621"/>
      <c r="BM7" s="621"/>
      <c r="BN7" s="622"/>
      <c r="BO7" s="673">
        <v>46.3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487776</v>
      </c>
      <c r="CS7" s="621"/>
      <c r="CT7" s="621"/>
      <c r="CU7" s="621"/>
      <c r="CV7" s="621"/>
      <c r="CW7" s="621"/>
      <c r="CX7" s="621"/>
      <c r="CY7" s="622"/>
      <c r="CZ7" s="673">
        <v>14.8</v>
      </c>
      <c r="DA7" s="673"/>
      <c r="DB7" s="673"/>
      <c r="DC7" s="673"/>
      <c r="DD7" s="626">
        <v>2106</v>
      </c>
      <c r="DE7" s="621"/>
      <c r="DF7" s="621"/>
      <c r="DG7" s="621"/>
      <c r="DH7" s="621"/>
      <c r="DI7" s="621"/>
      <c r="DJ7" s="621"/>
      <c r="DK7" s="621"/>
      <c r="DL7" s="621"/>
      <c r="DM7" s="621"/>
      <c r="DN7" s="621"/>
      <c r="DO7" s="621"/>
      <c r="DP7" s="622"/>
      <c r="DQ7" s="626">
        <v>400213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124</v>
      </c>
      <c r="S8" s="621"/>
      <c r="T8" s="621"/>
      <c r="U8" s="621"/>
      <c r="V8" s="621"/>
      <c r="W8" s="621"/>
      <c r="X8" s="621"/>
      <c r="Y8" s="622"/>
      <c r="Z8" s="673">
        <v>0</v>
      </c>
      <c r="AA8" s="673"/>
      <c r="AB8" s="673"/>
      <c r="AC8" s="673"/>
      <c r="AD8" s="674">
        <v>124</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1519</v>
      </c>
      <c r="BH8" s="621"/>
      <c r="BI8" s="621"/>
      <c r="BJ8" s="621"/>
      <c r="BK8" s="621"/>
      <c r="BL8" s="621"/>
      <c r="BM8" s="621"/>
      <c r="BN8" s="622"/>
      <c r="BO8" s="673">
        <v>1.9</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345262</v>
      </c>
      <c r="CS8" s="621"/>
      <c r="CT8" s="621"/>
      <c r="CU8" s="621"/>
      <c r="CV8" s="621"/>
      <c r="CW8" s="621"/>
      <c r="CX8" s="621"/>
      <c r="CY8" s="622"/>
      <c r="CZ8" s="673">
        <v>10.4</v>
      </c>
      <c r="DA8" s="673"/>
      <c r="DB8" s="673"/>
      <c r="DC8" s="673"/>
      <c r="DD8" s="626">
        <v>11683</v>
      </c>
      <c r="DE8" s="621"/>
      <c r="DF8" s="621"/>
      <c r="DG8" s="621"/>
      <c r="DH8" s="621"/>
      <c r="DI8" s="621"/>
      <c r="DJ8" s="621"/>
      <c r="DK8" s="621"/>
      <c r="DL8" s="621"/>
      <c r="DM8" s="621"/>
      <c r="DN8" s="621"/>
      <c r="DO8" s="621"/>
      <c r="DP8" s="622"/>
      <c r="DQ8" s="626">
        <v>236026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99</v>
      </c>
      <c r="S9" s="621"/>
      <c r="T9" s="621"/>
      <c r="U9" s="621"/>
      <c r="V9" s="621"/>
      <c r="W9" s="621"/>
      <c r="X9" s="621"/>
      <c r="Y9" s="622"/>
      <c r="Z9" s="673">
        <v>0</v>
      </c>
      <c r="AA9" s="673"/>
      <c r="AB9" s="673"/>
      <c r="AC9" s="673"/>
      <c r="AD9" s="674">
        <v>99</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32635</v>
      </c>
      <c r="BH9" s="621"/>
      <c r="BI9" s="621"/>
      <c r="BJ9" s="621"/>
      <c r="BK9" s="621"/>
      <c r="BL9" s="621"/>
      <c r="BM9" s="621"/>
      <c r="BN9" s="622"/>
      <c r="BO9" s="673">
        <v>40.200000000000003</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309679</v>
      </c>
      <c r="CS9" s="621"/>
      <c r="CT9" s="621"/>
      <c r="CU9" s="621"/>
      <c r="CV9" s="621"/>
      <c r="CW9" s="621"/>
      <c r="CX9" s="621"/>
      <c r="CY9" s="622"/>
      <c r="CZ9" s="673">
        <v>9.4</v>
      </c>
      <c r="DA9" s="673"/>
      <c r="DB9" s="673"/>
      <c r="DC9" s="673"/>
      <c r="DD9" s="626">
        <v>109748</v>
      </c>
      <c r="DE9" s="621"/>
      <c r="DF9" s="621"/>
      <c r="DG9" s="621"/>
      <c r="DH9" s="621"/>
      <c r="DI9" s="621"/>
      <c r="DJ9" s="621"/>
      <c r="DK9" s="621"/>
      <c r="DL9" s="621"/>
      <c r="DM9" s="621"/>
      <c r="DN9" s="621"/>
      <c r="DO9" s="621"/>
      <c r="DP9" s="622"/>
      <c r="DQ9" s="626">
        <v>167758</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19474</v>
      </c>
      <c r="S10" s="621"/>
      <c r="T10" s="621"/>
      <c r="U10" s="621"/>
      <c r="V10" s="621"/>
      <c r="W10" s="621"/>
      <c r="X10" s="621"/>
      <c r="Y10" s="622"/>
      <c r="Z10" s="673">
        <v>0.6</v>
      </c>
      <c r="AA10" s="673"/>
      <c r="AB10" s="673"/>
      <c r="AC10" s="673"/>
      <c r="AD10" s="674">
        <v>19474</v>
      </c>
      <c r="AE10" s="674"/>
      <c r="AF10" s="674"/>
      <c r="AG10" s="674"/>
      <c r="AH10" s="674"/>
      <c r="AI10" s="674"/>
      <c r="AJ10" s="674"/>
      <c r="AK10" s="674"/>
      <c r="AL10" s="643">
        <v>1.8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2582</v>
      </c>
      <c r="BH10" s="621"/>
      <c r="BI10" s="621"/>
      <c r="BJ10" s="621"/>
      <c r="BK10" s="621"/>
      <c r="BL10" s="621"/>
      <c r="BM10" s="621"/>
      <c r="BN10" s="622"/>
      <c r="BO10" s="673">
        <v>3.2</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844</v>
      </c>
      <c r="BH11" s="621"/>
      <c r="BI11" s="621"/>
      <c r="BJ11" s="621"/>
      <c r="BK11" s="621"/>
      <c r="BL11" s="621"/>
      <c r="BM11" s="621"/>
      <c r="BN11" s="622"/>
      <c r="BO11" s="673">
        <v>1</v>
      </c>
      <c r="BP11" s="673"/>
      <c r="BQ11" s="673"/>
      <c r="BR11" s="673"/>
      <c r="BS11" s="626" t="s">
        <v>111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419229</v>
      </c>
      <c r="CS11" s="621"/>
      <c r="CT11" s="621"/>
      <c r="CU11" s="621"/>
      <c r="CV11" s="621"/>
      <c r="CW11" s="621"/>
      <c r="CX11" s="621"/>
      <c r="CY11" s="622"/>
      <c r="CZ11" s="673">
        <v>12.7</v>
      </c>
      <c r="DA11" s="673"/>
      <c r="DB11" s="673"/>
      <c r="DC11" s="673"/>
      <c r="DD11" s="626">
        <v>266723</v>
      </c>
      <c r="DE11" s="621"/>
      <c r="DF11" s="621"/>
      <c r="DG11" s="621"/>
      <c r="DH11" s="621"/>
      <c r="DI11" s="621"/>
      <c r="DJ11" s="621"/>
      <c r="DK11" s="621"/>
      <c r="DL11" s="621"/>
      <c r="DM11" s="621"/>
      <c r="DN11" s="621"/>
      <c r="DO11" s="621"/>
      <c r="DP11" s="622"/>
      <c r="DQ11" s="626">
        <v>124126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27763</v>
      </c>
      <c r="BH12" s="621"/>
      <c r="BI12" s="621"/>
      <c r="BJ12" s="621"/>
      <c r="BK12" s="621"/>
      <c r="BL12" s="621"/>
      <c r="BM12" s="621"/>
      <c r="BN12" s="622"/>
      <c r="BO12" s="673">
        <v>34.200000000000003</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98992</v>
      </c>
      <c r="CS12" s="621"/>
      <c r="CT12" s="621"/>
      <c r="CU12" s="621"/>
      <c r="CV12" s="621"/>
      <c r="CW12" s="621"/>
      <c r="CX12" s="621"/>
      <c r="CY12" s="622"/>
      <c r="CZ12" s="673">
        <v>3</v>
      </c>
      <c r="DA12" s="673"/>
      <c r="DB12" s="673"/>
      <c r="DC12" s="673"/>
      <c r="DD12" s="626" t="s">
        <v>111</v>
      </c>
      <c r="DE12" s="621"/>
      <c r="DF12" s="621"/>
      <c r="DG12" s="621"/>
      <c r="DH12" s="621"/>
      <c r="DI12" s="621"/>
      <c r="DJ12" s="621"/>
      <c r="DK12" s="621"/>
      <c r="DL12" s="621"/>
      <c r="DM12" s="621"/>
      <c r="DN12" s="621"/>
      <c r="DO12" s="621"/>
      <c r="DP12" s="622"/>
      <c r="DQ12" s="626">
        <v>51990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3568</v>
      </c>
      <c r="S13" s="621"/>
      <c r="T13" s="621"/>
      <c r="U13" s="621"/>
      <c r="V13" s="621"/>
      <c r="W13" s="621"/>
      <c r="X13" s="621"/>
      <c r="Y13" s="622"/>
      <c r="Z13" s="673">
        <v>0.1</v>
      </c>
      <c r="AA13" s="673"/>
      <c r="AB13" s="673"/>
      <c r="AC13" s="673"/>
      <c r="AD13" s="674">
        <v>3568</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27736</v>
      </c>
      <c r="BH13" s="621"/>
      <c r="BI13" s="621"/>
      <c r="BJ13" s="621"/>
      <c r="BK13" s="621"/>
      <c r="BL13" s="621"/>
      <c r="BM13" s="621"/>
      <c r="BN13" s="622"/>
      <c r="BO13" s="673">
        <v>34.200000000000003</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175824</v>
      </c>
      <c r="CS13" s="621"/>
      <c r="CT13" s="621"/>
      <c r="CU13" s="621"/>
      <c r="CV13" s="621"/>
      <c r="CW13" s="621"/>
      <c r="CX13" s="621"/>
      <c r="CY13" s="622"/>
      <c r="CZ13" s="673">
        <v>5.3</v>
      </c>
      <c r="DA13" s="673"/>
      <c r="DB13" s="673"/>
      <c r="DC13" s="673"/>
      <c r="DD13" s="626">
        <v>104699</v>
      </c>
      <c r="DE13" s="621"/>
      <c r="DF13" s="621"/>
      <c r="DG13" s="621"/>
      <c r="DH13" s="621"/>
      <c r="DI13" s="621"/>
      <c r="DJ13" s="621"/>
      <c r="DK13" s="621"/>
      <c r="DL13" s="621"/>
      <c r="DM13" s="621"/>
      <c r="DN13" s="621"/>
      <c r="DO13" s="621"/>
      <c r="DP13" s="622"/>
      <c r="DQ13" s="626">
        <v>69672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5308</v>
      </c>
      <c r="BH14" s="621"/>
      <c r="BI14" s="621"/>
      <c r="BJ14" s="621"/>
      <c r="BK14" s="621"/>
      <c r="BL14" s="621"/>
      <c r="BM14" s="621"/>
      <c r="BN14" s="622"/>
      <c r="BO14" s="673">
        <v>6.5</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37577</v>
      </c>
      <c r="CS14" s="621"/>
      <c r="CT14" s="621"/>
      <c r="CU14" s="621"/>
      <c r="CV14" s="621"/>
      <c r="CW14" s="621"/>
      <c r="CX14" s="621"/>
      <c r="CY14" s="622"/>
      <c r="CZ14" s="673">
        <v>1.1000000000000001</v>
      </c>
      <c r="DA14" s="673"/>
      <c r="DB14" s="673"/>
      <c r="DC14" s="673"/>
      <c r="DD14" s="626">
        <v>27004</v>
      </c>
      <c r="DE14" s="621"/>
      <c r="DF14" s="621"/>
      <c r="DG14" s="621"/>
      <c r="DH14" s="621"/>
      <c r="DI14" s="621"/>
      <c r="DJ14" s="621"/>
      <c r="DK14" s="621"/>
      <c r="DL14" s="621"/>
      <c r="DM14" s="621"/>
      <c r="DN14" s="621"/>
      <c r="DO14" s="621"/>
      <c r="DP14" s="622"/>
      <c r="DQ14" s="626">
        <v>11688</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t="s">
        <v>111</v>
      </c>
      <c r="S15" s="621"/>
      <c r="T15" s="621"/>
      <c r="U15" s="621"/>
      <c r="V15" s="621"/>
      <c r="W15" s="621"/>
      <c r="X15" s="621"/>
      <c r="Y15" s="622"/>
      <c r="Z15" s="673" t="s">
        <v>111</v>
      </c>
      <c r="AA15" s="673"/>
      <c r="AB15" s="673"/>
      <c r="AC15" s="673"/>
      <c r="AD15" s="674" t="s">
        <v>111</v>
      </c>
      <c r="AE15" s="674"/>
      <c r="AF15" s="674"/>
      <c r="AG15" s="674"/>
      <c r="AH15" s="674"/>
      <c r="AI15" s="674"/>
      <c r="AJ15" s="674"/>
      <c r="AK15" s="674"/>
      <c r="AL15" s="643" t="s">
        <v>111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7384</v>
      </c>
      <c r="BH15" s="621"/>
      <c r="BI15" s="621"/>
      <c r="BJ15" s="621"/>
      <c r="BK15" s="621"/>
      <c r="BL15" s="621"/>
      <c r="BM15" s="621"/>
      <c r="BN15" s="622"/>
      <c r="BO15" s="673">
        <v>9.1</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1131606</v>
      </c>
      <c r="CS15" s="621"/>
      <c r="CT15" s="621"/>
      <c r="CU15" s="621"/>
      <c r="CV15" s="621"/>
      <c r="CW15" s="621"/>
      <c r="CX15" s="621"/>
      <c r="CY15" s="622"/>
      <c r="CZ15" s="673">
        <v>34.200000000000003</v>
      </c>
      <c r="DA15" s="673"/>
      <c r="DB15" s="673"/>
      <c r="DC15" s="673"/>
      <c r="DD15" s="626">
        <v>845504</v>
      </c>
      <c r="DE15" s="621"/>
      <c r="DF15" s="621"/>
      <c r="DG15" s="621"/>
      <c r="DH15" s="621"/>
      <c r="DI15" s="621"/>
      <c r="DJ15" s="621"/>
      <c r="DK15" s="621"/>
      <c r="DL15" s="621"/>
      <c r="DM15" s="621"/>
      <c r="DN15" s="621"/>
      <c r="DO15" s="621"/>
      <c r="DP15" s="622"/>
      <c r="DQ15" s="626">
        <v>184310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1202981</v>
      </c>
      <c r="S16" s="621"/>
      <c r="T16" s="621"/>
      <c r="U16" s="621"/>
      <c r="V16" s="621"/>
      <c r="W16" s="621"/>
      <c r="X16" s="621"/>
      <c r="Y16" s="622"/>
      <c r="Z16" s="673">
        <v>34</v>
      </c>
      <c r="AA16" s="673"/>
      <c r="AB16" s="673"/>
      <c r="AC16" s="673"/>
      <c r="AD16" s="674">
        <v>942206</v>
      </c>
      <c r="AE16" s="674"/>
      <c r="AF16" s="674"/>
      <c r="AG16" s="674"/>
      <c r="AH16" s="674"/>
      <c r="AI16" s="674"/>
      <c r="AJ16" s="674"/>
      <c r="AK16" s="674"/>
      <c r="AL16" s="643">
        <v>87.7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864</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864</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942206</v>
      </c>
      <c r="S17" s="621"/>
      <c r="T17" s="621"/>
      <c r="U17" s="621"/>
      <c r="V17" s="621"/>
      <c r="W17" s="621"/>
      <c r="X17" s="621"/>
      <c r="Y17" s="622"/>
      <c r="Z17" s="673">
        <v>26.6</v>
      </c>
      <c r="AA17" s="673"/>
      <c r="AB17" s="673"/>
      <c r="AC17" s="673"/>
      <c r="AD17" s="674">
        <v>942206</v>
      </c>
      <c r="AE17" s="674"/>
      <c r="AF17" s="674"/>
      <c r="AG17" s="674"/>
      <c r="AH17" s="674"/>
      <c r="AI17" s="674"/>
      <c r="AJ17" s="674"/>
      <c r="AK17" s="674"/>
      <c r="AL17" s="643">
        <v>87.7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229378</v>
      </c>
      <c r="CS17" s="621"/>
      <c r="CT17" s="621"/>
      <c r="CU17" s="621"/>
      <c r="CV17" s="621"/>
      <c r="CW17" s="621"/>
      <c r="CX17" s="621"/>
      <c r="CY17" s="622"/>
      <c r="CZ17" s="673">
        <v>6.9</v>
      </c>
      <c r="DA17" s="673"/>
      <c r="DB17" s="673"/>
      <c r="DC17" s="673"/>
      <c r="DD17" s="626" t="s">
        <v>111</v>
      </c>
      <c r="DE17" s="621"/>
      <c r="DF17" s="621"/>
      <c r="DG17" s="621"/>
      <c r="DH17" s="621"/>
      <c r="DI17" s="621"/>
      <c r="DJ17" s="621"/>
      <c r="DK17" s="621"/>
      <c r="DL17" s="621"/>
      <c r="DM17" s="621"/>
      <c r="DN17" s="621"/>
      <c r="DO17" s="621"/>
      <c r="DP17" s="622"/>
      <c r="DQ17" s="626">
        <v>197715</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260775</v>
      </c>
      <c r="S18" s="621"/>
      <c r="T18" s="621"/>
      <c r="U18" s="621"/>
      <c r="V18" s="621"/>
      <c r="W18" s="621"/>
      <c r="X18" s="621"/>
      <c r="Y18" s="622"/>
      <c r="Z18" s="673">
        <v>7.4</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20264</v>
      </c>
      <c r="CS18" s="621"/>
      <c r="CT18" s="621"/>
      <c r="CU18" s="621"/>
      <c r="CV18" s="621"/>
      <c r="CW18" s="621"/>
      <c r="CX18" s="621"/>
      <c r="CY18" s="622"/>
      <c r="CZ18" s="673">
        <v>0.6</v>
      </c>
      <c r="DA18" s="673"/>
      <c r="DB18" s="673"/>
      <c r="DC18" s="673"/>
      <c r="DD18" s="626" t="s">
        <v>111</v>
      </c>
      <c r="DE18" s="621"/>
      <c r="DF18" s="621"/>
      <c r="DG18" s="621"/>
      <c r="DH18" s="621"/>
      <c r="DI18" s="621"/>
      <c r="DJ18" s="621"/>
      <c r="DK18" s="621"/>
      <c r="DL18" s="621"/>
      <c r="DM18" s="621"/>
      <c r="DN18" s="621"/>
      <c r="DO18" s="621"/>
      <c r="DP18" s="622"/>
      <c r="DQ18" s="626">
        <v>20264</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3090</v>
      </c>
      <c r="BH19" s="621"/>
      <c r="BI19" s="621"/>
      <c r="BJ19" s="621"/>
      <c r="BK19" s="621"/>
      <c r="BL19" s="621"/>
      <c r="BM19" s="621"/>
      <c r="BN19" s="622"/>
      <c r="BO19" s="673">
        <v>3.8</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1326356</v>
      </c>
      <c r="S20" s="621"/>
      <c r="T20" s="621"/>
      <c r="U20" s="621"/>
      <c r="V20" s="621"/>
      <c r="W20" s="621"/>
      <c r="X20" s="621"/>
      <c r="Y20" s="622"/>
      <c r="Z20" s="673">
        <v>37.5</v>
      </c>
      <c r="AA20" s="673"/>
      <c r="AB20" s="673"/>
      <c r="AC20" s="673"/>
      <c r="AD20" s="674">
        <v>1062491</v>
      </c>
      <c r="AE20" s="674"/>
      <c r="AF20" s="674"/>
      <c r="AG20" s="674"/>
      <c r="AH20" s="674"/>
      <c r="AI20" s="674"/>
      <c r="AJ20" s="674"/>
      <c r="AK20" s="674"/>
      <c r="AL20" s="643">
        <v>98.9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3305293</v>
      </c>
      <c r="CS20" s="621"/>
      <c r="CT20" s="621"/>
      <c r="CU20" s="621"/>
      <c r="CV20" s="621"/>
      <c r="CW20" s="621"/>
      <c r="CX20" s="621"/>
      <c r="CY20" s="622"/>
      <c r="CZ20" s="673">
        <v>100</v>
      </c>
      <c r="DA20" s="673"/>
      <c r="DB20" s="673"/>
      <c r="DC20" s="673"/>
      <c r="DD20" s="626">
        <v>1367467</v>
      </c>
      <c r="DE20" s="621"/>
      <c r="DF20" s="621"/>
      <c r="DG20" s="621"/>
      <c r="DH20" s="621"/>
      <c r="DI20" s="621"/>
      <c r="DJ20" s="621"/>
      <c r="DK20" s="621"/>
      <c r="DL20" s="621"/>
      <c r="DM20" s="621"/>
      <c r="DN20" s="621"/>
      <c r="DO20" s="621"/>
      <c r="DP20" s="622"/>
      <c r="DQ20" s="626">
        <v>1513468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548</v>
      </c>
      <c r="S21" s="621"/>
      <c r="T21" s="621"/>
      <c r="U21" s="621"/>
      <c r="V21" s="621"/>
      <c r="W21" s="621"/>
      <c r="X21" s="621"/>
      <c r="Y21" s="622"/>
      <c r="Z21" s="673">
        <v>0</v>
      </c>
      <c r="AA21" s="673"/>
      <c r="AB21" s="673"/>
      <c r="AC21" s="673"/>
      <c r="AD21" s="674">
        <v>548</v>
      </c>
      <c r="AE21" s="674"/>
      <c r="AF21" s="674"/>
      <c r="AG21" s="674"/>
      <c r="AH21" s="674"/>
      <c r="AI21" s="674"/>
      <c r="AJ21" s="674"/>
      <c r="AK21" s="674"/>
      <c r="AL21" s="643">
        <v>0.1</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28962</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36393</v>
      </c>
      <c r="S23" s="621"/>
      <c r="T23" s="621"/>
      <c r="U23" s="621"/>
      <c r="V23" s="621"/>
      <c r="W23" s="621"/>
      <c r="X23" s="621"/>
      <c r="Y23" s="622"/>
      <c r="Z23" s="673">
        <v>1</v>
      </c>
      <c r="AA23" s="673"/>
      <c r="AB23" s="673"/>
      <c r="AC23" s="673"/>
      <c r="AD23" s="674" t="s">
        <v>111</v>
      </c>
      <c r="AE23" s="674"/>
      <c r="AF23" s="674"/>
      <c r="AG23" s="674"/>
      <c r="AH23" s="674"/>
      <c r="AI23" s="674"/>
      <c r="AJ23" s="674"/>
      <c r="AK23" s="674"/>
      <c r="AL23" s="643" t="s">
        <v>111</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1380</v>
      </c>
      <c r="S24" s="621"/>
      <c r="T24" s="621"/>
      <c r="U24" s="621"/>
      <c r="V24" s="621"/>
      <c r="W24" s="621"/>
      <c r="X24" s="621"/>
      <c r="Y24" s="622"/>
      <c r="Z24" s="673">
        <v>0</v>
      </c>
      <c r="AA24" s="673"/>
      <c r="AB24" s="673"/>
      <c r="AC24" s="673"/>
      <c r="AD24" s="674" t="s">
        <v>111</v>
      </c>
      <c r="AE24" s="674"/>
      <c r="AF24" s="674"/>
      <c r="AG24" s="674"/>
      <c r="AH24" s="674"/>
      <c r="AI24" s="674"/>
      <c r="AJ24" s="674"/>
      <c r="AK24" s="674"/>
      <c r="AL24" s="643" t="s">
        <v>111</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801157</v>
      </c>
      <c r="CS24" s="671"/>
      <c r="CT24" s="671"/>
      <c r="CU24" s="671"/>
      <c r="CV24" s="671"/>
      <c r="CW24" s="671"/>
      <c r="CX24" s="671"/>
      <c r="CY24" s="718"/>
      <c r="CZ24" s="722">
        <v>24.2</v>
      </c>
      <c r="DA24" s="723"/>
      <c r="DB24" s="723"/>
      <c r="DC24" s="724"/>
      <c r="DD24" s="717">
        <v>671719</v>
      </c>
      <c r="DE24" s="671"/>
      <c r="DF24" s="671"/>
      <c r="DG24" s="671"/>
      <c r="DH24" s="671"/>
      <c r="DI24" s="671"/>
      <c r="DJ24" s="671"/>
      <c r="DK24" s="718"/>
      <c r="DL24" s="717">
        <v>591458</v>
      </c>
      <c r="DM24" s="671"/>
      <c r="DN24" s="671"/>
      <c r="DO24" s="671"/>
      <c r="DP24" s="671"/>
      <c r="DQ24" s="671"/>
      <c r="DR24" s="671"/>
      <c r="DS24" s="671"/>
      <c r="DT24" s="671"/>
      <c r="DU24" s="671"/>
      <c r="DV24" s="718"/>
      <c r="DW24" s="719">
        <v>53.2</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144172</v>
      </c>
      <c r="S25" s="621"/>
      <c r="T25" s="621"/>
      <c r="U25" s="621"/>
      <c r="V25" s="621"/>
      <c r="W25" s="621"/>
      <c r="X25" s="621"/>
      <c r="Y25" s="622"/>
      <c r="Z25" s="673">
        <v>4.0999999999999996</v>
      </c>
      <c r="AA25" s="673"/>
      <c r="AB25" s="673"/>
      <c r="AC25" s="673"/>
      <c r="AD25" s="674" t="s">
        <v>111</v>
      </c>
      <c r="AE25" s="674"/>
      <c r="AF25" s="674"/>
      <c r="AG25" s="674"/>
      <c r="AH25" s="674"/>
      <c r="AI25" s="674"/>
      <c r="AJ25" s="674"/>
      <c r="AK25" s="674"/>
      <c r="AL25" s="643" t="s">
        <v>111</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v>3090</v>
      </c>
      <c r="BH25" s="621"/>
      <c r="BI25" s="621"/>
      <c r="BJ25" s="621"/>
      <c r="BK25" s="621"/>
      <c r="BL25" s="621"/>
      <c r="BM25" s="621"/>
      <c r="BN25" s="622"/>
      <c r="BO25" s="673">
        <v>3.8</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484202</v>
      </c>
      <c r="CS25" s="639"/>
      <c r="CT25" s="639"/>
      <c r="CU25" s="639"/>
      <c r="CV25" s="639"/>
      <c r="CW25" s="639"/>
      <c r="CX25" s="639"/>
      <c r="CY25" s="640"/>
      <c r="CZ25" s="623">
        <v>14.6</v>
      </c>
      <c r="DA25" s="641"/>
      <c r="DB25" s="641"/>
      <c r="DC25" s="642"/>
      <c r="DD25" s="626">
        <v>450886</v>
      </c>
      <c r="DE25" s="639"/>
      <c r="DF25" s="639"/>
      <c r="DG25" s="639"/>
      <c r="DH25" s="639"/>
      <c r="DI25" s="639"/>
      <c r="DJ25" s="639"/>
      <c r="DK25" s="640"/>
      <c r="DL25" s="626">
        <v>374986</v>
      </c>
      <c r="DM25" s="639"/>
      <c r="DN25" s="639"/>
      <c r="DO25" s="639"/>
      <c r="DP25" s="639"/>
      <c r="DQ25" s="639"/>
      <c r="DR25" s="639"/>
      <c r="DS25" s="639"/>
      <c r="DT25" s="639"/>
      <c r="DU25" s="639"/>
      <c r="DV25" s="640"/>
      <c r="DW25" s="643">
        <v>33.700000000000003</v>
      </c>
      <c r="DX25" s="644"/>
      <c r="DY25" s="644"/>
      <c r="DZ25" s="644"/>
      <c r="EA25" s="644"/>
      <c r="EB25" s="644"/>
      <c r="EC25" s="645"/>
    </row>
    <row r="26" spans="2:133" ht="11.25" customHeight="1" x14ac:dyDescent="0.15">
      <c r="B26" s="711" t="s">
        <v>278</v>
      </c>
      <c r="C26" s="712"/>
      <c r="D26" s="712"/>
      <c r="E26" s="712"/>
      <c r="F26" s="712"/>
      <c r="G26" s="712"/>
      <c r="H26" s="712"/>
      <c r="I26" s="712"/>
      <c r="J26" s="712"/>
      <c r="K26" s="712"/>
      <c r="L26" s="712"/>
      <c r="M26" s="712"/>
      <c r="N26" s="712"/>
      <c r="O26" s="712"/>
      <c r="P26" s="712"/>
      <c r="Q26" s="713"/>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309639</v>
      </c>
      <c r="CS26" s="621"/>
      <c r="CT26" s="621"/>
      <c r="CU26" s="621"/>
      <c r="CV26" s="621"/>
      <c r="CW26" s="621"/>
      <c r="CX26" s="621"/>
      <c r="CY26" s="622"/>
      <c r="CZ26" s="623">
        <v>9.4</v>
      </c>
      <c r="DA26" s="641"/>
      <c r="DB26" s="641"/>
      <c r="DC26" s="642"/>
      <c r="DD26" s="626">
        <v>282861</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989051</v>
      </c>
      <c r="S27" s="621"/>
      <c r="T27" s="621"/>
      <c r="U27" s="621"/>
      <c r="V27" s="621"/>
      <c r="W27" s="621"/>
      <c r="X27" s="621"/>
      <c r="Y27" s="622"/>
      <c r="Z27" s="673">
        <v>27.9</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81125</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87577</v>
      </c>
      <c r="CS27" s="639"/>
      <c r="CT27" s="639"/>
      <c r="CU27" s="639"/>
      <c r="CV27" s="639"/>
      <c r="CW27" s="639"/>
      <c r="CX27" s="639"/>
      <c r="CY27" s="640"/>
      <c r="CZ27" s="623">
        <v>2.6</v>
      </c>
      <c r="DA27" s="641"/>
      <c r="DB27" s="641"/>
      <c r="DC27" s="642"/>
      <c r="DD27" s="626">
        <v>23118</v>
      </c>
      <c r="DE27" s="639"/>
      <c r="DF27" s="639"/>
      <c r="DG27" s="639"/>
      <c r="DH27" s="639"/>
      <c r="DI27" s="639"/>
      <c r="DJ27" s="639"/>
      <c r="DK27" s="640"/>
      <c r="DL27" s="626">
        <v>18757</v>
      </c>
      <c r="DM27" s="639"/>
      <c r="DN27" s="639"/>
      <c r="DO27" s="639"/>
      <c r="DP27" s="639"/>
      <c r="DQ27" s="639"/>
      <c r="DR27" s="639"/>
      <c r="DS27" s="639"/>
      <c r="DT27" s="639"/>
      <c r="DU27" s="639"/>
      <c r="DV27" s="640"/>
      <c r="DW27" s="643">
        <v>1.7</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7554</v>
      </c>
      <c r="S28" s="621"/>
      <c r="T28" s="621"/>
      <c r="U28" s="621"/>
      <c r="V28" s="621"/>
      <c r="W28" s="621"/>
      <c r="X28" s="621"/>
      <c r="Y28" s="622"/>
      <c r="Z28" s="673">
        <v>0.2</v>
      </c>
      <c r="AA28" s="673"/>
      <c r="AB28" s="673"/>
      <c r="AC28" s="673"/>
      <c r="AD28" s="674">
        <v>4659</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229378</v>
      </c>
      <c r="CS28" s="621"/>
      <c r="CT28" s="621"/>
      <c r="CU28" s="621"/>
      <c r="CV28" s="621"/>
      <c r="CW28" s="621"/>
      <c r="CX28" s="621"/>
      <c r="CY28" s="622"/>
      <c r="CZ28" s="623">
        <v>6.9</v>
      </c>
      <c r="DA28" s="641"/>
      <c r="DB28" s="641"/>
      <c r="DC28" s="642"/>
      <c r="DD28" s="626">
        <v>197715</v>
      </c>
      <c r="DE28" s="621"/>
      <c r="DF28" s="621"/>
      <c r="DG28" s="621"/>
      <c r="DH28" s="621"/>
      <c r="DI28" s="621"/>
      <c r="DJ28" s="621"/>
      <c r="DK28" s="622"/>
      <c r="DL28" s="626">
        <v>197715</v>
      </c>
      <c r="DM28" s="621"/>
      <c r="DN28" s="621"/>
      <c r="DO28" s="621"/>
      <c r="DP28" s="621"/>
      <c r="DQ28" s="621"/>
      <c r="DR28" s="621"/>
      <c r="DS28" s="621"/>
      <c r="DT28" s="621"/>
      <c r="DU28" s="621"/>
      <c r="DV28" s="622"/>
      <c r="DW28" s="643">
        <v>17.8</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21519</v>
      </c>
      <c r="S29" s="621"/>
      <c r="T29" s="621"/>
      <c r="U29" s="621"/>
      <c r="V29" s="621"/>
      <c r="W29" s="621"/>
      <c r="X29" s="621"/>
      <c r="Y29" s="622"/>
      <c r="Z29" s="673">
        <v>0.6</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226712</v>
      </c>
      <c r="CS29" s="639"/>
      <c r="CT29" s="639"/>
      <c r="CU29" s="639"/>
      <c r="CV29" s="639"/>
      <c r="CW29" s="639"/>
      <c r="CX29" s="639"/>
      <c r="CY29" s="640"/>
      <c r="CZ29" s="623">
        <v>6.9</v>
      </c>
      <c r="DA29" s="641"/>
      <c r="DB29" s="641"/>
      <c r="DC29" s="642"/>
      <c r="DD29" s="626">
        <v>195049</v>
      </c>
      <c r="DE29" s="639"/>
      <c r="DF29" s="639"/>
      <c r="DG29" s="639"/>
      <c r="DH29" s="639"/>
      <c r="DI29" s="639"/>
      <c r="DJ29" s="639"/>
      <c r="DK29" s="640"/>
      <c r="DL29" s="626">
        <v>195049</v>
      </c>
      <c r="DM29" s="639"/>
      <c r="DN29" s="639"/>
      <c r="DO29" s="639"/>
      <c r="DP29" s="639"/>
      <c r="DQ29" s="639"/>
      <c r="DR29" s="639"/>
      <c r="DS29" s="639"/>
      <c r="DT29" s="639"/>
      <c r="DU29" s="639"/>
      <c r="DV29" s="640"/>
      <c r="DW29" s="643">
        <v>17.5</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202900</v>
      </c>
      <c r="S30" s="621"/>
      <c r="T30" s="621"/>
      <c r="U30" s="621"/>
      <c r="V30" s="621"/>
      <c r="W30" s="621"/>
      <c r="X30" s="621"/>
      <c r="Y30" s="622"/>
      <c r="Z30" s="673">
        <v>5.7</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97.5</v>
      </c>
      <c r="BH30" s="687"/>
      <c r="BI30" s="687"/>
      <c r="BJ30" s="687"/>
      <c r="BK30" s="687"/>
      <c r="BL30" s="687"/>
      <c r="BM30" s="688">
        <v>86</v>
      </c>
      <c r="BN30" s="687"/>
      <c r="BO30" s="687"/>
      <c r="BP30" s="687"/>
      <c r="BQ30" s="689"/>
      <c r="BR30" s="686">
        <v>98</v>
      </c>
      <c r="BS30" s="687"/>
      <c r="BT30" s="687"/>
      <c r="BU30" s="687"/>
      <c r="BV30" s="687"/>
      <c r="BW30" s="687"/>
      <c r="BX30" s="688">
        <v>86.5</v>
      </c>
      <c r="BY30" s="687"/>
      <c r="BZ30" s="687"/>
      <c r="CA30" s="687"/>
      <c r="CB30" s="689"/>
      <c r="CD30" s="692"/>
      <c r="CE30" s="693"/>
      <c r="CF30" s="657" t="s">
        <v>293</v>
      </c>
      <c r="CG30" s="654"/>
      <c r="CH30" s="654"/>
      <c r="CI30" s="654"/>
      <c r="CJ30" s="654"/>
      <c r="CK30" s="654"/>
      <c r="CL30" s="654"/>
      <c r="CM30" s="654"/>
      <c r="CN30" s="654"/>
      <c r="CO30" s="654"/>
      <c r="CP30" s="654"/>
      <c r="CQ30" s="655"/>
      <c r="CR30" s="620">
        <v>209605</v>
      </c>
      <c r="CS30" s="621"/>
      <c r="CT30" s="621"/>
      <c r="CU30" s="621"/>
      <c r="CV30" s="621"/>
      <c r="CW30" s="621"/>
      <c r="CX30" s="621"/>
      <c r="CY30" s="622"/>
      <c r="CZ30" s="623">
        <v>6.3</v>
      </c>
      <c r="DA30" s="641"/>
      <c r="DB30" s="641"/>
      <c r="DC30" s="642"/>
      <c r="DD30" s="626">
        <v>177942</v>
      </c>
      <c r="DE30" s="621"/>
      <c r="DF30" s="621"/>
      <c r="DG30" s="621"/>
      <c r="DH30" s="621"/>
      <c r="DI30" s="621"/>
      <c r="DJ30" s="621"/>
      <c r="DK30" s="622"/>
      <c r="DL30" s="626">
        <v>177942</v>
      </c>
      <c r="DM30" s="621"/>
      <c r="DN30" s="621"/>
      <c r="DO30" s="621"/>
      <c r="DP30" s="621"/>
      <c r="DQ30" s="621"/>
      <c r="DR30" s="621"/>
      <c r="DS30" s="621"/>
      <c r="DT30" s="621"/>
      <c r="DU30" s="621"/>
      <c r="DV30" s="622"/>
      <c r="DW30" s="643">
        <v>16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148712</v>
      </c>
      <c r="S31" s="621"/>
      <c r="T31" s="621"/>
      <c r="U31" s="621"/>
      <c r="V31" s="621"/>
      <c r="W31" s="621"/>
      <c r="X31" s="621"/>
      <c r="Y31" s="622"/>
      <c r="Z31" s="673">
        <v>4.2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98.3</v>
      </c>
      <c r="BH31" s="639"/>
      <c r="BI31" s="639"/>
      <c r="BJ31" s="639"/>
      <c r="BK31" s="639"/>
      <c r="BL31" s="639"/>
      <c r="BM31" s="675">
        <v>95.7</v>
      </c>
      <c r="BN31" s="685"/>
      <c r="BO31" s="685"/>
      <c r="BP31" s="685"/>
      <c r="BQ31" s="649"/>
      <c r="BR31" s="684">
        <v>98.9</v>
      </c>
      <c r="BS31" s="639"/>
      <c r="BT31" s="639"/>
      <c r="BU31" s="639"/>
      <c r="BV31" s="639"/>
      <c r="BW31" s="639"/>
      <c r="BX31" s="675">
        <v>96.6</v>
      </c>
      <c r="BY31" s="685"/>
      <c r="BZ31" s="685"/>
      <c r="CA31" s="685"/>
      <c r="CB31" s="649"/>
      <c r="CD31" s="692"/>
      <c r="CE31" s="693"/>
      <c r="CF31" s="657" t="s">
        <v>297</v>
      </c>
      <c r="CG31" s="654"/>
      <c r="CH31" s="654"/>
      <c r="CI31" s="654"/>
      <c r="CJ31" s="654"/>
      <c r="CK31" s="654"/>
      <c r="CL31" s="654"/>
      <c r="CM31" s="654"/>
      <c r="CN31" s="654"/>
      <c r="CO31" s="654"/>
      <c r="CP31" s="654"/>
      <c r="CQ31" s="655"/>
      <c r="CR31" s="620">
        <v>17107</v>
      </c>
      <c r="CS31" s="639"/>
      <c r="CT31" s="639"/>
      <c r="CU31" s="639"/>
      <c r="CV31" s="639"/>
      <c r="CW31" s="639"/>
      <c r="CX31" s="639"/>
      <c r="CY31" s="640"/>
      <c r="CZ31" s="623">
        <v>0.5</v>
      </c>
      <c r="DA31" s="641"/>
      <c r="DB31" s="641"/>
      <c r="DC31" s="642"/>
      <c r="DD31" s="626">
        <v>17107</v>
      </c>
      <c r="DE31" s="639"/>
      <c r="DF31" s="639"/>
      <c r="DG31" s="639"/>
      <c r="DH31" s="639"/>
      <c r="DI31" s="639"/>
      <c r="DJ31" s="639"/>
      <c r="DK31" s="640"/>
      <c r="DL31" s="626">
        <v>17107</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21969</v>
      </c>
      <c r="S32" s="621"/>
      <c r="T32" s="621"/>
      <c r="U32" s="621"/>
      <c r="V32" s="621"/>
      <c r="W32" s="621"/>
      <c r="X32" s="621"/>
      <c r="Y32" s="622"/>
      <c r="Z32" s="673">
        <v>0.6</v>
      </c>
      <c r="AA32" s="673"/>
      <c r="AB32" s="673"/>
      <c r="AC32" s="673"/>
      <c r="AD32" s="674">
        <v>6322</v>
      </c>
      <c r="AE32" s="674"/>
      <c r="AF32" s="674"/>
      <c r="AG32" s="674"/>
      <c r="AH32" s="674"/>
      <c r="AI32" s="674"/>
      <c r="AJ32" s="674"/>
      <c r="AK32" s="674"/>
      <c r="AL32" s="643">
        <v>0.6</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95.5</v>
      </c>
      <c r="BH32" s="605"/>
      <c r="BI32" s="605"/>
      <c r="BJ32" s="605"/>
      <c r="BK32" s="605"/>
      <c r="BL32" s="605"/>
      <c r="BM32" s="668">
        <v>70.900000000000006</v>
      </c>
      <c r="BN32" s="605"/>
      <c r="BO32" s="605"/>
      <c r="BP32" s="605"/>
      <c r="BQ32" s="662"/>
      <c r="BR32" s="683">
        <v>95.9</v>
      </c>
      <c r="BS32" s="605"/>
      <c r="BT32" s="605"/>
      <c r="BU32" s="605"/>
      <c r="BV32" s="605"/>
      <c r="BW32" s="605"/>
      <c r="BX32" s="668">
        <v>72</v>
      </c>
      <c r="BY32" s="605"/>
      <c r="BZ32" s="605"/>
      <c r="CA32" s="605"/>
      <c r="CB32" s="662"/>
      <c r="CD32" s="694"/>
      <c r="CE32" s="695"/>
      <c r="CF32" s="657" t="s">
        <v>300</v>
      </c>
      <c r="CG32" s="654"/>
      <c r="CH32" s="654"/>
      <c r="CI32" s="654"/>
      <c r="CJ32" s="654"/>
      <c r="CK32" s="654"/>
      <c r="CL32" s="654"/>
      <c r="CM32" s="654"/>
      <c r="CN32" s="654"/>
      <c r="CO32" s="654"/>
      <c r="CP32" s="654"/>
      <c r="CQ32" s="655"/>
      <c r="CR32" s="620">
        <v>2666</v>
      </c>
      <c r="CS32" s="621"/>
      <c r="CT32" s="621"/>
      <c r="CU32" s="621"/>
      <c r="CV32" s="621"/>
      <c r="CW32" s="621"/>
      <c r="CX32" s="621"/>
      <c r="CY32" s="622"/>
      <c r="CZ32" s="623">
        <v>0.1</v>
      </c>
      <c r="DA32" s="641"/>
      <c r="DB32" s="641"/>
      <c r="DC32" s="642"/>
      <c r="DD32" s="626">
        <v>2666</v>
      </c>
      <c r="DE32" s="621"/>
      <c r="DF32" s="621"/>
      <c r="DG32" s="621"/>
      <c r="DH32" s="621"/>
      <c r="DI32" s="621"/>
      <c r="DJ32" s="621"/>
      <c r="DK32" s="622"/>
      <c r="DL32" s="626">
        <v>2666</v>
      </c>
      <c r="DM32" s="621"/>
      <c r="DN32" s="621"/>
      <c r="DO32" s="621"/>
      <c r="DP32" s="621"/>
      <c r="DQ32" s="621"/>
      <c r="DR32" s="621"/>
      <c r="DS32" s="621"/>
      <c r="DT32" s="621"/>
      <c r="DU32" s="621"/>
      <c r="DV32" s="622"/>
      <c r="DW32" s="643">
        <v>0.2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611165</v>
      </c>
      <c r="S33" s="621"/>
      <c r="T33" s="621"/>
      <c r="U33" s="621"/>
      <c r="V33" s="621"/>
      <c r="W33" s="621"/>
      <c r="X33" s="621"/>
      <c r="Y33" s="622"/>
      <c r="Z33" s="673">
        <v>17.3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1135805</v>
      </c>
      <c r="CS33" s="639"/>
      <c r="CT33" s="639"/>
      <c r="CU33" s="639"/>
      <c r="CV33" s="639"/>
      <c r="CW33" s="639"/>
      <c r="CX33" s="639"/>
      <c r="CY33" s="640"/>
      <c r="CZ33" s="623">
        <v>34.4</v>
      </c>
      <c r="DA33" s="641"/>
      <c r="DB33" s="641"/>
      <c r="DC33" s="642"/>
      <c r="DD33" s="626">
        <v>762257</v>
      </c>
      <c r="DE33" s="639"/>
      <c r="DF33" s="639"/>
      <c r="DG33" s="639"/>
      <c r="DH33" s="639"/>
      <c r="DI33" s="639"/>
      <c r="DJ33" s="639"/>
      <c r="DK33" s="640"/>
      <c r="DL33" s="626">
        <v>356413</v>
      </c>
      <c r="DM33" s="639"/>
      <c r="DN33" s="639"/>
      <c r="DO33" s="639"/>
      <c r="DP33" s="639"/>
      <c r="DQ33" s="639"/>
      <c r="DR33" s="639"/>
      <c r="DS33" s="639"/>
      <c r="DT33" s="639"/>
      <c r="DU33" s="639"/>
      <c r="DV33" s="640"/>
      <c r="DW33" s="643">
        <v>32</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583856</v>
      </c>
      <c r="CS34" s="621"/>
      <c r="CT34" s="621"/>
      <c r="CU34" s="621"/>
      <c r="CV34" s="621"/>
      <c r="CW34" s="621"/>
      <c r="CX34" s="621"/>
      <c r="CY34" s="622"/>
      <c r="CZ34" s="623">
        <v>17.7</v>
      </c>
      <c r="DA34" s="641"/>
      <c r="DB34" s="641"/>
      <c r="DC34" s="642"/>
      <c r="DD34" s="626">
        <v>340379</v>
      </c>
      <c r="DE34" s="621"/>
      <c r="DF34" s="621"/>
      <c r="DG34" s="621"/>
      <c r="DH34" s="621"/>
      <c r="DI34" s="621"/>
      <c r="DJ34" s="621"/>
      <c r="DK34" s="622"/>
      <c r="DL34" s="626">
        <v>191419</v>
      </c>
      <c r="DM34" s="621"/>
      <c r="DN34" s="621"/>
      <c r="DO34" s="621"/>
      <c r="DP34" s="621"/>
      <c r="DQ34" s="621"/>
      <c r="DR34" s="621"/>
      <c r="DS34" s="621"/>
      <c r="DT34" s="621"/>
      <c r="DU34" s="621"/>
      <c r="DV34" s="622"/>
      <c r="DW34" s="643">
        <v>17.2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38365</v>
      </c>
      <c r="S35" s="621"/>
      <c r="T35" s="621"/>
      <c r="U35" s="621"/>
      <c r="V35" s="621"/>
      <c r="W35" s="621"/>
      <c r="X35" s="621"/>
      <c r="Y35" s="622"/>
      <c r="Z35" s="673">
        <v>1.1000000000000001</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190349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23369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16198</v>
      </c>
      <c r="CS35" s="639"/>
      <c r="CT35" s="639"/>
      <c r="CU35" s="639"/>
      <c r="CV35" s="639"/>
      <c r="CW35" s="639"/>
      <c r="CX35" s="639"/>
      <c r="CY35" s="640"/>
      <c r="CZ35" s="623">
        <v>0.5</v>
      </c>
      <c r="DA35" s="641"/>
      <c r="DB35" s="641"/>
      <c r="DC35" s="642"/>
      <c r="DD35" s="626">
        <v>13983</v>
      </c>
      <c r="DE35" s="639"/>
      <c r="DF35" s="639"/>
      <c r="DG35" s="639"/>
      <c r="DH35" s="639"/>
      <c r="DI35" s="639"/>
      <c r="DJ35" s="639"/>
      <c r="DK35" s="640"/>
      <c r="DL35" s="626">
        <v>13983</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3540681</v>
      </c>
      <c r="S36" s="661"/>
      <c r="T36" s="661"/>
      <c r="U36" s="661"/>
      <c r="V36" s="661"/>
      <c r="W36" s="661"/>
      <c r="X36" s="661"/>
      <c r="Y36" s="664"/>
      <c r="Z36" s="665">
        <v>100</v>
      </c>
      <c r="AA36" s="665"/>
      <c r="AB36" s="665"/>
      <c r="AC36" s="665"/>
      <c r="AD36" s="666">
        <v>1074020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32470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-11382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279174</v>
      </c>
      <c r="CS36" s="621"/>
      <c r="CT36" s="621"/>
      <c r="CU36" s="621"/>
      <c r="CV36" s="621"/>
      <c r="CW36" s="621"/>
      <c r="CX36" s="621"/>
      <c r="CY36" s="622"/>
      <c r="CZ36" s="623">
        <v>8.4</v>
      </c>
      <c r="DA36" s="641"/>
      <c r="DB36" s="641"/>
      <c r="DC36" s="642"/>
      <c r="DD36" s="626">
        <v>155558</v>
      </c>
      <c r="DE36" s="621"/>
      <c r="DF36" s="621"/>
      <c r="DG36" s="621"/>
      <c r="DH36" s="621"/>
      <c r="DI36" s="621"/>
      <c r="DJ36" s="621"/>
      <c r="DK36" s="622"/>
      <c r="DL36" s="626">
        <v>87885</v>
      </c>
      <c r="DM36" s="621"/>
      <c r="DN36" s="621"/>
      <c r="DO36" s="621"/>
      <c r="DP36" s="621"/>
      <c r="DQ36" s="621"/>
      <c r="DR36" s="621"/>
      <c r="DS36" s="621"/>
      <c r="DT36" s="621"/>
      <c r="DU36" s="621"/>
      <c r="DV36" s="622"/>
      <c r="DW36" s="643">
        <v>7.9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31416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276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16941</v>
      </c>
      <c r="CS37" s="639"/>
      <c r="CT37" s="639"/>
      <c r="CU37" s="639"/>
      <c r="CV37" s="639"/>
      <c r="CW37" s="639"/>
      <c r="CX37" s="639"/>
      <c r="CY37" s="640"/>
      <c r="CZ37" s="623">
        <v>0.5</v>
      </c>
      <c r="DA37" s="641"/>
      <c r="DB37" s="641"/>
      <c r="DC37" s="642"/>
      <c r="DD37" s="626">
        <v>16941</v>
      </c>
      <c r="DE37" s="639"/>
      <c r="DF37" s="639"/>
      <c r="DG37" s="639"/>
      <c r="DH37" s="639"/>
      <c r="DI37" s="639"/>
      <c r="DJ37" s="639"/>
      <c r="DK37" s="640"/>
      <c r="DL37" s="626">
        <v>16941</v>
      </c>
      <c r="DM37" s="639"/>
      <c r="DN37" s="639"/>
      <c r="DO37" s="639"/>
      <c r="DP37" s="639"/>
      <c r="DQ37" s="639"/>
      <c r="DR37" s="639"/>
      <c r="DS37" s="639"/>
      <c r="DT37" s="639"/>
      <c r="DU37" s="639"/>
      <c r="DV37" s="640"/>
      <c r="DW37" s="643">
        <v>1.5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20264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446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170085</v>
      </c>
      <c r="CS38" s="621"/>
      <c r="CT38" s="621"/>
      <c r="CU38" s="621"/>
      <c r="CV38" s="621"/>
      <c r="CW38" s="621"/>
      <c r="CX38" s="621"/>
      <c r="CY38" s="622"/>
      <c r="CZ38" s="623">
        <v>5.0999999999999996</v>
      </c>
      <c r="DA38" s="641"/>
      <c r="DB38" s="641"/>
      <c r="DC38" s="642"/>
      <c r="DD38" s="626">
        <v>165845</v>
      </c>
      <c r="DE38" s="621"/>
      <c r="DF38" s="621"/>
      <c r="DG38" s="621"/>
      <c r="DH38" s="621"/>
      <c r="DI38" s="621"/>
      <c r="DJ38" s="621"/>
      <c r="DK38" s="622"/>
      <c r="DL38" s="626">
        <v>63126</v>
      </c>
      <c r="DM38" s="621"/>
      <c r="DN38" s="621"/>
      <c r="DO38" s="621"/>
      <c r="DP38" s="621"/>
      <c r="DQ38" s="621"/>
      <c r="DR38" s="621"/>
      <c r="DS38" s="621"/>
      <c r="DT38" s="621"/>
      <c r="DU38" s="621"/>
      <c r="DV38" s="622"/>
      <c r="DW38" s="643">
        <v>5.7</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14129</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42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86492</v>
      </c>
      <c r="CS39" s="639"/>
      <c r="CT39" s="639"/>
      <c r="CU39" s="639"/>
      <c r="CV39" s="639"/>
      <c r="CW39" s="639"/>
      <c r="CX39" s="639"/>
      <c r="CY39" s="640"/>
      <c r="CZ39" s="623">
        <v>2.6</v>
      </c>
      <c r="DA39" s="641"/>
      <c r="DB39" s="641"/>
      <c r="DC39" s="642"/>
      <c r="DD39" s="626">
        <v>86492</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46993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213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325</v>
      </c>
      <c r="CS40" s="621"/>
      <c r="CT40" s="621"/>
      <c r="CU40" s="621"/>
      <c r="CV40" s="621"/>
      <c r="CW40" s="621"/>
      <c r="CX40" s="621"/>
      <c r="CY40" s="622"/>
      <c r="CZ40" s="623" t="s">
        <v>325</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45077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255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1368331</v>
      </c>
      <c r="CS42" s="621"/>
      <c r="CT42" s="621"/>
      <c r="CU42" s="621"/>
      <c r="CV42" s="621"/>
      <c r="CW42" s="621"/>
      <c r="CX42" s="621"/>
      <c r="CY42" s="622"/>
      <c r="CZ42" s="623">
        <v>41.4</v>
      </c>
      <c r="DA42" s="624"/>
      <c r="DB42" s="624"/>
      <c r="DC42" s="625"/>
      <c r="DD42" s="626">
        <v>79492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5049</v>
      </c>
      <c r="CS43" s="639"/>
      <c r="CT43" s="639"/>
      <c r="CU43" s="639"/>
      <c r="CV43" s="639"/>
      <c r="CW43" s="639"/>
      <c r="CX43" s="639"/>
      <c r="CY43" s="640"/>
      <c r="CZ43" s="623">
        <v>0.2</v>
      </c>
      <c r="DA43" s="641"/>
      <c r="DB43" s="641"/>
      <c r="DC43" s="642"/>
      <c r="DD43" s="626">
        <v>5049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1367467</v>
      </c>
      <c r="CS44" s="621"/>
      <c r="CT44" s="621"/>
      <c r="CU44" s="621"/>
      <c r="CV44" s="621"/>
      <c r="CW44" s="621"/>
      <c r="CX44" s="621"/>
      <c r="CY44" s="622"/>
      <c r="CZ44" s="623">
        <v>41.4</v>
      </c>
      <c r="DA44" s="624"/>
      <c r="DB44" s="624"/>
      <c r="DC44" s="625"/>
      <c r="DD44" s="626">
        <v>78628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1296327</v>
      </c>
      <c r="CS45" s="639"/>
      <c r="CT45" s="639"/>
      <c r="CU45" s="639"/>
      <c r="CV45" s="639"/>
      <c r="CW45" s="639"/>
      <c r="CX45" s="639"/>
      <c r="CY45" s="640"/>
      <c r="CZ45" s="623">
        <v>39.200000000000003</v>
      </c>
      <c r="DA45" s="641"/>
      <c r="DB45" s="641"/>
      <c r="DC45" s="642"/>
      <c r="DD45" s="626">
        <v>21112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68800</v>
      </c>
      <c r="CS46" s="621"/>
      <c r="CT46" s="621"/>
      <c r="CU46" s="621"/>
      <c r="CV46" s="621"/>
      <c r="CW46" s="621"/>
      <c r="CX46" s="621"/>
      <c r="CY46" s="622"/>
      <c r="CZ46" s="623">
        <v>2.1</v>
      </c>
      <c r="DA46" s="624"/>
      <c r="DB46" s="624"/>
      <c r="DC46" s="625"/>
      <c r="DD46" s="626">
        <v>57176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864</v>
      </c>
      <c r="CS47" s="639"/>
      <c r="CT47" s="639"/>
      <c r="CU47" s="639"/>
      <c r="CV47" s="639"/>
      <c r="CW47" s="639"/>
      <c r="CX47" s="639"/>
      <c r="CY47" s="640"/>
      <c r="CZ47" s="623">
        <v>0</v>
      </c>
      <c r="DA47" s="641"/>
      <c r="DB47" s="641"/>
      <c r="DC47" s="642"/>
      <c r="DD47" s="626">
        <v>864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3305293</v>
      </c>
      <c r="CS49" s="605"/>
      <c r="CT49" s="605"/>
      <c r="CU49" s="605"/>
      <c r="CV49" s="605"/>
      <c r="CW49" s="605"/>
      <c r="CX49" s="605"/>
      <c r="CY49" s="606"/>
      <c r="CZ49" s="607">
        <v>100</v>
      </c>
      <c r="DA49" s="608"/>
      <c r="DB49" s="608"/>
      <c r="DC49" s="609"/>
      <c r="DD49" s="610">
        <v>1513468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3541</v>
      </c>
      <c r="R7" s="1134"/>
      <c r="S7" s="1134"/>
      <c r="T7" s="1134"/>
      <c r="U7" s="1134"/>
      <c r="V7" s="1134">
        <v>3305</v>
      </c>
      <c r="W7" s="1134"/>
      <c r="X7" s="1134"/>
      <c r="Y7" s="1134"/>
      <c r="Z7" s="1134"/>
      <c r="AA7" s="1134">
        <v>236</v>
      </c>
      <c r="AB7" s="1134"/>
      <c r="AC7" s="1134"/>
      <c r="AD7" s="1134"/>
      <c r="AE7" s="1135"/>
      <c r="AF7" s="1136">
        <v>172</v>
      </c>
      <c r="AG7" s="1137"/>
      <c r="AH7" s="1137"/>
      <c r="AI7" s="1137"/>
      <c r="AJ7" s="1138"/>
      <c r="AK7" s="1120">
        <v>203</v>
      </c>
      <c r="AL7" s="1121"/>
      <c r="AM7" s="1121"/>
      <c r="AN7" s="1121"/>
      <c r="AO7" s="1121"/>
      <c r="AP7" s="1121">
        <v>2421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367</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172</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294</v>
      </c>
      <c r="R28" s="1083"/>
      <c r="S28" s="1083"/>
      <c r="T28" s="1083"/>
      <c r="U28" s="1083"/>
      <c r="V28" s="1083">
        <v>270</v>
      </c>
      <c r="W28" s="1083"/>
      <c r="X28" s="1083"/>
      <c r="Y28" s="1083"/>
      <c r="Z28" s="1083"/>
      <c r="AA28" s="1083">
        <v>24</v>
      </c>
      <c r="AB28" s="1083"/>
      <c r="AC28" s="1083"/>
      <c r="AD28" s="1083"/>
      <c r="AE28" s="1084"/>
      <c r="AF28" s="1085">
        <v>23</v>
      </c>
      <c r="AG28" s="1083"/>
      <c r="AH28" s="1083"/>
      <c r="AI28" s="1083"/>
      <c r="AJ28" s="1086"/>
      <c r="AK28" s="1087">
        <v>36</v>
      </c>
      <c r="AL28" s="1075"/>
      <c r="AM28" s="1075"/>
      <c r="AN28" s="1075"/>
      <c r="AO28" s="1075"/>
      <c r="AP28" s="1075">
        <v>0</v>
      </c>
      <c r="AQ28" s="1075"/>
      <c r="AR28" s="1075"/>
      <c r="AS28" s="1075"/>
      <c r="AT28" s="1075"/>
      <c r="AU28" s="1075">
        <v>0</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381</v>
      </c>
      <c r="C29" s="1061"/>
      <c r="D29" s="1061"/>
      <c r="E29" s="1061"/>
      <c r="F29" s="1061"/>
      <c r="G29" s="1061"/>
      <c r="H29" s="1061"/>
      <c r="I29" s="1061"/>
      <c r="J29" s="1061"/>
      <c r="K29" s="1061"/>
      <c r="L29" s="1061"/>
      <c r="M29" s="1061"/>
      <c r="N29" s="1061"/>
      <c r="O29" s="1061"/>
      <c r="P29" s="1062"/>
      <c r="Q29" s="1072">
        <v>11</v>
      </c>
      <c r="R29" s="1073"/>
      <c r="S29" s="1073"/>
      <c r="T29" s="1073"/>
      <c r="U29" s="1073"/>
      <c r="V29" s="1073">
        <v>11</v>
      </c>
      <c r="W29" s="1073"/>
      <c r="X29" s="1073"/>
      <c r="Y29" s="1073"/>
      <c r="Z29" s="1073"/>
      <c r="AA29" s="1073">
        <v>0</v>
      </c>
      <c r="AB29" s="1073"/>
      <c r="AC29" s="1073"/>
      <c r="AD29" s="1073"/>
      <c r="AE29" s="1074"/>
      <c r="AF29" s="1066">
        <v>0</v>
      </c>
      <c r="AG29" s="1067"/>
      <c r="AH29" s="1067"/>
      <c r="AI29" s="1067"/>
      <c r="AJ29" s="1068"/>
      <c r="AK29" s="1009">
        <v>7</v>
      </c>
      <c r="AL29" s="1000"/>
      <c r="AM29" s="1000"/>
      <c r="AN29" s="1000"/>
      <c r="AO29" s="1000"/>
      <c r="AP29" s="1000">
        <v>0</v>
      </c>
      <c r="AQ29" s="1000"/>
      <c r="AR29" s="1000"/>
      <c r="AS29" s="1000"/>
      <c r="AT29" s="1000"/>
      <c r="AU29" s="1000">
        <v>0</v>
      </c>
      <c r="AV29" s="1000"/>
      <c r="AW29" s="1000"/>
      <c r="AX29" s="1000"/>
      <c r="AY29" s="1000"/>
      <c r="AZ29" s="1071" t="s">
        <v>534</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382</v>
      </c>
      <c r="C30" s="1061"/>
      <c r="D30" s="1061"/>
      <c r="E30" s="1061"/>
      <c r="F30" s="1061"/>
      <c r="G30" s="1061"/>
      <c r="H30" s="1061"/>
      <c r="I30" s="1061"/>
      <c r="J30" s="1061"/>
      <c r="K30" s="1061"/>
      <c r="L30" s="1061"/>
      <c r="M30" s="1061"/>
      <c r="N30" s="1061"/>
      <c r="O30" s="1061"/>
      <c r="P30" s="1062"/>
      <c r="Q30" s="1072">
        <v>433</v>
      </c>
      <c r="R30" s="1073"/>
      <c r="S30" s="1073"/>
      <c r="T30" s="1073"/>
      <c r="U30" s="1073"/>
      <c r="V30" s="1073">
        <v>408</v>
      </c>
      <c r="W30" s="1073"/>
      <c r="X30" s="1073"/>
      <c r="Y30" s="1073"/>
      <c r="Z30" s="1073"/>
      <c r="AA30" s="1073">
        <v>25</v>
      </c>
      <c r="AB30" s="1073"/>
      <c r="AC30" s="1073"/>
      <c r="AD30" s="1073"/>
      <c r="AE30" s="1074"/>
      <c r="AF30" s="1066">
        <v>40</v>
      </c>
      <c r="AG30" s="1067"/>
      <c r="AH30" s="1067"/>
      <c r="AI30" s="1067"/>
      <c r="AJ30" s="1068"/>
      <c r="AK30" s="1009">
        <v>20</v>
      </c>
      <c r="AL30" s="1000"/>
      <c r="AM30" s="1000"/>
      <c r="AN30" s="1000"/>
      <c r="AO30" s="1000"/>
      <c r="AP30" s="1000">
        <v>313</v>
      </c>
      <c r="AQ30" s="1000"/>
      <c r="AR30" s="1000"/>
      <c r="AS30" s="1000"/>
      <c r="AT30" s="1000"/>
      <c r="AU30" s="1000">
        <v>156</v>
      </c>
      <c r="AV30" s="1000"/>
      <c r="AW30" s="1000"/>
      <c r="AX30" s="1000"/>
      <c r="AY30" s="1000"/>
      <c r="AZ30" s="1071" t="s">
        <v>534</v>
      </c>
      <c r="BA30" s="1071"/>
      <c r="BB30" s="1071"/>
      <c r="BC30" s="1071"/>
      <c r="BD30" s="1071"/>
      <c r="BE30" s="1055" t="s">
        <v>383</v>
      </c>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384</v>
      </c>
      <c r="C31" s="1061"/>
      <c r="D31" s="1061"/>
      <c r="E31" s="1061"/>
      <c r="F31" s="1061"/>
      <c r="G31" s="1061"/>
      <c r="H31" s="1061"/>
      <c r="I31" s="1061"/>
      <c r="J31" s="1061"/>
      <c r="K31" s="1061"/>
      <c r="L31" s="1061"/>
      <c r="M31" s="1061"/>
      <c r="N31" s="1061"/>
      <c r="O31" s="1061"/>
      <c r="P31" s="1062"/>
      <c r="Q31" s="1072">
        <v>71</v>
      </c>
      <c r="R31" s="1073"/>
      <c r="S31" s="1073"/>
      <c r="T31" s="1073"/>
      <c r="U31" s="1073"/>
      <c r="V31" s="1073">
        <v>67</v>
      </c>
      <c r="W31" s="1073"/>
      <c r="X31" s="1073"/>
      <c r="Y31" s="1073"/>
      <c r="Z31" s="1073"/>
      <c r="AA31" s="1073">
        <v>4</v>
      </c>
      <c r="AB31" s="1073"/>
      <c r="AC31" s="1073"/>
      <c r="AD31" s="1073"/>
      <c r="AE31" s="1074"/>
      <c r="AF31" s="1066">
        <v>1</v>
      </c>
      <c r="AG31" s="1067"/>
      <c r="AH31" s="1067"/>
      <c r="AI31" s="1067"/>
      <c r="AJ31" s="1068"/>
      <c r="AK31" s="1009">
        <v>31</v>
      </c>
      <c r="AL31" s="1000"/>
      <c r="AM31" s="1000"/>
      <c r="AN31" s="1000"/>
      <c r="AO31" s="1000"/>
      <c r="AP31" s="1000">
        <v>284</v>
      </c>
      <c r="AQ31" s="1000"/>
      <c r="AR31" s="1000"/>
      <c r="AS31" s="1000"/>
      <c r="AT31" s="1000"/>
      <c r="AU31" s="1000">
        <v>142</v>
      </c>
      <c r="AV31" s="1000"/>
      <c r="AW31" s="1000"/>
      <c r="AX31" s="1000"/>
      <c r="AY31" s="1000"/>
      <c r="AZ31" s="1071" t="s">
        <v>534</v>
      </c>
      <c r="BA31" s="1071"/>
      <c r="BB31" s="1071"/>
      <c r="BC31" s="1071"/>
      <c r="BD31" s="1071"/>
      <c r="BE31" s="1055" t="s">
        <v>385</v>
      </c>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386</v>
      </c>
      <c r="C32" s="1061"/>
      <c r="D32" s="1061"/>
      <c r="E32" s="1061"/>
      <c r="F32" s="1061"/>
      <c r="G32" s="1061"/>
      <c r="H32" s="1061"/>
      <c r="I32" s="1061"/>
      <c r="J32" s="1061"/>
      <c r="K32" s="1061"/>
      <c r="L32" s="1061"/>
      <c r="M32" s="1061"/>
      <c r="N32" s="1061"/>
      <c r="O32" s="1061"/>
      <c r="P32" s="1062"/>
      <c r="Q32" s="1072">
        <v>264</v>
      </c>
      <c r="R32" s="1073"/>
      <c r="S32" s="1073"/>
      <c r="T32" s="1073"/>
      <c r="U32" s="1073"/>
      <c r="V32" s="1073">
        <v>260</v>
      </c>
      <c r="W32" s="1073"/>
      <c r="X32" s="1073"/>
      <c r="Y32" s="1073"/>
      <c r="Z32" s="1073"/>
      <c r="AA32" s="1073">
        <v>4</v>
      </c>
      <c r="AB32" s="1073"/>
      <c r="AC32" s="1073"/>
      <c r="AD32" s="1073"/>
      <c r="AE32" s="1074"/>
      <c r="AF32" s="1066">
        <v>3</v>
      </c>
      <c r="AG32" s="1067"/>
      <c r="AH32" s="1067"/>
      <c r="AI32" s="1067"/>
      <c r="AJ32" s="1068"/>
      <c r="AK32" s="1009">
        <v>32</v>
      </c>
      <c r="AL32" s="1000"/>
      <c r="AM32" s="1000"/>
      <c r="AN32" s="1000"/>
      <c r="AO32" s="1000"/>
      <c r="AP32" s="1000">
        <v>154</v>
      </c>
      <c r="AQ32" s="1000"/>
      <c r="AR32" s="1000"/>
      <c r="AS32" s="1000"/>
      <c r="AT32" s="1000"/>
      <c r="AU32" s="1000">
        <v>77</v>
      </c>
      <c r="AV32" s="1000"/>
      <c r="AW32" s="1000"/>
      <c r="AX32" s="1000"/>
      <c r="AY32" s="1000"/>
      <c r="AZ32" s="1071" t="s">
        <v>534</v>
      </c>
      <c r="BA32" s="1071"/>
      <c r="BB32" s="1071"/>
      <c r="BC32" s="1071"/>
      <c r="BD32" s="1071"/>
      <c r="BE32" s="1055" t="s">
        <v>385</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t="s">
        <v>387</v>
      </c>
      <c r="C33" s="1061"/>
      <c r="D33" s="1061"/>
      <c r="E33" s="1061"/>
      <c r="F33" s="1061"/>
      <c r="G33" s="1061"/>
      <c r="H33" s="1061"/>
      <c r="I33" s="1061"/>
      <c r="J33" s="1061"/>
      <c r="K33" s="1061"/>
      <c r="L33" s="1061"/>
      <c r="M33" s="1061"/>
      <c r="N33" s="1061"/>
      <c r="O33" s="1061"/>
      <c r="P33" s="1062"/>
      <c r="Q33" s="1072">
        <v>19</v>
      </c>
      <c r="R33" s="1073"/>
      <c r="S33" s="1073"/>
      <c r="T33" s="1073"/>
      <c r="U33" s="1073"/>
      <c r="V33" s="1073">
        <v>18</v>
      </c>
      <c r="W33" s="1073"/>
      <c r="X33" s="1073"/>
      <c r="Y33" s="1073"/>
      <c r="Z33" s="1073"/>
      <c r="AA33" s="1073">
        <v>1</v>
      </c>
      <c r="AB33" s="1073"/>
      <c r="AC33" s="1073"/>
      <c r="AD33" s="1073"/>
      <c r="AE33" s="1074"/>
      <c r="AF33" s="1066">
        <v>2</v>
      </c>
      <c r="AG33" s="1067"/>
      <c r="AH33" s="1067"/>
      <c r="AI33" s="1067"/>
      <c r="AJ33" s="1068"/>
      <c r="AK33" s="1009">
        <v>14</v>
      </c>
      <c r="AL33" s="1000"/>
      <c r="AM33" s="1000"/>
      <c r="AN33" s="1000"/>
      <c r="AO33" s="1000"/>
      <c r="AP33" s="1000">
        <v>15</v>
      </c>
      <c r="AQ33" s="1000"/>
      <c r="AR33" s="1000"/>
      <c r="AS33" s="1000"/>
      <c r="AT33" s="1000"/>
      <c r="AU33" s="1000">
        <v>7</v>
      </c>
      <c r="AV33" s="1000"/>
      <c r="AW33" s="1000"/>
      <c r="AX33" s="1000"/>
      <c r="AY33" s="1000"/>
      <c r="AZ33" s="1071" t="s">
        <v>534</v>
      </c>
      <c r="BA33" s="1071"/>
      <c r="BB33" s="1071"/>
      <c r="BC33" s="1071"/>
      <c r="BD33" s="1071"/>
      <c r="BE33" s="1055" t="s">
        <v>385</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388</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69</v>
      </c>
      <c r="AG63" s="988"/>
      <c r="AH63" s="988"/>
      <c r="AI63" s="988"/>
      <c r="AJ63" s="1053"/>
      <c r="AK63" s="1054"/>
      <c r="AL63" s="992"/>
      <c r="AM63" s="992"/>
      <c r="AN63" s="992"/>
      <c r="AO63" s="992"/>
      <c r="AP63" s="988"/>
      <c r="AQ63" s="988"/>
      <c r="AR63" s="988"/>
      <c r="AS63" s="988"/>
      <c r="AT63" s="988"/>
      <c r="AU63" s="988"/>
      <c r="AV63" s="988"/>
      <c r="AW63" s="988"/>
      <c r="AX63" s="988"/>
      <c r="AY63" s="988"/>
      <c r="AZ63" s="1048"/>
      <c r="BA63" s="1048"/>
      <c r="BB63" s="1048"/>
      <c r="BC63" s="1048"/>
      <c r="BD63" s="1048"/>
      <c r="BE63" s="989"/>
      <c r="BF63" s="989"/>
      <c r="BG63" s="989"/>
      <c r="BH63" s="989"/>
      <c r="BI63" s="990"/>
      <c r="BJ63" s="1049" t="s">
        <v>111</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v>135</v>
      </c>
      <c r="R68" s="1011"/>
      <c r="S68" s="1011"/>
      <c r="T68" s="1011"/>
      <c r="U68" s="1011"/>
      <c r="V68" s="1011">
        <v>113</v>
      </c>
      <c r="W68" s="1011"/>
      <c r="X68" s="1011"/>
      <c r="Y68" s="1011"/>
      <c r="Z68" s="1011"/>
      <c r="AA68" s="1011">
        <v>22</v>
      </c>
      <c r="AB68" s="1011"/>
      <c r="AC68" s="1011"/>
      <c r="AD68" s="1011"/>
      <c r="AE68" s="1011"/>
      <c r="AF68" s="1011">
        <v>22</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993</v>
      </c>
      <c r="R69" s="1000"/>
      <c r="S69" s="1000"/>
      <c r="T69" s="1000"/>
      <c r="U69" s="1000"/>
      <c r="V69" s="1000">
        <v>953</v>
      </c>
      <c r="W69" s="1000"/>
      <c r="X69" s="1000"/>
      <c r="Y69" s="1000"/>
      <c r="Z69" s="1000"/>
      <c r="AA69" s="1000">
        <v>40</v>
      </c>
      <c r="AB69" s="1000"/>
      <c r="AC69" s="1000"/>
      <c r="AD69" s="1000"/>
      <c r="AE69" s="1000"/>
      <c r="AF69" s="1000">
        <v>40</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6">
        <v>29848</v>
      </c>
      <c r="R70" s="1000"/>
      <c r="S70" s="1000"/>
      <c r="T70" s="1000"/>
      <c r="U70" s="1000"/>
      <c r="V70" s="1000">
        <v>28863</v>
      </c>
      <c r="W70" s="1000"/>
      <c r="X70" s="1000"/>
      <c r="Y70" s="1000"/>
      <c r="Z70" s="1000"/>
      <c r="AA70" s="1000">
        <v>985</v>
      </c>
      <c r="AB70" s="1000"/>
      <c r="AC70" s="1000"/>
      <c r="AD70" s="1000"/>
      <c r="AE70" s="1000"/>
      <c r="AF70" s="1000">
        <v>985</v>
      </c>
      <c r="AG70" s="1000"/>
      <c r="AH70" s="1000"/>
      <c r="AI70" s="1000"/>
      <c r="AJ70" s="1000"/>
      <c r="AK70" s="1000">
        <v>4112</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v>4001</v>
      </c>
      <c r="R71" s="1000"/>
      <c r="S71" s="1000"/>
      <c r="T71" s="1000"/>
      <c r="U71" s="1000"/>
      <c r="V71" s="1000">
        <v>3980</v>
      </c>
      <c r="W71" s="1000"/>
      <c r="X71" s="1000"/>
      <c r="Y71" s="1000"/>
      <c r="Z71" s="1000"/>
      <c r="AA71" s="1000">
        <v>21</v>
      </c>
      <c r="AB71" s="1000"/>
      <c r="AC71" s="1000"/>
      <c r="AD71" s="1000"/>
      <c r="AE71" s="1000"/>
      <c r="AF71" s="1000">
        <v>21</v>
      </c>
      <c r="AG71" s="1000"/>
      <c r="AH71" s="1000"/>
      <c r="AI71" s="1000"/>
      <c r="AJ71" s="1000"/>
      <c r="AK71" s="1000">
        <v>12</v>
      </c>
      <c r="AL71" s="1000"/>
      <c r="AM71" s="1000"/>
      <c r="AN71" s="1000"/>
      <c r="AO71" s="1000"/>
      <c r="AP71" s="1000">
        <v>220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c r="D72" s="1004"/>
      <c r="E72" s="1004"/>
      <c r="F72" s="1004"/>
      <c r="G72" s="1004"/>
      <c r="H72" s="1004"/>
      <c r="I72" s="1004"/>
      <c r="J72" s="1004"/>
      <c r="K72" s="1004"/>
      <c r="L72" s="1004"/>
      <c r="M72" s="1004"/>
      <c r="N72" s="1004"/>
      <c r="O72" s="1004"/>
      <c r="P72" s="1005"/>
      <c r="Q72" s="1006">
        <v>13</v>
      </c>
      <c r="R72" s="1000"/>
      <c r="S72" s="1000"/>
      <c r="T72" s="1000"/>
      <c r="U72" s="1000"/>
      <c r="V72" s="1000">
        <v>12</v>
      </c>
      <c r="W72" s="1000"/>
      <c r="X72" s="1000"/>
      <c r="Y72" s="1000"/>
      <c r="Z72" s="1000"/>
      <c r="AA72" s="1000">
        <v>1</v>
      </c>
      <c r="AB72" s="1000"/>
      <c r="AC72" s="1000"/>
      <c r="AD72" s="1000"/>
      <c r="AE72" s="1000"/>
      <c r="AF72" s="1000">
        <v>1</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540</v>
      </c>
      <c r="C73" s="1004"/>
      <c r="D73" s="1004"/>
      <c r="E73" s="1004"/>
      <c r="F73" s="1004"/>
      <c r="G73" s="1004"/>
      <c r="H73" s="1004"/>
      <c r="I73" s="1004"/>
      <c r="J73" s="1004"/>
      <c r="K73" s="1004"/>
      <c r="L73" s="1004"/>
      <c r="M73" s="1004"/>
      <c r="N73" s="1004"/>
      <c r="O73" s="1004"/>
      <c r="P73" s="1005"/>
      <c r="Q73" s="1006">
        <v>9111</v>
      </c>
      <c r="R73" s="1000"/>
      <c r="S73" s="1000"/>
      <c r="T73" s="1000"/>
      <c r="U73" s="1000"/>
      <c r="V73" s="1000">
        <v>8473</v>
      </c>
      <c r="W73" s="1000"/>
      <c r="X73" s="1000"/>
      <c r="Y73" s="1000"/>
      <c r="Z73" s="1000"/>
      <c r="AA73" s="1000">
        <v>638</v>
      </c>
      <c r="AB73" s="1000"/>
      <c r="AC73" s="1000"/>
      <c r="AD73" s="1000"/>
      <c r="AE73" s="1000"/>
      <c r="AF73" s="1000">
        <v>638</v>
      </c>
      <c r="AG73" s="1000"/>
      <c r="AH73" s="1000"/>
      <c r="AI73" s="1000"/>
      <c r="AJ73" s="1000"/>
      <c r="AK73" s="1000">
        <v>3</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541</v>
      </c>
      <c r="C74" s="1004"/>
      <c r="D74" s="1004"/>
      <c r="E74" s="1004"/>
      <c r="F74" s="1004"/>
      <c r="G74" s="1004"/>
      <c r="H74" s="1004"/>
      <c r="I74" s="1004"/>
      <c r="J74" s="1004"/>
      <c r="K74" s="1004"/>
      <c r="L74" s="1004"/>
      <c r="M74" s="1004"/>
      <c r="N74" s="1004"/>
      <c r="O74" s="1004"/>
      <c r="P74" s="1005"/>
      <c r="Q74" s="1006">
        <v>240</v>
      </c>
      <c r="R74" s="1000"/>
      <c r="S74" s="1000"/>
      <c r="T74" s="1000"/>
      <c r="U74" s="1000"/>
      <c r="V74" s="1000">
        <v>227</v>
      </c>
      <c r="W74" s="1000"/>
      <c r="X74" s="1000"/>
      <c r="Y74" s="1000"/>
      <c r="Z74" s="1000"/>
      <c r="AA74" s="1000">
        <v>13</v>
      </c>
      <c r="AB74" s="1000"/>
      <c r="AC74" s="1000"/>
      <c r="AD74" s="1000"/>
      <c r="AE74" s="1000"/>
      <c r="AF74" s="1000">
        <v>13</v>
      </c>
      <c r="AG74" s="1000"/>
      <c r="AH74" s="1000"/>
      <c r="AI74" s="1000"/>
      <c r="AJ74" s="1000"/>
      <c r="AK74" s="1000">
        <v>40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276302</v>
      </c>
      <c r="AB110" s="916"/>
      <c r="AC110" s="916"/>
      <c r="AD110" s="916"/>
      <c r="AE110" s="917"/>
      <c r="AF110" s="918">
        <v>241638</v>
      </c>
      <c r="AG110" s="916"/>
      <c r="AH110" s="916"/>
      <c r="AI110" s="916"/>
      <c r="AJ110" s="917"/>
      <c r="AK110" s="918">
        <v>226712</v>
      </c>
      <c r="AL110" s="916"/>
      <c r="AM110" s="916"/>
      <c r="AN110" s="916"/>
      <c r="AO110" s="917"/>
      <c r="AP110" s="919">
        <v>24.8</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2044181</v>
      </c>
      <c r="BR110" s="863"/>
      <c r="BS110" s="863"/>
      <c r="BT110" s="863"/>
      <c r="BU110" s="863"/>
      <c r="BV110" s="863">
        <v>2019262</v>
      </c>
      <c r="BW110" s="863"/>
      <c r="BX110" s="863"/>
      <c r="BY110" s="863"/>
      <c r="BZ110" s="863"/>
      <c r="CA110" s="863">
        <v>2420822</v>
      </c>
      <c r="CB110" s="863"/>
      <c r="CC110" s="863"/>
      <c r="CD110" s="863"/>
      <c r="CE110" s="863"/>
      <c r="CF110" s="887">
        <v>264.5</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310549</v>
      </c>
      <c r="BR112" s="835"/>
      <c r="BS112" s="835"/>
      <c r="BT112" s="835"/>
      <c r="BU112" s="835"/>
      <c r="BV112" s="835">
        <v>379609</v>
      </c>
      <c r="BW112" s="835"/>
      <c r="BX112" s="835"/>
      <c r="BY112" s="835"/>
      <c r="BZ112" s="835"/>
      <c r="CA112" s="835">
        <v>322725</v>
      </c>
      <c r="CB112" s="835"/>
      <c r="CC112" s="835"/>
      <c r="CD112" s="835"/>
      <c r="CE112" s="835"/>
      <c r="CF112" s="896">
        <v>35.299999999999997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62260</v>
      </c>
      <c r="AB113" s="944"/>
      <c r="AC113" s="944"/>
      <c r="AD113" s="944"/>
      <c r="AE113" s="945"/>
      <c r="AF113" s="946">
        <v>54402</v>
      </c>
      <c r="AG113" s="944"/>
      <c r="AH113" s="944"/>
      <c r="AI113" s="944"/>
      <c r="AJ113" s="945"/>
      <c r="AK113" s="946">
        <v>54729</v>
      </c>
      <c r="AL113" s="944"/>
      <c r="AM113" s="944"/>
      <c r="AN113" s="944"/>
      <c r="AO113" s="945"/>
      <c r="AP113" s="947">
        <v>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9693</v>
      </c>
      <c r="BR113" s="835"/>
      <c r="BS113" s="835"/>
      <c r="BT113" s="835"/>
      <c r="BU113" s="835"/>
      <c r="BV113" s="835">
        <v>8351</v>
      </c>
      <c r="BW113" s="835"/>
      <c r="BX113" s="835"/>
      <c r="BY113" s="835"/>
      <c r="BZ113" s="835"/>
      <c r="CA113" s="835">
        <v>6991</v>
      </c>
      <c r="CB113" s="835"/>
      <c r="CC113" s="835"/>
      <c r="CD113" s="835"/>
      <c r="CE113" s="835"/>
      <c r="CF113" s="896">
        <v>0.8</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1842</v>
      </c>
      <c r="AB114" s="798"/>
      <c r="AC114" s="798"/>
      <c r="AD114" s="798"/>
      <c r="AE114" s="799"/>
      <c r="AF114" s="800">
        <v>1315</v>
      </c>
      <c r="AG114" s="798"/>
      <c r="AH114" s="798"/>
      <c r="AI114" s="798"/>
      <c r="AJ114" s="799"/>
      <c r="AK114" s="800">
        <v>1327</v>
      </c>
      <c r="AL114" s="798"/>
      <c r="AM114" s="798"/>
      <c r="AN114" s="798"/>
      <c r="AO114" s="799"/>
      <c r="AP114" s="845">
        <v>0.1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242859</v>
      </c>
      <c r="BR114" s="835"/>
      <c r="BS114" s="835"/>
      <c r="BT114" s="835"/>
      <c r="BU114" s="835"/>
      <c r="BV114" s="835">
        <v>148704</v>
      </c>
      <c r="BW114" s="835"/>
      <c r="BX114" s="835"/>
      <c r="BY114" s="835"/>
      <c r="BZ114" s="835"/>
      <c r="CA114" s="835">
        <v>120548</v>
      </c>
      <c r="CB114" s="835"/>
      <c r="CC114" s="835"/>
      <c r="CD114" s="835"/>
      <c r="CE114" s="835"/>
      <c r="CF114" s="896">
        <v>13.2</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1086</v>
      </c>
      <c r="AB116" s="798"/>
      <c r="AC116" s="798"/>
      <c r="AD116" s="798"/>
      <c r="AE116" s="799"/>
      <c r="AF116" s="800">
        <v>2290</v>
      </c>
      <c r="AG116" s="798"/>
      <c r="AH116" s="798"/>
      <c r="AI116" s="798"/>
      <c r="AJ116" s="799"/>
      <c r="AK116" s="800">
        <v>2666</v>
      </c>
      <c r="AL116" s="798"/>
      <c r="AM116" s="798"/>
      <c r="AN116" s="798"/>
      <c r="AO116" s="799"/>
      <c r="AP116" s="845">
        <v>0.3</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341490</v>
      </c>
      <c r="AB117" s="930"/>
      <c r="AC117" s="930"/>
      <c r="AD117" s="930"/>
      <c r="AE117" s="931"/>
      <c r="AF117" s="932">
        <v>299645</v>
      </c>
      <c r="AG117" s="930"/>
      <c r="AH117" s="930"/>
      <c r="AI117" s="930"/>
      <c r="AJ117" s="931"/>
      <c r="AK117" s="932">
        <v>285434</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2607282</v>
      </c>
      <c r="BR119" s="866"/>
      <c r="BS119" s="866"/>
      <c r="BT119" s="866"/>
      <c r="BU119" s="866"/>
      <c r="BV119" s="866">
        <v>2555926</v>
      </c>
      <c r="BW119" s="866"/>
      <c r="BX119" s="866"/>
      <c r="BY119" s="866"/>
      <c r="BZ119" s="866"/>
      <c r="CA119" s="866">
        <v>2871086</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395938</v>
      </c>
      <c r="BR120" s="863"/>
      <c r="BS120" s="863"/>
      <c r="BT120" s="863"/>
      <c r="BU120" s="863"/>
      <c r="BV120" s="863">
        <v>392640</v>
      </c>
      <c r="BW120" s="863"/>
      <c r="BX120" s="863"/>
      <c r="BY120" s="863"/>
      <c r="BZ120" s="863"/>
      <c r="CA120" s="863">
        <v>311232</v>
      </c>
      <c r="CB120" s="863"/>
      <c r="CC120" s="863"/>
      <c r="CD120" s="863"/>
      <c r="CE120" s="863"/>
      <c r="CF120" s="887">
        <v>34</v>
      </c>
      <c r="CG120" s="888"/>
      <c r="CH120" s="888"/>
      <c r="CI120" s="888"/>
      <c r="CJ120" s="888"/>
      <c r="CK120" s="889" t="s">
        <v>437</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199897</v>
      </c>
      <c r="DH120" s="863"/>
      <c r="DI120" s="863"/>
      <c r="DJ120" s="863"/>
      <c r="DK120" s="863"/>
      <c r="DL120" s="863">
        <v>248094</v>
      </c>
      <c r="DM120" s="863"/>
      <c r="DN120" s="863"/>
      <c r="DO120" s="863"/>
      <c r="DP120" s="863"/>
      <c r="DQ120" s="863">
        <v>197763</v>
      </c>
      <c r="DR120" s="863"/>
      <c r="DS120" s="863"/>
      <c r="DT120" s="863"/>
      <c r="DU120" s="863"/>
      <c r="DV120" s="864">
        <v>21.6</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218534</v>
      </c>
      <c r="BR121" s="835"/>
      <c r="BS121" s="835"/>
      <c r="BT121" s="835"/>
      <c r="BU121" s="835"/>
      <c r="BV121" s="835">
        <v>225914</v>
      </c>
      <c r="BW121" s="835"/>
      <c r="BX121" s="835"/>
      <c r="BY121" s="835"/>
      <c r="BZ121" s="835"/>
      <c r="CA121" s="835">
        <v>201330</v>
      </c>
      <c r="CB121" s="835"/>
      <c r="CC121" s="835"/>
      <c r="CD121" s="835"/>
      <c r="CE121" s="835"/>
      <c r="CF121" s="896">
        <v>22</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47058</v>
      </c>
      <c r="DH121" s="835"/>
      <c r="DI121" s="835"/>
      <c r="DJ121" s="835"/>
      <c r="DK121" s="835"/>
      <c r="DL121" s="835">
        <v>119765</v>
      </c>
      <c r="DM121" s="835"/>
      <c r="DN121" s="835"/>
      <c r="DO121" s="835"/>
      <c r="DP121" s="835"/>
      <c r="DQ121" s="835">
        <v>124962</v>
      </c>
      <c r="DR121" s="835"/>
      <c r="DS121" s="835"/>
      <c r="DT121" s="835"/>
      <c r="DU121" s="835"/>
      <c r="DV121" s="812">
        <v>13.7</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1498556</v>
      </c>
      <c r="BR122" s="866"/>
      <c r="BS122" s="866"/>
      <c r="BT122" s="866"/>
      <c r="BU122" s="866"/>
      <c r="BV122" s="866">
        <v>1257368</v>
      </c>
      <c r="BW122" s="866"/>
      <c r="BX122" s="866"/>
      <c r="BY122" s="866"/>
      <c r="BZ122" s="866"/>
      <c r="CA122" s="866">
        <v>1082090</v>
      </c>
      <c r="CB122" s="866"/>
      <c r="CC122" s="866"/>
      <c r="CD122" s="866"/>
      <c r="CE122" s="866"/>
      <c r="CF122" s="867">
        <v>118.2</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2113028</v>
      </c>
      <c r="BR123" s="854"/>
      <c r="BS123" s="854"/>
      <c r="BT123" s="854"/>
      <c r="BU123" s="854"/>
      <c r="BV123" s="854">
        <v>1875922</v>
      </c>
      <c r="BW123" s="854"/>
      <c r="BX123" s="854"/>
      <c r="BY123" s="854"/>
      <c r="BZ123" s="854"/>
      <c r="CA123" s="854">
        <v>1594652</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63594</v>
      </c>
      <c r="DH123" s="798"/>
      <c r="DI123" s="798"/>
      <c r="DJ123" s="798"/>
      <c r="DK123" s="799"/>
      <c r="DL123" s="800">
        <v>11750</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54.5</v>
      </c>
      <c r="BR124" s="852"/>
      <c r="BS124" s="852"/>
      <c r="BT124" s="852"/>
      <c r="BU124" s="852"/>
      <c r="BV124" s="852">
        <v>70.599999999999994</v>
      </c>
      <c r="BW124" s="852"/>
      <c r="BX124" s="852"/>
      <c r="BY124" s="852"/>
      <c r="BZ124" s="852"/>
      <c r="CA124" s="852">
        <v>139.4</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25301</v>
      </c>
      <c r="AB128" s="819"/>
      <c r="AC128" s="819"/>
      <c r="AD128" s="819"/>
      <c r="AE128" s="820"/>
      <c r="AF128" s="821">
        <v>28350</v>
      </c>
      <c r="AG128" s="819"/>
      <c r="AH128" s="819"/>
      <c r="AI128" s="819"/>
      <c r="AJ128" s="820"/>
      <c r="AK128" s="821">
        <v>31663</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1121629</v>
      </c>
      <c r="AB129" s="798"/>
      <c r="AC129" s="798"/>
      <c r="AD129" s="798"/>
      <c r="AE129" s="799"/>
      <c r="AF129" s="800">
        <v>1147173</v>
      </c>
      <c r="AG129" s="798"/>
      <c r="AH129" s="798"/>
      <c r="AI129" s="798"/>
      <c r="AJ129" s="799"/>
      <c r="AK129" s="800">
        <v>1100763</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215123</v>
      </c>
      <c r="AB130" s="798"/>
      <c r="AC130" s="798"/>
      <c r="AD130" s="798"/>
      <c r="AE130" s="799"/>
      <c r="AF130" s="800">
        <v>184479</v>
      </c>
      <c r="AG130" s="798"/>
      <c r="AH130" s="798"/>
      <c r="AI130" s="798"/>
      <c r="AJ130" s="799"/>
      <c r="AK130" s="800">
        <v>185578</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9.1999999999999993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906506</v>
      </c>
      <c r="AB131" s="781"/>
      <c r="AC131" s="781"/>
      <c r="AD131" s="781"/>
      <c r="AE131" s="782"/>
      <c r="AF131" s="783">
        <v>962694</v>
      </c>
      <c r="AG131" s="781"/>
      <c r="AH131" s="781"/>
      <c r="AI131" s="781"/>
      <c r="AJ131" s="782"/>
      <c r="AK131" s="783">
        <v>915185</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139.4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11.14896096</v>
      </c>
      <c r="AB132" s="761"/>
      <c r="AC132" s="761"/>
      <c r="AD132" s="761"/>
      <c r="AE132" s="762"/>
      <c r="AF132" s="763">
        <v>9.0180264959999992</v>
      </c>
      <c r="AG132" s="761"/>
      <c r="AH132" s="761"/>
      <c r="AI132" s="761"/>
      <c r="AJ132" s="762"/>
      <c r="AK132" s="763">
        <v>7.4512803419999996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14.2</v>
      </c>
      <c r="AB133" s="740"/>
      <c r="AC133" s="740"/>
      <c r="AD133" s="740"/>
      <c r="AE133" s="741"/>
      <c r="AF133" s="739">
        <v>11.7</v>
      </c>
      <c r="AG133" s="740"/>
      <c r="AH133" s="740"/>
      <c r="AI133" s="740"/>
      <c r="AJ133" s="741"/>
      <c r="AK133" s="739">
        <v>9.1999999999999993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484202</v>
      </c>
      <c r="L9" s="266">
        <v>381863</v>
      </c>
      <c r="M9" s="267">
        <v>160295</v>
      </c>
      <c r="N9" s="268">
        <v>138.19999999999999</v>
      </c>
    </row>
    <row r="10" spans="1:16" x14ac:dyDescent="0.15">
      <c r="A10" s="250"/>
      <c r="B10" s="246"/>
      <c r="C10" s="246"/>
      <c r="D10" s="246"/>
      <c r="E10" s="246"/>
      <c r="F10" s="246"/>
      <c r="G10" s="1166" t="s">
        <v>475</v>
      </c>
      <c r="H10" s="1167"/>
      <c r="I10" s="1167"/>
      <c r="J10" s="1168"/>
      <c r="K10" s="269">
        <v>21971</v>
      </c>
      <c r="L10" s="270">
        <v>17327</v>
      </c>
      <c r="M10" s="271">
        <v>18795</v>
      </c>
      <c r="N10" s="272">
        <v>-7.8</v>
      </c>
    </row>
    <row r="11" spans="1:16" ht="13.5" customHeight="1" x14ac:dyDescent="0.15">
      <c r="A11" s="250"/>
      <c r="B11" s="246"/>
      <c r="C11" s="246"/>
      <c r="D11" s="246"/>
      <c r="E11" s="246"/>
      <c r="F11" s="246"/>
      <c r="G11" s="1166" t="s">
        <v>476</v>
      </c>
      <c r="H11" s="1167"/>
      <c r="I11" s="1167"/>
      <c r="J11" s="1168"/>
      <c r="K11" s="269">
        <v>5145</v>
      </c>
      <c r="L11" s="270">
        <v>4058</v>
      </c>
      <c r="M11" s="271">
        <v>26340</v>
      </c>
      <c r="N11" s="272">
        <v>-84.6</v>
      </c>
    </row>
    <row r="12" spans="1:16" ht="13.5" customHeight="1" x14ac:dyDescent="0.15">
      <c r="A12" s="250"/>
      <c r="B12" s="246"/>
      <c r="C12" s="246"/>
      <c r="D12" s="246"/>
      <c r="E12" s="246"/>
      <c r="F12" s="246"/>
      <c r="G12" s="1166" t="s">
        <v>477</v>
      </c>
      <c r="H12" s="1167"/>
      <c r="I12" s="1167"/>
      <c r="J12" s="1168"/>
      <c r="K12" s="269" t="s">
        <v>478</v>
      </c>
      <c r="L12" s="270" t="s">
        <v>478</v>
      </c>
      <c r="M12" s="271">
        <v>1514</v>
      </c>
      <c r="N12" s="272" t="s">
        <v>478</v>
      </c>
    </row>
    <row r="13" spans="1:16" ht="13.5" customHeight="1" x14ac:dyDescent="0.15">
      <c r="A13" s="250"/>
      <c r="B13" s="246"/>
      <c r="C13" s="246"/>
      <c r="D13" s="246"/>
      <c r="E13" s="246"/>
      <c r="F13" s="246"/>
      <c r="G13" s="1166" t="s">
        <v>479</v>
      </c>
      <c r="H13" s="1167"/>
      <c r="I13" s="1167"/>
      <c r="J13" s="1168"/>
      <c r="K13" s="269" t="s">
        <v>478</v>
      </c>
      <c r="L13" s="270" t="s">
        <v>478</v>
      </c>
      <c r="M13" s="271" t="s">
        <v>478</v>
      </c>
      <c r="N13" s="272" t="s">
        <v>478</v>
      </c>
    </row>
    <row r="14" spans="1:16" ht="13.5" customHeight="1" x14ac:dyDescent="0.15">
      <c r="A14" s="250"/>
      <c r="B14" s="246"/>
      <c r="C14" s="246"/>
      <c r="D14" s="246"/>
      <c r="E14" s="246"/>
      <c r="F14" s="246"/>
      <c r="G14" s="1166" t="s">
        <v>480</v>
      </c>
      <c r="H14" s="1167"/>
      <c r="I14" s="1167"/>
      <c r="J14" s="1168"/>
      <c r="K14" s="269" t="s">
        <v>478</v>
      </c>
      <c r="L14" s="270" t="s">
        <v>478</v>
      </c>
      <c r="M14" s="271">
        <v>7022</v>
      </c>
      <c r="N14" s="272" t="s">
        <v>478</v>
      </c>
    </row>
    <row r="15" spans="1:16" ht="13.5" customHeight="1" x14ac:dyDescent="0.15">
      <c r="A15" s="250"/>
      <c r="B15" s="246"/>
      <c r="C15" s="246"/>
      <c r="D15" s="246"/>
      <c r="E15" s="246"/>
      <c r="F15" s="246"/>
      <c r="G15" s="1166" t="s">
        <v>481</v>
      </c>
      <c r="H15" s="1167"/>
      <c r="I15" s="1167"/>
      <c r="J15" s="1168"/>
      <c r="K15" s="269">
        <v>5049</v>
      </c>
      <c r="L15" s="270">
        <v>3982</v>
      </c>
      <c r="M15" s="271">
        <v>5072</v>
      </c>
      <c r="N15" s="272">
        <v>-21.5</v>
      </c>
    </row>
    <row r="16" spans="1:16" x14ac:dyDescent="0.15">
      <c r="A16" s="250"/>
      <c r="B16" s="246"/>
      <c r="C16" s="246"/>
      <c r="D16" s="246"/>
      <c r="E16" s="246"/>
      <c r="F16" s="246"/>
      <c r="G16" s="1169" t="s">
        <v>482</v>
      </c>
      <c r="H16" s="1170"/>
      <c r="I16" s="1170"/>
      <c r="J16" s="1171"/>
      <c r="K16" s="270">
        <v>-49896</v>
      </c>
      <c r="L16" s="270">
        <v>-39350</v>
      </c>
      <c r="M16" s="271">
        <v>-16946</v>
      </c>
      <c r="N16" s="272">
        <v>132.19999999999999</v>
      </c>
    </row>
    <row r="17" spans="1:16" x14ac:dyDescent="0.15">
      <c r="A17" s="250"/>
      <c r="B17" s="246"/>
      <c r="C17" s="246"/>
      <c r="D17" s="246"/>
      <c r="E17" s="246"/>
      <c r="F17" s="246"/>
      <c r="G17" s="1169" t="s">
        <v>171</v>
      </c>
      <c r="H17" s="1170"/>
      <c r="I17" s="1170"/>
      <c r="J17" s="1171"/>
      <c r="K17" s="270">
        <v>466471</v>
      </c>
      <c r="L17" s="270">
        <v>367879</v>
      </c>
      <c r="M17" s="271">
        <v>202093</v>
      </c>
      <c r="N17" s="272">
        <v>82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36.28</v>
      </c>
      <c r="L21" s="283">
        <v>18.46</v>
      </c>
      <c r="M21" s="284">
        <v>17.82</v>
      </c>
      <c r="N21" s="251"/>
      <c r="O21" s="285"/>
      <c r="P21" s="281"/>
    </row>
    <row r="22" spans="1:16" s="286" customFormat="1" x14ac:dyDescent="0.15">
      <c r="A22" s="281"/>
      <c r="B22" s="251"/>
      <c r="C22" s="251"/>
      <c r="D22" s="251"/>
      <c r="E22" s="251"/>
      <c r="F22" s="251"/>
      <c r="G22" s="1163" t="s">
        <v>488</v>
      </c>
      <c r="H22" s="1164"/>
      <c r="I22" s="1164"/>
      <c r="J22" s="1165"/>
      <c r="K22" s="287">
        <v>87.2</v>
      </c>
      <c r="L22" s="288">
        <v>94.7</v>
      </c>
      <c r="M22" s="289">
        <v>-7.5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226712</v>
      </c>
      <c r="L32" s="296">
        <v>178795</v>
      </c>
      <c r="M32" s="297">
        <v>103357</v>
      </c>
      <c r="N32" s="298">
        <v>73</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t="s">
        <v>478</v>
      </c>
      <c r="N34" s="298" t="s">
        <v>478</v>
      </c>
    </row>
    <row r="35" spans="1:16" ht="27" customHeight="1" x14ac:dyDescent="0.15">
      <c r="A35" s="250"/>
      <c r="B35" s="246"/>
      <c r="C35" s="246"/>
      <c r="D35" s="246"/>
      <c r="E35" s="246"/>
      <c r="F35" s="246"/>
      <c r="G35" s="1154" t="s">
        <v>495</v>
      </c>
      <c r="H35" s="1155"/>
      <c r="I35" s="1155"/>
      <c r="J35" s="1156"/>
      <c r="K35" s="296">
        <v>54729</v>
      </c>
      <c r="L35" s="296">
        <v>43162</v>
      </c>
      <c r="M35" s="297">
        <v>28799</v>
      </c>
      <c r="N35" s="298">
        <v>49.9</v>
      </c>
    </row>
    <row r="36" spans="1:16" ht="27" customHeight="1" x14ac:dyDescent="0.15">
      <c r="A36" s="250"/>
      <c r="B36" s="246"/>
      <c r="C36" s="246"/>
      <c r="D36" s="246"/>
      <c r="E36" s="246"/>
      <c r="F36" s="246"/>
      <c r="G36" s="1154" t="s">
        <v>496</v>
      </c>
      <c r="H36" s="1155"/>
      <c r="I36" s="1155"/>
      <c r="J36" s="1156"/>
      <c r="K36" s="296">
        <v>1327</v>
      </c>
      <c r="L36" s="296">
        <v>1047</v>
      </c>
      <c r="M36" s="297">
        <v>4510</v>
      </c>
      <c r="N36" s="298">
        <v>-76.8</v>
      </c>
    </row>
    <row r="37" spans="1:16" ht="13.5" customHeight="1" x14ac:dyDescent="0.15">
      <c r="A37" s="250"/>
      <c r="B37" s="246"/>
      <c r="C37" s="246"/>
      <c r="D37" s="246"/>
      <c r="E37" s="246"/>
      <c r="F37" s="246"/>
      <c r="G37" s="1154" t="s">
        <v>497</v>
      </c>
      <c r="H37" s="1155"/>
      <c r="I37" s="1155"/>
      <c r="J37" s="1156"/>
      <c r="K37" s="296" t="s">
        <v>478</v>
      </c>
      <c r="L37" s="296" t="s">
        <v>478</v>
      </c>
      <c r="M37" s="297">
        <v>1276</v>
      </c>
      <c r="N37" s="298" t="s">
        <v>478</v>
      </c>
    </row>
    <row r="38" spans="1:16" ht="27" customHeight="1" x14ac:dyDescent="0.15">
      <c r="A38" s="250"/>
      <c r="B38" s="246"/>
      <c r="C38" s="246"/>
      <c r="D38" s="246"/>
      <c r="E38" s="246"/>
      <c r="F38" s="246"/>
      <c r="G38" s="1157" t="s">
        <v>498</v>
      </c>
      <c r="H38" s="1158"/>
      <c r="I38" s="1158"/>
      <c r="J38" s="1159"/>
      <c r="K38" s="299">
        <v>2666</v>
      </c>
      <c r="L38" s="299">
        <v>2103</v>
      </c>
      <c r="M38" s="300">
        <v>40</v>
      </c>
      <c r="N38" s="301">
        <v>5157.5</v>
      </c>
      <c r="O38" s="295"/>
    </row>
    <row r="39" spans="1:16" x14ac:dyDescent="0.15">
      <c r="A39" s="250"/>
      <c r="B39" s="246"/>
      <c r="C39" s="246"/>
      <c r="D39" s="246"/>
      <c r="E39" s="246"/>
      <c r="F39" s="246"/>
      <c r="G39" s="1157" t="s">
        <v>499</v>
      </c>
      <c r="H39" s="1158"/>
      <c r="I39" s="1158"/>
      <c r="J39" s="1159"/>
      <c r="K39" s="302">
        <v>-31663</v>
      </c>
      <c r="L39" s="302">
        <v>-24971</v>
      </c>
      <c r="M39" s="303">
        <v>-3340</v>
      </c>
      <c r="N39" s="304">
        <v>647.6</v>
      </c>
      <c r="O39" s="295"/>
    </row>
    <row r="40" spans="1:16" ht="27" customHeight="1" x14ac:dyDescent="0.15">
      <c r="A40" s="250"/>
      <c r="B40" s="246"/>
      <c r="C40" s="246"/>
      <c r="D40" s="246"/>
      <c r="E40" s="246"/>
      <c r="F40" s="246"/>
      <c r="G40" s="1154" t="s">
        <v>500</v>
      </c>
      <c r="H40" s="1155"/>
      <c r="I40" s="1155"/>
      <c r="J40" s="1156"/>
      <c r="K40" s="302">
        <v>-185578</v>
      </c>
      <c r="L40" s="302">
        <v>-146355</v>
      </c>
      <c r="M40" s="303">
        <v>-104131</v>
      </c>
      <c r="N40" s="304">
        <v>40.5</v>
      </c>
      <c r="O40" s="295"/>
    </row>
    <row r="41" spans="1:16" x14ac:dyDescent="0.15">
      <c r="A41" s="250"/>
      <c r="B41" s="246"/>
      <c r="C41" s="246"/>
      <c r="D41" s="246"/>
      <c r="E41" s="246"/>
      <c r="F41" s="246"/>
      <c r="G41" s="1160" t="s">
        <v>282</v>
      </c>
      <c r="H41" s="1161"/>
      <c r="I41" s="1161"/>
      <c r="J41" s="1162"/>
      <c r="K41" s="296">
        <v>68193</v>
      </c>
      <c r="L41" s="302">
        <v>53780</v>
      </c>
      <c r="M41" s="303">
        <v>30511</v>
      </c>
      <c r="N41" s="304">
        <v>76.3</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647279</v>
      </c>
      <c r="J51" s="322">
        <v>494106</v>
      </c>
      <c r="K51" s="323">
        <v>-10.3</v>
      </c>
      <c r="L51" s="324">
        <v>228305</v>
      </c>
      <c r="M51" s="325">
        <v>5.6</v>
      </c>
      <c r="N51" s="326">
        <v>-15.9</v>
      </c>
    </row>
    <row r="52" spans="1:14" x14ac:dyDescent="0.15">
      <c r="A52" s="250"/>
      <c r="B52" s="246"/>
      <c r="C52" s="246"/>
      <c r="D52" s="246"/>
      <c r="E52" s="246"/>
      <c r="F52" s="246"/>
      <c r="G52" s="327"/>
      <c r="H52" s="328" t="s">
        <v>511</v>
      </c>
      <c r="I52" s="329">
        <v>35943</v>
      </c>
      <c r="J52" s="330">
        <v>27437</v>
      </c>
      <c r="K52" s="331">
        <v>-79.8</v>
      </c>
      <c r="L52" s="332">
        <v>86611</v>
      </c>
      <c r="M52" s="333">
        <v>-20.399999999999999</v>
      </c>
      <c r="N52" s="334">
        <v>-59.4</v>
      </c>
    </row>
    <row r="53" spans="1:14" x14ac:dyDescent="0.15">
      <c r="A53" s="250"/>
      <c r="B53" s="246"/>
      <c r="C53" s="246"/>
      <c r="D53" s="246"/>
      <c r="E53" s="246"/>
      <c r="F53" s="246"/>
      <c r="G53" s="312" t="s">
        <v>512</v>
      </c>
      <c r="H53" s="313"/>
      <c r="I53" s="321">
        <v>1153764</v>
      </c>
      <c r="J53" s="322">
        <v>872082</v>
      </c>
      <c r="K53" s="323">
        <v>76.5</v>
      </c>
      <c r="L53" s="324">
        <v>316331</v>
      </c>
      <c r="M53" s="325">
        <v>38.6</v>
      </c>
      <c r="N53" s="326">
        <v>37.9</v>
      </c>
    </row>
    <row r="54" spans="1:14" x14ac:dyDescent="0.15">
      <c r="A54" s="250"/>
      <c r="B54" s="246"/>
      <c r="C54" s="246"/>
      <c r="D54" s="246"/>
      <c r="E54" s="246"/>
      <c r="F54" s="246"/>
      <c r="G54" s="327"/>
      <c r="H54" s="328" t="s">
        <v>511</v>
      </c>
      <c r="I54" s="329">
        <v>41610</v>
      </c>
      <c r="J54" s="330">
        <v>31451</v>
      </c>
      <c r="K54" s="331">
        <v>14.6</v>
      </c>
      <c r="L54" s="332">
        <v>106387</v>
      </c>
      <c r="M54" s="333">
        <v>22.8</v>
      </c>
      <c r="N54" s="334">
        <v>-8.1999999999999993</v>
      </c>
    </row>
    <row r="55" spans="1:14" x14ac:dyDescent="0.15">
      <c r="A55" s="250"/>
      <c r="B55" s="246"/>
      <c r="C55" s="246"/>
      <c r="D55" s="246"/>
      <c r="E55" s="246"/>
      <c r="F55" s="246"/>
      <c r="G55" s="312" t="s">
        <v>513</v>
      </c>
      <c r="H55" s="313"/>
      <c r="I55" s="321">
        <v>1346350</v>
      </c>
      <c r="J55" s="322">
        <v>1023062</v>
      </c>
      <c r="K55" s="323">
        <v>17.3</v>
      </c>
      <c r="L55" s="324">
        <v>333013</v>
      </c>
      <c r="M55" s="325">
        <v>5.3</v>
      </c>
      <c r="N55" s="326">
        <v>12</v>
      </c>
    </row>
    <row r="56" spans="1:14" x14ac:dyDescent="0.15">
      <c r="A56" s="250"/>
      <c r="B56" s="246"/>
      <c r="C56" s="246"/>
      <c r="D56" s="246"/>
      <c r="E56" s="246"/>
      <c r="F56" s="246"/>
      <c r="G56" s="327"/>
      <c r="H56" s="328" t="s">
        <v>511</v>
      </c>
      <c r="I56" s="329">
        <v>92295</v>
      </c>
      <c r="J56" s="330">
        <v>70133</v>
      </c>
      <c r="K56" s="331">
        <v>123</v>
      </c>
      <c r="L56" s="332">
        <v>126732</v>
      </c>
      <c r="M56" s="333">
        <v>19.100000000000001</v>
      </c>
      <c r="N56" s="334">
        <v>103.9</v>
      </c>
    </row>
    <row r="57" spans="1:14" x14ac:dyDescent="0.15">
      <c r="A57" s="250"/>
      <c r="B57" s="246"/>
      <c r="C57" s="246"/>
      <c r="D57" s="246"/>
      <c r="E57" s="246"/>
      <c r="F57" s="246"/>
      <c r="G57" s="312" t="s">
        <v>514</v>
      </c>
      <c r="H57" s="313"/>
      <c r="I57" s="321">
        <v>1209893</v>
      </c>
      <c r="J57" s="322">
        <v>939358</v>
      </c>
      <c r="K57" s="323">
        <v>-8.1999999999999993</v>
      </c>
      <c r="L57" s="324">
        <v>280458</v>
      </c>
      <c r="M57" s="325">
        <v>-15.8</v>
      </c>
      <c r="N57" s="326">
        <v>7.6</v>
      </c>
    </row>
    <row r="58" spans="1:14" x14ac:dyDescent="0.15">
      <c r="A58" s="250"/>
      <c r="B58" s="246"/>
      <c r="C58" s="246"/>
      <c r="D58" s="246"/>
      <c r="E58" s="246"/>
      <c r="F58" s="246"/>
      <c r="G58" s="327"/>
      <c r="H58" s="328" t="s">
        <v>511</v>
      </c>
      <c r="I58" s="329">
        <v>46931</v>
      </c>
      <c r="J58" s="330">
        <v>36437</v>
      </c>
      <c r="K58" s="331">
        <v>-48</v>
      </c>
      <c r="L58" s="332">
        <v>127286</v>
      </c>
      <c r="M58" s="333">
        <v>0.4</v>
      </c>
      <c r="N58" s="334">
        <v>-48.4</v>
      </c>
    </row>
    <row r="59" spans="1:14" x14ac:dyDescent="0.15">
      <c r="A59" s="250"/>
      <c r="B59" s="246"/>
      <c r="C59" s="246"/>
      <c r="D59" s="246"/>
      <c r="E59" s="246"/>
      <c r="F59" s="246"/>
      <c r="G59" s="312" t="s">
        <v>515</v>
      </c>
      <c r="H59" s="313"/>
      <c r="I59" s="321">
        <v>1367467</v>
      </c>
      <c r="J59" s="322">
        <v>1078444</v>
      </c>
      <c r="K59" s="323">
        <v>14.8</v>
      </c>
      <c r="L59" s="324">
        <v>237994</v>
      </c>
      <c r="M59" s="325">
        <v>-15.1</v>
      </c>
      <c r="N59" s="326">
        <v>29.9</v>
      </c>
    </row>
    <row r="60" spans="1:14" x14ac:dyDescent="0.15">
      <c r="A60" s="250"/>
      <c r="B60" s="246"/>
      <c r="C60" s="246"/>
      <c r="D60" s="246"/>
      <c r="E60" s="246"/>
      <c r="F60" s="246"/>
      <c r="G60" s="327"/>
      <c r="H60" s="328" t="s">
        <v>511</v>
      </c>
      <c r="I60" s="335">
        <v>68800</v>
      </c>
      <c r="J60" s="330">
        <v>54259</v>
      </c>
      <c r="K60" s="331">
        <v>48.9</v>
      </c>
      <c r="L60" s="332">
        <v>110361</v>
      </c>
      <c r="M60" s="333">
        <v>-13.3</v>
      </c>
      <c r="N60" s="334">
        <v>62.2</v>
      </c>
    </row>
    <row r="61" spans="1:14" x14ac:dyDescent="0.15">
      <c r="A61" s="250"/>
      <c r="B61" s="246"/>
      <c r="C61" s="246"/>
      <c r="D61" s="246"/>
      <c r="E61" s="246"/>
      <c r="F61" s="246"/>
      <c r="G61" s="312" t="s">
        <v>516</v>
      </c>
      <c r="H61" s="336"/>
      <c r="I61" s="337">
        <v>1144951</v>
      </c>
      <c r="J61" s="338">
        <v>881410</v>
      </c>
      <c r="K61" s="339">
        <v>18</v>
      </c>
      <c r="L61" s="340">
        <v>279220</v>
      </c>
      <c r="M61" s="341">
        <v>3.7</v>
      </c>
      <c r="N61" s="326">
        <v>14.3</v>
      </c>
    </row>
    <row r="62" spans="1:14" x14ac:dyDescent="0.15">
      <c r="A62" s="250"/>
      <c r="B62" s="246"/>
      <c r="C62" s="246"/>
      <c r="D62" s="246"/>
      <c r="E62" s="246"/>
      <c r="F62" s="246"/>
      <c r="G62" s="327"/>
      <c r="H62" s="328" t="s">
        <v>511</v>
      </c>
      <c r="I62" s="329">
        <v>57116</v>
      </c>
      <c r="J62" s="330">
        <v>43943</v>
      </c>
      <c r="K62" s="331">
        <v>11.7</v>
      </c>
      <c r="L62" s="332">
        <v>111475</v>
      </c>
      <c r="M62" s="333">
        <v>1.7</v>
      </c>
      <c r="N62" s="334">
        <v>10</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50" zoomScaleNormal="100" zoomScaleSheetLayoutView="5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28.88</v>
      </c>
      <c r="G47" s="12">
        <v>33.51</v>
      </c>
      <c r="H47" s="12">
        <v>32.409999999999997</v>
      </c>
      <c r="I47" s="12">
        <v>31.23</v>
      </c>
      <c r="J47" s="13">
        <v>24.23</v>
      </c>
    </row>
    <row r="48" spans="2:10" ht="57.75" customHeight="1" x14ac:dyDescent="0.15">
      <c r="B48" s="14"/>
      <c r="C48" s="1174" t="s">
        <v>4</v>
      </c>
      <c r="D48" s="1174"/>
      <c r="E48" s="1175"/>
      <c r="F48" s="15">
        <v>8.82</v>
      </c>
      <c r="G48" s="16">
        <v>7.84</v>
      </c>
      <c r="H48" s="16">
        <v>9.76</v>
      </c>
      <c r="I48" s="16">
        <v>11.93</v>
      </c>
      <c r="J48" s="17">
        <v>16.07</v>
      </c>
    </row>
    <row r="49" spans="2:10" ht="57.75" customHeight="1" thickBot="1" x14ac:dyDescent="0.2">
      <c r="B49" s="18"/>
      <c r="C49" s="1176" t="s">
        <v>5</v>
      </c>
      <c r="D49" s="1176"/>
      <c r="E49" s="1177"/>
      <c r="F49" s="19">
        <v>2.2999999999999998</v>
      </c>
      <c r="G49" s="20">
        <v>2.84</v>
      </c>
      <c r="H49" s="20">
        <v>0.5</v>
      </c>
      <c r="I49" s="20">
        <v>1.93</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吉村 樹</cp:lastModifiedBy>
  <cp:lastPrinted>2018-03-09T05:54:52Z</cp:lastPrinted>
  <dcterms:created xsi:type="dcterms:W3CDTF">2018-01-24T06:49:30Z</dcterms:created>
  <dcterms:modified xsi:type="dcterms:W3CDTF">2018-11-26T05:48:53Z</dcterms:modified>
</cp:coreProperties>
</file>