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calcPr calcId="162913"/>
</workbook>
</file>

<file path=xl/calcChain.xml><?xml version="1.0" encoding="utf-8"?>
<calcChain xmlns="http://schemas.openxmlformats.org/spreadsheetml/2006/main">
  <c r="AA77" i="11" l="1"/>
  <c r="AF77" i="11" s="1"/>
  <c r="AA70" i="11"/>
  <c r="AF70" i="11" s="1"/>
  <c r="AA71" i="11"/>
  <c r="AF71" i="11" s="1"/>
  <c r="AA72" i="11"/>
  <c r="AF72" i="11" s="1"/>
  <c r="AA73" i="11"/>
  <c r="AF73" i="11" s="1"/>
  <c r="AA74" i="11"/>
  <c r="AF74" i="11" s="1"/>
  <c r="AA75" i="11"/>
  <c r="AF75" i="11" s="1"/>
  <c r="AA76" i="11"/>
  <c r="AF76" i="11" s="1"/>
  <c r="AA69" i="11"/>
  <c r="AF69" i="11"/>
  <c r="AA68" i="11" l="1"/>
  <c r="AF68" i="11" s="1"/>
  <c r="BG35" i="9" l="1"/>
  <c r="BG34" i="9"/>
  <c r="AO34"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U36" i="9"/>
  <c r="C36" i="9"/>
  <c r="CO35" i="9"/>
  <c r="AM35" i="9"/>
  <c r="C35" i="9"/>
  <c r="CO34" i="9"/>
  <c r="C34" i="9"/>
  <c r="U34" i="9" l="1"/>
  <c r="U35" i="9" s="1"/>
  <c r="AM34" i="9"/>
  <c r="BE34" i="9" s="1"/>
  <c r="BE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W34" i="9" l="1"/>
  <c r="BW35" i="9" s="1"/>
  <c r="BW36" i="9" s="1"/>
  <c r="BW37" i="9" s="1"/>
  <c r="BW38" i="9" s="1"/>
  <c r="BW39" i="9" s="1"/>
  <c r="BW40" i="9" s="1"/>
  <c r="BW41" i="9" s="1"/>
  <c r="BW42" i="9" s="1"/>
  <c r="BW43" i="9" s="1"/>
</calcChain>
</file>

<file path=xl/sharedStrings.xml><?xml version="1.0" encoding="utf-8"?>
<sst xmlns="http://schemas.openxmlformats.org/spreadsheetml/2006/main" count="1082" uniqueCount="554">
  <si>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</si>
  <si>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</si>
  <si>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</si>
  <si>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</si>
  <si>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</si>
  <si>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</si>
  <si>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</si>
  <si>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</si>
  <si>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</si>
  <si>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</si>
  <si>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</si>
  <si>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</si>
  <si>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</si>
  <si>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</si>
  <si>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</si>
  <si>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</si>
  <si>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</si>
  <si>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</si>
  <si>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</si>
  <si>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</si>
  <si>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</si>
  <si>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</si>
  <si>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</si>
  <si>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</si>
  <si>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</si>
  <si>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</si>
  <si>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</si>
  <si>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</si>
  <si>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</si>
  <si>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</si>
  <si>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</si>
  <si>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</si>
  <si>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</si>
  <si>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</si>
  <si>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</si>
  <si>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</si>
  <si>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</si>
  <si>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</si>
  <si>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</si>
  <si>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</si>
  <si>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</si>
  <si>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</si>
  <si>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</si>
  <si>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</si>
  <si>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</si>
  <si>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</si>
  <si>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</si>
  <si>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</si>
  <si>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</si>
  <si>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</si>
  <si>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</si>
  <si>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</si>
  <si>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</si>
  <si>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</si>
  <si>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</si>
  <si>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</si>
  <si>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</si>
  <si>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</si>
  <si>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</si>
  <si>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</si>
  <si>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</si>
  <si>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</si>
  <si>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</si>
  <si>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</si>
  <si>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</si>
  <si>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</si>
  <si>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</si>
  <si>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</si>
  <si>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</si>
  <si>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</si>
  <si>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Ⅳ－２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</si>
  <si>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</si>
  <si>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</si>
  <si>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</si>
  <si>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</si>
  <si>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</si>
  <si>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</si>
  <si>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</si>
  <si>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</si>
  <si>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</si>
  <si>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</si>
  <si>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</si>
  <si>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</si>
  <si>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中城村</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</si>
  <si>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</si>
  <si>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</si>
  <si>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</si>
  <si>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</si>
  <si>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</si>
  <si>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</si>
  <si>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</si>
  <si>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</si>
  <si>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</si>
  <si>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</si>
  <si>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</si>
  <si>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</si>
  <si>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</si>
  <si>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</si>
  <si>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</si>
  <si>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</si>
  <si>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</si>
  <si>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</si>
  <si>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</si>
  <si>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</si>
  <si>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</si>
  <si>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</si>
  <si>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</si>
  <si>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</si>
  <si>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</si>
  <si>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10.0</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</si>
  <si>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</si>
  <si>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</si>
  <si>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</si>
  <si>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</si>
  <si>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</si>
  <si>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</si>
  <si>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</si>
  <si>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</si>
  <si>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</si>
  <si>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</si>
  <si>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</si>
  <si>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</si>
  <si>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</si>
  <si>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</si>
  <si>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</si>
  <si>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</si>
  <si>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</si>
  <si>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</si>
  <si>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</si>
  <si>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</si>
  <si>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</si>
  <si>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</si>
  <si>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</si>
  <si>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</si>
  <si>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</si>
  <si>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2.8</t>
    <phoneticPr fontId="5"/>
  </si>
  <si>
    <t>基準財政需要額</t>
    <phoneticPr fontId="18"/>
  </si>
  <si>
    <t>うち日本人(％)</t>
    <phoneticPr fontId="5"/>
  </si>
  <si>
    <t>2.6</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</si>
  <si>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</si>
  <si>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</si>
  <si>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</si>
  <si>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</si>
  <si>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</si>
  <si>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</si>
  <si>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</si>
  <si>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</si>
  <si>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</si>
  <si>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</si>
  <si>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</si>
  <si>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</si>
  <si>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</si>
  <si>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</si>
  <si>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</si>
  <si>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</si>
  <si>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</si>
  <si>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</si>
  <si>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</si>
  <si>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</si>
  <si>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</si>
  <si>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</si>
  <si>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</si>
  <si>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</si>
  <si>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</si>
  <si>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</si>
  <si>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</si>
  <si>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</si>
  <si>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</si>
  <si>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</si>
  <si>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</si>
  <si>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</si>
  <si>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</si>
  <si>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</si>
  <si>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</si>
  <si>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</si>
  <si>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</si>
  <si>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</si>
  <si>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</si>
  <si>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</si>
  <si>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</si>
  <si>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</si>
  <si>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</si>
  <si>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</si>
  <si>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</si>
  <si>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</si>
  <si>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</si>
  <si>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</si>
  <si>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</si>
  <si>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</si>
  <si>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</si>
  <si>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</si>
  <si>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</si>
  <si>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</si>
  <si>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</si>
  <si>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</si>
  <si>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</si>
  <si>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</si>
  <si>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沖縄県中城村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</si>
  <si>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</si>
  <si>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</si>
  <si>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</si>
  <si>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</si>
  <si>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</si>
  <si>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</si>
  <si>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</si>
  <si>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</si>
  <si>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</si>
  <si>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</si>
  <si>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</si>
  <si>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</si>
  <si>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</si>
  <si>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</si>
  <si>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</si>
  <si>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</si>
  <si>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</si>
  <si>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</si>
  <si>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</si>
  <si>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</si>
  <si>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</si>
  <si>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</si>
  <si>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</si>
  <si>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</si>
  <si>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</si>
  <si>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</si>
  <si>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</si>
  <si>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</si>
  <si>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</si>
  <si>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</si>
  <si>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</si>
  <si>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</si>
  <si>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</si>
  <si>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</si>
  <si>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</si>
  <si>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</si>
  <si>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</si>
  <si>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</si>
  <si>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</si>
  <si>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</si>
  <si>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</si>
  <si>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</si>
  <si>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</si>
  <si>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</si>
  <si>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</si>
  <si>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</si>
  <si>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</si>
  <si>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</si>
  <si>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</si>
  <si>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</si>
  <si>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</si>
  <si>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</si>
  <si>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</si>
  <si>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</si>
  <si>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</si>
  <si>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</si>
  <si>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</si>
  <si>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</si>
  <si>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</si>
  <si>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</si>
  <si>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</si>
  <si>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</si>
  <si>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</si>
  <si>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</si>
  <si>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</si>
  <si>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</si>
  <si>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</si>
  <si>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</si>
  <si>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</si>
  <si>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</si>
  <si>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</si>
  <si>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</si>
  <si>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</si>
  <si>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</si>
  <si>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</si>
  <si>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</si>
  <si>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</si>
  <si>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</si>
  <si>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</si>
  <si>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</si>
  <si>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</si>
  <si>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</si>
  <si>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</si>
  <si>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</si>
  <si>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</si>
  <si>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</si>
  <si>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</si>
  <si>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</si>
  <si>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</si>
  <si>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</si>
  <si>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</si>
  <si>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</si>
  <si>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</si>
  <si>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</si>
  <si>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</si>
  <si>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</si>
  <si>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</si>
  <si>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</si>
  <si>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</si>
  <si>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</si>
  <si>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</si>
  <si>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</si>
  <si>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</si>
  <si>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</si>
  <si>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</si>
  <si>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</si>
  <si>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</si>
  <si>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</si>
  <si>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</si>
  <si>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</si>
  <si>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</si>
  <si>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</si>
  <si>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</si>
  <si>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</si>
  <si>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</si>
  <si>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</si>
  <si>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</si>
  <si>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</si>
  <si>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</si>
  <si>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</si>
  <si>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</si>
  <si>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</si>
  <si>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</si>
  <si>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</si>
  <si>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</si>
  <si>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</si>
  <si>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</si>
  <si>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</si>
  <si>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</si>
  <si>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</si>
  <si>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</si>
  <si>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</si>
  <si>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</si>
  <si>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</si>
  <si>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</si>
  <si>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</si>
  <si>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</si>
  <si>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</si>
  <si>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</si>
  <si>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</si>
  <si>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</si>
  <si>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</si>
  <si>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</si>
  <si>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</si>
  <si>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</si>
  <si>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</si>
  <si>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</si>
  <si>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</si>
  <si>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沖縄県中城村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</si>
  <si>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</si>
  <si>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</si>
  <si>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</si>
  <si>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</si>
  <si>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</si>
  <si>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</si>
  <si>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</si>
  <si>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</si>
  <si>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</si>
  <si>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</si>
  <si>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</si>
  <si>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</si>
  <si>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</si>
  <si>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</si>
  <si>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</si>
  <si>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</si>
  <si>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</si>
  <si>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</si>
  <si>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</si>
  <si>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</si>
  <si>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</si>
  <si>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</si>
  <si>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</si>
  <si>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</si>
  <si>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</si>
  <si>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</si>
  <si>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</si>
  <si>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</si>
  <si>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</si>
  <si>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</si>
  <si>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</si>
  <si>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</si>
  <si>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</si>
  <si>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</si>
  <si>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</si>
  <si>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</si>
  <si>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</si>
  <si>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</si>
  <si>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</si>
  <si>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土地区画整理事業特別会計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</si>
  <si>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</si>
  <si>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</si>
  <si>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</si>
  <si>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</si>
  <si>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</si>
  <si>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</si>
  <si>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</si>
  <si>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</si>
  <si>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</si>
  <si>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</si>
  <si>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</si>
  <si>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</si>
  <si>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</si>
  <si>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</si>
  <si>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</si>
  <si>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</si>
  <si>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</si>
  <si>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</si>
  <si>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</si>
  <si>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</si>
  <si>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</si>
  <si>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</si>
  <si>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</si>
  <si>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</si>
  <si>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</si>
  <si>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</si>
  <si>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</si>
  <si>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</si>
  <si>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</si>
  <si>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</si>
  <si>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</si>
  <si>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</si>
  <si>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</si>
  <si>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</si>
  <si>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</si>
  <si>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</si>
  <si>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</si>
  <si>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</si>
  <si>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</si>
  <si>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</si>
  <si>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</si>
  <si>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</si>
  <si>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</si>
  <si>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</si>
  <si>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</si>
  <si>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</si>
  <si>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</si>
  <si>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</si>
  <si>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</si>
  <si>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</si>
  <si>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</si>
  <si>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</si>
  <si>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</si>
  <si>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国民健康保険特別会計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</si>
  <si>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</si>
  <si>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</si>
  <si>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</si>
  <si>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</si>
  <si>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</si>
  <si>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</si>
  <si>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</si>
  <si>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</si>
  <si>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</si>
  <si>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</si>
  <si>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</si>
  <si>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</si>
  <si>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</si>
  <si>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</si>
  <si>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</si>
  <si>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</si>
  <si>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</si>
  <si>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</si>
  <si>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</si>
  <si>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</si>
  <si>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</si>
  <si>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</si>
  <si>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</si>
  <si>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</si>
  <si>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</si>
  <si>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</si>
  <si>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</si>
  <si>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</si>
  <si>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</si>
  <si>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</si>
  <si>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</si>
  <si>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</si>
  <si>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</si>
  <si>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</si>
  <si>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</si>
  <si>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</si>
  <si>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</si>
  <si>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</si>
  <si>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</si>
  <si>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</si>
  <si>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</si>
  <si>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</si>
  <si>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</si>
  <si>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</si>
  <si>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</si>
  <si>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</si>
  <si>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</si>
  <si>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</si>
  <si>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</si>
  <si>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</si>
  <si>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</si>
  <si>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</si>
  <si>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</si>
  <si>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</si>
  <si>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</si>
  <si>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</si>
  <si>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</si>
  <si>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</si>
  <si>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</si>
  <si>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</si>
  <si>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</si>
  <si>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</si>
  <si>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</si>
  <si>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</si>
  <si>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</si>
  <si>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</si>
  <si>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</si>
  <si>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</si>
  <si>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</si>
  <si>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</si>
  <si>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</si>
  <si>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</si>
  <si>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</si>
  <si>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</si>
  <si>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</si>
  <si>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</si>
  <si>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</si>
  <si>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</si>
  <si>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</si>
  <si>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</si>
  <si>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</si>
  <si>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</si>
  <si>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1.12</t>
  </si>
  <si>
    <t>水道事業会計</t>
  </si>
  <si>
    <t>一般会計</t>
  </si>
  <si>
    <t>土地区画整理事業特別会計</t>
  </si>
  <si>
    <t>国民健康保険特別会計</t>
  </si>
  <si>
    <t>公共下水道事業特別会計</t>
  </si>
  <si>
    <t>後期高齢者医療特別会計</t>
  </si>
  <si>
    <t>その他会計（赤字）</t>
  </si>
  <si>
    <t>その他会計（黒字）</t>
  </si>
  <si>
    <t>東部清掃施設組合</t>
    <rPh sb="0" eb="2">
      <t>トウブ</t>
    </rPh>
    <rPh sb="2" eb="4">
      <t>セイソウ</t>
    </rPh>
    <rPh sb="4" eb="6">
      <t>シセツ</t>
    </rPh>
    <rPh sb="6" eb="8">
      <t>クミアイ</t>
    </rPh>
    <phoneticPr fontId="31"/>
  </si>
  <si>
    <t>沖縄県市町村自治会館管理組合</t>
    <rPh sb="0" eb="3">
      <t>オキナワケン</t>
    </rPh>
    <rPh sb="3" eb="6">
      <t>シチョウソン</t>
    </rPh>
    <rPh sb="6" eb="8">
      <t>ジチ</t>
    </rPh>
    <rPh sb="8" eb="10">
      <t>カイカン</t>
    </rPh>
    <rPh sb="10" eb="12">
      <t>カンリ</t>
    </rPh>
    <rPh sb="12" eb="14">
      <t>クミアイ</t>
    </rPh>
    <phoneticPr fontId="31"/>
  </si>
  <si>
    <t>沖縄県市町村総合事務組合</t>
    <rPh sb="0" eb="3">
      <t>オキナワケン</t>
    </rPh>
    <rPh sb="3" eb="6">
      <t>シチョウソン</t>
    </rPh>
    <rPh sb="6" eb="8">
      <t>ソウゴウ</t>
    </rPh>
    <rPh sb="8" eb="10">
      <t>ジム</t>
    </rPh>
    <rPh sb="10" eb="12">
      <t>クミアイ</t>
    </rPh>
    <phoneticPr fontId="31"/>
  </si>
  <si>
    <t>中城村北中城村清掃事務組合</t>
    <rPh sb="0" eb="3">
      <t>ナカグスクソン</t>
    </rPh>
    <rPh sb="3" eb="7">
      <t>キタナカグスクソン</t>
    </rPh>
    <rPh sb="7" eb="9">
      <t>セイソウ</t>
    </rPh>
    <rPh sb="9" eb="11">
      <t>ジム</t>
    </rPh>
    <rPh sb="11" eb="13">
      <t>クミアイ</t>
    </rPh>
    <phoneticPr fontId="31"/>
  </si>
  <si>
    <t>中城北中城消防組合</t>
    <rPh sb="0" eb="2">
      <t>ナカグスク</t>
    </rPh>
    <rPh sb="2" eb="5">
      <t>キタナカグスク</t>
    </rPh>
    <rPh sb="5" eb="7">
      <t>ショウボウ</t>
    </rPh>
    <rPh sb="7" eb="9">
      <t>クミアイ</t>
    </rPh>
    <phoneticPr fontId="31"/>
  </si>
  <si>
    <t>中部広域市町村圏事務組合</t>
    <rPh sb="0" eb="2">
      <t>チュウブ</t>
    </rPh>
    <rPh sb="2" eb="4">
      <t>コウイキ</t>
    </rPh>
    <rPh sb="4" eb="7">
      <t>シチョウソン</t>
    </rPh>
    <rPh sb="7" eb="8">
      <t>ケン</t>
    </rPh>
    <rPh sb="8" eb="10">
      <t>ジム</t>
    </rPh>
    <rPh sb="10" eb="12">
      <t>クミアイ</t>
    </rPh>
    <phoneticPr fontId="31"/>
  </si>
  <si>
    <t>沖縄県介護保険広域連合</t>
    <rPh sb="0" eb="3">
      <t>オキナワケン</t>
    </rPh>
    <rPh sb="3" eb="5">
      <t>カイゴ</t>
    </rPh>
    <rPh sb="5" eb="7">
      <t>ホケン</t>
    </rPh>
    <rPh sb="7" eb="9">
      <t>コウイキ</t>
    </rPh>
    <rPh sb="9" eb="11">
      <t>レンゴウ</t>
    </rPh>
    <phoneticPr fontId="31"/>
  </si>
  <si>
    <t>沖縄県介護保険広域連合(保険事業勘定)</t>
    <rPh sb="0" eb="3">
      <t>オキナワケン</t>
    </rPh>
    <rPh sb="3" eb="5">
      <t>カイゴ</t>
    </rPh>
    <rPh sb="5" eb="7">
      <t>ホケン</t>
    </rPh>
    <rPh sb="7" eb="9">
      <t>コウイキ</t>
    </rPh>
    <rPh sb="9" eb="11">
      <t>レンゴウ</t>
    </rPh>
    <rPh sb="12" eb="14">
      <t>ホケン</t>
    </rPh>
    <rPh sb="14" eb="16">
      <t>ジギョウ</t>
    </rPh>
    <rPh sb="16" eb="18">
      <t>カンジョウ</t>
    </rPh>
    <phoneticPr fontId="31"/>
  </si>
  <si>
    <t>沖縄県後期高齢者医療広域連合</t>
    <rPh sb="0" eb="3">
      <t>オキナワケン</t>
    </rPh>
    <rPh sb="3" eb="5">
      <t>コウキ</t>
    </rPh>
    <rPh sb="5" eb="8">
      <t>コウレイシャ</t>
    </rPh>
    <rPh sb="8" eb="10">
      <t>イリョウ</t>
    </rPh>
    <rPh sb="10" eb="12">
      <t>コウイキ</t>
    </rPh>
    <rPh sb="12" eb="14">
      <t>レンゴウ</t>
    </rPh>
    <phoneticPr fontId="31"/>
  </si>
  <si>
    <t>沖縄県後期高齢者医療広域連合(事業勘定)</t>
    <rPh sb="0" eb="3">
      <t>オキナワケン</t>
    </rPh>
    <rPh sb="3" eb="5">
      <t>コウキ</t>
    </rPh>
    <rPh sb="5" eb="8">
      <t>コウレイシャ</t>
    </rPh>
    <rPh sb="8" eb="10">
      <t>イリョウ</t>
    </rPh>
    <rPh sb="10" eb="12">
      <t>コウイキ</t>
    </rPh>
    <rPh sb="12" eb="14">
      <t>レンゴウ</t>
    </rPh>
    <rPh sb="15" eb="17">
      <t>ジギョウ</t>
    </rPh>
    <rPh sb="17" eb="19">
      <t>カンジョウ</t>
    </rPh>
    <phoneticPr fontId="31"/>
  </si>
  <si>
    <t>実質公債費比率</t>
    <rPh sb="0" eb="2">
      <t>ジッシツ</t>
    </rPh>
    <rPh sb="2" eb="5">
      <t>コウサイヒ</t>
    </rPh>
    <rPh sb="5" eb="7">
      <t>ヒリツ</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</si>
  <si>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</si>
  <si>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</si>
  <si>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</si>
  <si>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</si>
  <si>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</si>
  <si>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</si>
  <si>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</si>
  <si>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参考　）</t>
    <rPh sb="2" eb="4">
      <t>サンコウ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</si>
  <si>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</si>
  <si>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</si>
  <si>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将来負担比率及び実質公債費率ともに、類似団体と比較して高いものの、年々改善傾向にある。　これらは、退職手当負担見込額の減少や、元利償還金の減少が主な要因であると考えられるが、今後、新庁舎建設事業や小学校増改築事業などの大規模な建設事業が控えており、将来負担比率及び実質公債費比率ともに増加が見込まれるため、事業の必要性や優先性などを十分に精査し、これまで以上に公債費の適正化に取り組んでいく必要がある。
　</t>
    <rPh sb="34" eb="36">
      <t>ネンネン</t>
    </rPh>
    <rPh sb="38" eb="40">
      <t>ケイコウ</t>
    </rPh>
    <rPh sb="88" eb="90">
      <t>コンゴ</t>
    </rPh>
    <rPh sb="91" eb="94">
      <t>シンチョウシャ</t>
    </rPh>
    <rPh sb="94" eb="96">
      <t>ケンセツ</t>
    </rPh>
    <rPh sb="96" eb="98">
      <t>ジギョウ</t>
    </rPh>
    <rPh sb="99" eb="102">
      <t>ショウガッコウ</t>
    </rPh>
    <rPh sb="102" eb="105">
      <t>ゾウカイチク</t>
    </rPh>
    <rPh sb="105" eb="107">
      <t>ジギョウ</t>
    </rPh>
    <rPh sb="110" eb="113">
      <t>ダイキボ</t>
    </rPh>
    <rPh sb="114" eb="116">
      <t>ケンセツ</t>
    </rPh>
    <rPh sb="116" eb="118">
      <t>ジギョウ</t>
    </rPh>
    <rPh sb="119" eb="120">
      <t>ヒカ</t>
    </rPh>
    <phoneticPr fontId="31"/>
  </si>
</sst>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5">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2"/>
      <charset val="128"/>
    </font>
    <font>
      <sz val="6"/>
      <name val="ＭＳ Ｐゴシック"/>
      <family val="2"/>
      <charset val="128"/>
    </font>
    <font>
      <sz val="11"/>
      <color theme="1"/>
      <name val="ＭＳ Ｐゴシック"/>
      <family val="3"/>
      <charset val="128"/>
    </font>
    <font>
      <sz val="14"/>
      <color theme="1"/>
      <name val="ＭＳ Ｐゴシック"/>
      <family val="3"/>
      <charset val="128"/>
    </font>
    <font>
      <b/>
      <sz val="22"/>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4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xf numFmtId="0" fontId="32" fillId="0" borderId="0">
      <alignment vertical="center"/>
    </xf>
    <xf numFmtId="0" fontId="30" fillId="0" borderId="0">
      <alignment vertical="center"/>
    </xf>
  </cellStyleXfs>
  <cellXfs count="126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180" fontId="1" fillId="0" borderId="0" xfId="34" applyNumberFormat="1" applyFont="1" applyFill="1" applyBorder="1">
      <alignment vertical="center"/>
    </xf>
    <xf numFmtId="0" fontId="33" fillId="0" borderId="0" xfId="39" applyFont="1" applyAlignment="1">
      <alignment vertical="center"/>
    </xf>
    <xf numFmtId="188" fontId="1" fillId="0" borderId="0" xfId="34" applyNumberFormat="1" applyFont="1" applyFill="1" applyBorder="1">
      <alignment vertical="center"/>
    </xf>
    <xf numFmtId="179" fontId="1" fillId="5" borderId="34" xfId="35" applyNumberFormat="1" applyFont="1" applyFill="1" applyBorder="1" applyAlignment="1">
      <alignment horizontal="center" vertical="center" wrapText="1"/>
    </xf>
    <xf numFmtId="188" fontId="8" fillId="0" borderId="0" xfId="37" applyNumberFormat="1" applyFont="1" applyBorder="1" applyAlignment="1">
      <alignment horizontal="right" vertical="center"/>
    </xf>
    <xf numFmtId="188" fontId="8" fillId="0" borderId="0" xfId="37" applyNumberFormat="1" applyFont="1" applyFill="1" applyBorder="1" applyAlignment="1">
      <alignment horizontal="right" vertical="center"/>
    </xf>
    <xf numFmtId="177" fontId="8" fillId="0" borderId="0" xfId="37" applyNumberFormat="1" applyFont="1" applyFill="1" applyBorder="1" applyAlignment="1">
      <alignment horizontal="right" vertical="center"/>
    </xf>
    <xf numFmtId="178" fontId="8" fillId="0" borderId="0" xfId="36" applyNumberFormat="1" applyFont="1" applyBorder="1" applyAlignment="1">
      <alignment horizontal="center"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vertical="center"/>
    </xf>
    <xf numFmtId="178" fontId="1" fillId="0" borderId="0" xfId="34" applyNumberFormat="1" applyFont="1" applyFill="1" applyBorder="1">
      <alignment vertical="center"/>
    </xf>
    <xf numFmtId="178" fontId="32" fillId="0" borderId="0" xfId="34" applyNumberFormat="1" applyFont="1" applyFill="1" applyBorder="1">
      <alignment vertical="center"/>
    </xf>
    <xf numFmtId="0" fontId="1" fillId="0" borderId="31" xfId="34" applyFont="1" applyFill="1" applyBorder="1">
      <alignment vertical="center"/>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40" xfId="34" applyNumberFormat="1" applyFont="1" applyFill="1" applyBorder="1">
      <alignment vertical="center"/>
    </xf>
    <xf numFmtId="190" fontId="1" fillId="0" borderId="49" xfId="34" applyNumberFormat="1" applyFont="1" applyFill="1" applyBorder="1">
      <alignment vertical="center"/>
    </xf>
    <xf numFmtId="178" fontId="1" fillId="0" borderId="49" xfId="34" applyNumberFormat="1" applyFont="1" applyFill="1" applyBorder="1">
      <alignment vertical="center"/>
    </xf>
    <xf numFmtId="178" fontId="1" fillId="0" borderId="37"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0" fontId="26" fillId="0" borderId="0" xfId="34" applyFont="1" applyFill="1" applyAlignment="1">
      <alignment vertical="center"/>
    </xf>
    <xf numFmtId="0" fontId="26" fillId="0" borderId="0" xfId="34" applyFont="1" applyFill="1">
      <alignment vertical="center"/>
    </xf>
    <xf numFmtId="190" fontId="1" fillId="0" borderId="12" xfId="34" applyNumberFormat="1" applyFont="1" applyFill="1" applyBorder="1">
      <alignment vertical="center"/>
    </xf>
    <xf numFmtId="0" fontId="1" fillId="0" borderId="41" xfId="34" applyFont="1" applyFill="1" applyBorder="1">
      <alignment vertical="center"/>
    </xf>
    <xf numFmtId="0" fontId="8" fillId="5" borderId="0" xfId="5" applyFont="1" applyFill="1" applyProtection="1">
      <protection hidden="1"/>
    </xf>
    <xf numFmtId="0" fontId="8" fillId="5" borderId="0" xfId="5" applyFont="1" applyFill="1"/>
    <xf numFmtId="0" fontId="34" fillId="5" borderId="0" xfId="5" applyFont="1" applyFill="1"/>
    <xf numFmtId="0" fontId="8" fillId="5" borderId="0" xfId="5" applyFont="1" applyFill="1" applyAlignment="1" applyProtection="1">
      <protection hidden="1"/>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9"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12" xfId="34" applyFont="1" applyFill="1" applyBorder="1" applyAlignment="1" applyProtection="1">
      <alignment horizontal="left" vertical="top"/>
      <protection locked="0"/>
    </xf>
    <xf numFmtId="0" fontId="1" fillId="0" borderId="46"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41">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 7 2" xfId="39"/>
    <cellStyle name="標準 8" xfId="4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69806</c:v>
                </c:pt>
                <c:pt idx="1">
                  <c:v>74444</c:v>
                </c:pt>
                <c:pt idx="2">
                  <c:v>85205</c:v>
                </c:pt>
                <c:pt idx="3">
                  <c:v>69469</c:v>
                </c:pt>
                <c:pt idx="4">
                  <c:v>67293</c:v>
                </c:pt>
              </c:numCache>
            </c:numRef>
          </c:val>
          <c:smooth val="0"/>
          <c:extLst xmlns:c16r2="http://schemas.microsoft.com/office/drawing/2015/06/chart">
            <c:ext xmlns:c16="http://schemas.microsoft.com/office/drawing/2014/chart" uri="{C3380CC4-5D6E-409C-BE32-E72D297353CC}">
              <c16:uniqueId val="{00000000-85B6-4993-90E3-08C16D5E73A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93742</c:v>
                </c:pt>
                <c:pt idx="1">
                  <c:v>63342</c:v>
                </c:pt>
                <c:pt idx="2">
                  <c:v>62663</c:v>
                </c:pt>
                <c:pt idx="3">
                  <c:v>76792</c:v>
                </c:pt>
                <c:pt idx="4">
                  <c:v>24917</c:v>
                </c:pt>
              </c:numCache>
            </c:numRef>
          </c:val>
          <c:smooth val="0"/>
          <c:extLst xmlns:c16r2="http://schemas.microsoft.com/office/drawing/2015/06/chart">
            <c:ext xmlns:c16="http://schemas.microsoft.com/office/drawing/2014/chart" uri="{C3380CC4-5D6E-409C-BE32-E72D297353CC}">
              <c16:uniqueId val="{00000001-85B6-4993-90E3-08C16D5E73AC}"/>
            </c:ext>
          </c:extLst>
        </c:ser>
        <c:dLbls>
          <c:showLegendKey val="0"/>
          <c:showVal val="0"/>
          <c:showCatName val="0"/>
          <c:showSerName val="0"/>
          <c:showPercent val="0"/>
          <c:showBubbleSize val="0"/>
        </c:dLbls>
        <c:marker val="1"/>
        <c:smooth val="0"/>
        <c:axId val="113841664"/>
        <c:axId val="113843584"/>
      </c:lineChart>
      <c:catAx>
        <c:axId val="11384166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3843584"/>
        <c:crosses val="autoZero"/>
        <c:auto val="1"/>
        <c:lblAlgn val="ctr"/>
        <c:lblOffset val="100"/>
        <c:tickLblSkip val="1"/>
        <c:tickMarkSkip val="1"/>
        <c:noMultiLvlLbl val="0"/>
      </c:catAx>
      <c:valAx>
        <c:axId val="113843584"/>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384166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2.66</c:v>
                </c:pt>
                <c:pt idx="1">
                  <c:v>2.96</c:v>
                </c:pt>
                <c:pt idx="2">
                  <c:v>2.25</c:v>
                </c:pt>
                <c:pt idx="3">
                  <c:v>4.21</c:v>
                </c:pt>
                <c:pt idx="4">
                  <c:v>5.48</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11.52</c:v>
                </c:pt>
                <c:pt idx="1">
                  <c:v>12.91</c:v>
                </c:pt>
                <c:pt idx="2">
                  <c:v>14.89</c:v>
                </c:pt>
                <c:pt idx="3">
                  <c:v>16.399999999999999</c:v>
                </c:pt>
                <c:pt idx="4">
                  <c:v>18.3</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31987328"/>
        <c:axId val="13441843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-1.1200000000000001</c:v>
                </c:pt>
                <c:pt idx="1">
                  <c:v>2.08</c:v>
                </c:pt>
                <c:pt idx="2">
                  <c:v>1.73</c:v>
                </c:pt>
                <c:pt idx="3">
                  <c:v>4.13</c:v>
                </c:pt>
                <c:pt idx="4">
                  <c:v>3.57</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31987328"/>
        <c:axId val="134418432"/>
      </c:lineChart>
      <c:catAx>
        <c:axId val="1319873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4418432"/>
        <c:crosses val="autoZero"/>
        <c:auto val="1"/>
        <c:lblAlgn val="ctr"/>
        <c:lblOffset val="100"/>
        <c:tickLblSkip val="1"/>
        <c:tickMarkSkip val="1"/>
        <c:noMultiLvlLbl val="0"/>
      </c:catAx>
      <c:valAx>
        <c:axId val="1344184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19873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0.03</c:v>
                </c:pt>
                <c:pt idx="2">
                  <c:v>#N/A</c:v>
                </c:pt>
                <c:pt idx="3">
                  <c:v>0.05</c:v>
                </c:pt>
                <c:pt idx="4">
                  <c:v>#N/A</c:v>
                </c:pt>
                <c:pt idx="5">
                  <c:v>0.04</c:v>
                </c:pt>
                <c:pt idx="6">
                  <c:v>#N/A</c:v>
                </c:pt>
                <c:pt idx="7">
                  <c:v>0.03</c:v>
                </c:pt>
                <c:pt idx="8">
                  <c:v>#N/A</c:v>
                </c:pt>
                <c:pt idx="9">
                  <c:v>0.02</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0.04</c:v>
                </c:pt>
                <c:pt idx="2">
                  <c:v>#N/A</c:v>
                </c:pt>
                <c:pt idx="3">
                  <c:v>0.12</c:v>
                </c:pt>
                <c:pt idx="4">
                  <c:v>#N/A</c:v>
                </c:pt>
                <c:pt idx="5">
                  <c:v>0.1</c:v>
                </c:pt>
                <c:pt idx="6">
                  <c:v>#N/A</c:v>
                </c:pt>
                <c:pt idx="7">
                  <c:v>0.09</c:v>
                </c:pt>
                <c:pt idx="8">
                  <c:v>#N/A</c:v>
                </c:pt>
                <c:pt idx="9">
                  <c:v>0.05</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2.23</c:v>
                </c:pt>
                <c:pt idx="2">
                  <c:v>#N/A</c:v>
                </c:pt>
                <c:pt idx="3">
                  <c:v>1.28</c:v>
                </c:pt>
                <c:pt idx="4">
                  <c:v>#N/A</c:v>
                </c:pt>
                <c:pt idx="5">
                  <c:v>0.06</c:v>
                </c:pt>
                <c:pt idx="6">
                  <c:v>#N/A</c:v>
                </c:pt>
                <c:pt idx="7">
                  <c:v>2.2200000000000002</c:v>
                </c:pt>
                <c:pt idx="8">
                  <c:v>#N/A</c:v>
                </c:pt>
                <c:pt idx="9">
                  <c:v>1.1599999999999999</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土地区画整理事業特別会計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9.6999999999999993</c:v>
                </c:pt>
                <c:pt idx="2">
                  <c:v>#N/A</c:v>
                </c:pt>
                <c:pt idx="3">
                  <c:v>3.48</c:v>
                </c:pt>
                <c:pt idx="4">
                  <c:v>#N/A</c:v>
                </c:pt>
                <c:pt idx="5">
                  <c:v>1.72</c:v>
                </c:pt>
                <c:pt idx="6">
                  <c:v>#N/A</c:v>
                </c:pt>
                <c:pt idx="7">
                  <c:v>1.06</c:v>
                </c:pt>
                <c:pt idx="8">
                  <c:v>#N/A</c:v>
                </c:pt>
                <c:pt idx="9">
                  <c:v>3.41</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3.42</c:v>
                </c:pt>
                <c:pt idx="2">
                  <c:v>#N/A</c:v>
                </c:pt>
                <c:pt idx="3">
                  <c:v>2.96</c:v>
                </c:pt>
                <c:pt idx="4">
                  <c:v>#N/A</c:v>
                </c:pt>
                <c:pt idx="5">
                  <c:v>2.25</c:v>
                </c:pt>
                <c:pt idx="6">
                  <c:v>#N/A</c:v>
                </c:pt>
                <c:pt idx="7">
                  <c:v>4.2</c:v>
                </c:pt>
                <c:pt idx="8">
                  <c:v>#N/A</c:v>
                </c:pt>
                <c:pt idx="9">
                  <c:v>5.47</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12.83</c:v>
                </c:pt>
                <c:pt idx="2">
                  <c:v>#N/A</c:v>
                </c:pt>
                <c:pt idx="3">
                  <c:v>13.44</c:v>
                </c:pt>
                <c:pt idx="4">
                  <c:v>#N/A</c:v>
                </c:pt>
                <c:pt idx="5">
                  <c:v>14.44</c:v>
                </c:pt>
                <c:pt idx="6">
                  <c:v>#N/A</c:v>
                </c:pt>
                <c:pt idx="7">
                  <c:v>15.36</c:v>
                </c:pt>
                <c:pt idx="8">
                  <c:v>#N/A</c:v>
                </c:pt>
                <c:pt idx="9">
                  <c:v>14.09</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34888832"/>
        <c:axId val="134890624"/>
      </c:barChart>
      <c:catAx>
        <c:axId val="1348888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4890624"/>
        <c:crosses val="autoZero"/>
        <c:auto val="1"/>
        <c:lblAlgn val="ctr"/>
        <c:lblOffset val="100"/>
        <c:tickLblSkip val="1"/>
        <c:tickMarkSkip val="1"/>
        <c:noMultiLvlLbl val="0"/>
      </c:catAx>
      <c:valAx>
        <c:axId val="1348906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488883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373</c:v>
                </c:pt>
                <c:pt idx="5">
                  <c:v>388</c:v>
                </c:pt>
                <c:pt idx="8">
                  <c:v>411</c:v>
                </c:pt>
                <c:pt idx="11">
                  <c:v>429</c:v>
                </c:pt>
                <c:pt idx="14">
                  <c:v>427</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104</c:v>
                </c:pt>
                <c:pt idx="3">
                  <c:v>95</c:v>
                </c:pt>
                <c:pt idx="6">
                  <c:v>94</c:v>
                </c:pt>
                <c:pt idx="9">
                  <c:v>92</c:v>
                </c:pt>
                <c:pt idx="12">
                  <c:v>101</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91</c:v>
                </c:pt>
                <c:pt idx="3">
                  <c:v>100</c:v>
                </c:pt>
                <c:pt idx="6">
                  <c:v>95</c:v>
                </c:pt>
                <c:pt idx="9">
                  <c:v>96</c:v>
                </c:pt>
                <c:pt idx="12">
                  <c:v>93</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517</c:v>
                </c:pt>
                <c:pt idx="3">
                  <c:v>534</c:v>
                </c:pt>
                <c:pt idx="6">
                  <c:v>555</c:v>
                </c:pt>
                <c:pt idx="9">
                  <c:v>558</c:v>
                </c:pt>
                <c:pt idx="12">
                  <c:v>573</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35452544"/>
        <c:axId val="13513523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339</c:v>
                </c:pt>
                <c:pt idx="2">
                  <c:v>#N/A</c:v>
                </c:pt>
                <c:pt idx="3">
                  <c:v>#N/A</c:v>
                </c:pt>
                <c:pt idx="4">
                  <c:v>341</c:v>
                </c:pt>
                <c:pt idx="5">
                  <c:v>#N/A</c:v>
                </c:pt>
                <c:pt idx="6">
                  <c:v>#N/A</c:v>
                </c:pt>
                <c:pt idx="7">
                  <c:v>333</c:v>
                </c:pt>
                <c:pt idx="8">
                  <c:v>#N/A</c:v>
                </c:pt>
                <c:pt idx="9">
                  <c:v>#N/A</c:v>
                </c:pt>
                <c:pt idx="10">
                  <c:v>317</c:v>
                </c:pt>
                <c:pt idx="11">
                  <c:v>#N/A</c:v>
                </c:pt>
                <c:pt idx="12">
                  <c:v>#N/A</c:v>
                </c:pt>
                <c:pt idx="13">
                  <c:v>340</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35452544"/>
        <c:axId val="135135232"/>
      </c:lineChart>
      <c:catAx>
        <c:axId val="1354525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5135232"/>
        <c:crosses val="autoZero"/>
        <c:auto val="1"/>
        <c:lblAlgn val="ctr"/>
        <c:lblOffset val="100"/>
        <c:tickLblSkip val="1"/>
        <c:tickMarkSkip val="1"/>
        <c:noMultiLvlLbl val="0"/>
      </c:catAx>
      <c:valAx>
        <c:axId val="1351352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54525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4972</c:v>
                </c:pt>
                <c:pt idx="5">
                  <c:v>4939</c:v>
                </c:pt>
                <c:pt idx="8">
                  <c:v>5098</c:v>
                </c:pt>
                <c:pt idx="11">
                  <c:v>4974</c:v>
                </c:pt>
                <c:pt idx="14">
                  <c:v>4894</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0</c:v>
                </c:pt>
                <c:pt idx="5">
                  <c:v>0</c:v>
                </c:pt>
                <c:pt idx="8">
                  <c:v>0</c:v>
                </c:pt>
                <c:pt idx="11">
                  <c:v>0</c:v>
                </c:pt>
                <c:pt idx="14">
                  <c:v>0</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959</c:v>
                </c:pt>
                <c:pt idx="5">
                  <c:v>1020</c:v>
                </c:pt>
                <c:pt idx="8">
                  <c:v>1131</c:v>
                </c:pt>
                <c:pt idx="11">
                  <c:v>2017</c:v>
                </c:pt>
                <c:pt idx="14">
                  <c:v>1909</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652</c:v>
                </c:pt>
                <c:pt idx="3">
                  <c:v>477</c:v>
                </c:pt>
                <c:pt idx="6">
                  <c:v>357</c:v>
                </c:pt>
                <c:pt idx="9">
                  <c:v>373</c:v>
                </c:pt>
                <c:pt idx="12">
                  <c:v>242</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446</c:v>
                </c:pt>
                <c:pt idx="3">
                  <c:v>440</c:v>
                </c:pt>
                <c:pt idx="6">
                  <c:v>387</c:v>
                </c:pt>
                <c:pt idx="9">
                  <c:v>375</c:v>
                </c:pt>
                <c:pt idx="12">
                  <c:v>296</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2036</c:v>
                </c:pt>
                <c:pt idx="3">
                  <c:v>2064</c:v>
                </c:pt>
                <c:pt idx="6">
                  <c:v>2089</c:v>
                </c:pt>
                <c:pt idx="9">
                  <c:v>2113</c:v>
                </c:pt>
                <c:pt idx="12">
                  <c:v>2127</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5990</c:v>
                </c:pt>
                <c:pt idx="3">
                  <c:v>5884</c:v>
                </c:pt>
                <c:pt idx="6">
                  <c:v>5804</c:v>
                </c:pt>
                <c:pt idx="9">
                  <c:v>5723</c:v>
                </c:pt>
                <c:pt idx="12">
                  <c:v>5457</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35312128"/>
        <c:axId val="13531404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3192</c:v>
                </c:pt>
                <c:pt idx="2">
                  <c:v>#N/A</c:v>
                </c:pt>
                <c:pt idx="3">
                  <c:v>#N/A</c:v>
                </c:pt>
                <c:pt idx="4">
                  <c:v>2907</c:v>
                </c:pt>
                <c:pt idx="5">
                  <c:v>#N/A</c:v>
                </c:pt>
                <c:pt idx="6">
                  <c:v>#N/A</c:v>
                </c:pt>
                <c:pt idx="7">
                  <c:v>2408</c:v>
                </c:pt>
                <c:pt idx="8">
                  <c:v>#N/A</c:v>
                </c:pt>
                <c:pt idx="9">
                  <c:v>#N/A</c:v>
                </c:pt>
                <c:pt idx="10">
                  <c:v>1592</c:v>
                </c:pt>
                <c:pt idx="11">
                  <c:v>#N/A</c:v>
                </c:pt>
                <c:pt idx="12">
                  <c:v>#N/A</c:v>
                </c:pt>
                <c:pt idx="13">
                  <c:v>1318</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35312128"/>
        <c:axId val="135314048"/>
      </c:lineChart>
      <c:catAx>
        <c:axId val="1353121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5314048"/>
        <c:crosses val="autoZero"/>
        <c:auto val="1"/>
        <c:lblAlgn val="ctr"/>
        <c:lblOffset val="100"/>
        <c:tickLblSkip val="1"/>
        <c:tickMarkSkip val="1"/>
        <c:noMultiLvlLbl val="0"/>
      </c:catAx>
      <c:valAx>
        <c:axId val="1353140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53121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{AD6EE7D8-E795-4AD1-9692-6291A623DBEE}</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C467-4E72-86BD-6013F75C76C9}"/>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{1409B729-0AC5-4ECB-BF79-1C363A887DE6}</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C467-4E72-86BD-6013F75C76C9}"/>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{7DB2AE5C-DAF0-40C4-B0DD-AC8F9850EF84}</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C467-4E72-86BD-6013F75C76C9}"/>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{E14F4C4D-E291-4011-BC9A-34863BE0BCA5}</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C467-4E72-86BD-6013F75C76C9}"/>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{B5A6C74A-D87E-43AA-BDE6-1E09095B57CE}</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C467-4E72-86BD-6013F75C76C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C467-4E72-86BD-6013F75C76C9}"/>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{37D60CE7-76C6-4001-89C7-9793483D186A}</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C467-4E72-86BD-6013F75C76C9}"/>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{8D3D08D7-DB4C-4C7C-ACD7-6700EDC05133}</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C467-4E72-86BD-6013F75C76C9}"/>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{C19836D3-3720-429E-9428-D6E44CBF1BAB}</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C467-4E72-86BD-6013F75C76C9}"/>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{B39A3479-243B-444E-9FFF-D5867FE936A9}</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C467-4E72-86BD-6013F75C76C9}"/>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{E98A7B85-A152-4560-8170-47A2469B5761}</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C467-4E72-86BD-6013F75C76C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C467-4E72-86BD-6013F75C76C9}"/>
            </c:ext>
          </c:extLst>
        </c:ser>
        <c:dLbls>
          <c:showLegendKey val="0"/>
          <c:showVal val="0"/>
          <c:showCatName val="0"/>
          <c:showSerName val="0"/>
          <c:showPercent val="0"/>
          <c:showBubbleSize val="0"/>
        </c:dLbls>
        <c:axId val="127735680"/>
        <c:axId val="127746048"/>
      </c:scatterChart>
      <c:valAx>
        <c:axId val="12773568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7746048"/>
        <c:crosses val="autoZero"/>
        <c:crossBetween val="midCat"/>
      </c:valAx>
      <c:valAx>
        <c:axId val="127746048"/>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773568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{498BFDE3-F120-4B8E-8770-567088B46169}</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CCDE-4694-B1A9-C2428D88186A}"/>
                </c:ext>
              </c:extLst>
            </c:dLbl>
            <c:dLbl>
              <c:idx val="1"/>
              <c:layout/>
              <c:tx>
                <c:strRef>
                  <c:f>公会計指標分析・財政指標組合せ分析表!$L$72</c:f>
                  <c:strCache>
                    <c:ptCount val="1"/>
                    <c:pt idx="0">
                      <c:v>H25</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{F2BA253C-3567-4F7B-AE58-4FF67EDD885E}</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CCDE-4694-B1A9-C2428D88186A}"/>
                </c:ext>
              </c:extLst>
            </c:dLbl>
            <c:dLbl>
              <c:idx val="2"/>
              <c:layout/>
              <c:tx>
                <c:strRef>
                  <c:f>公会計指標分析・財政指標組合せ分析表!$M$72</c:f>
                  <c:strCache>
                    <c:ptCount val="1"/>
                    <c:pt idx="0">
                      <c:v>H26</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{86536A03-0EAD-49CB-846D-31938EC836A2}</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CCDE-4694-B1A9-C2428D88186A}"/>
                </c:ext>
              </c:extLst>
            </c:dLbl>
            <c:dLbl>
              <c:idx val="3"/>
              <c:layout/>
              <c:tx>
                <c:strRef>
                  <c:f>公会計指標分析・財政指標組合せ分析表!$N$72</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{CAF2455F-BF43-42EC-9D9C-11F90B32DFB0}</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CCDE-4694-B1A9-C2428D88186A}"/>
                </c:ext>
              </c:extLst>
            </c:dLbl>
            <c:dLbl>
              <c:idx val="4"/>
              <c:layout/>
              <c:tx>
                <c:strRef>
                  <c:f>公会計指標分析・財政指標組合せ分析表!$O$72</c:f>
                  <c:strCache>
                    <c:ptCount val="1"/>
                    <c:pt idx="0">
                      <c:v>H28</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{A6646995-B37B-4B71-9EE5-533B69514A73}</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CCDE-4694-B1A9-C2428D88186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10.6</c:v>
                </c:pt>
                <c:pt idx="1">
                  <c:v>10.4</c:v>
                </c:pt>
                <c:pt idx="2">
                  <c:v>10.1</c:v>
                </c:pt>
                <c:pt idx="3">
                  <c:v>9.6</c:v>
                </c:pt>
                <c:pt idx="4">
                  <c:v>9.3000000000000007</c:v>
                </c:pt>
              </c:numCache>
            </c:numRef>
          </c:xVal>
          <c:yVal>
            <c:numRef>
              <c:f>公会計指標分析・財政指標組合せ分析表!$K$73:$O$73</c:f>
              <c:numCache>
                <c:formatCode>#,##0.0;"▲ "#,##0.0</c:formatCode>
                <c:ptCount val="5"/>
                <c:pt idx="0">
                  <c:v>98.6</c:v>
                </c:pt>
                <c:pt idx="1">
                  <c:v>87.4</c:v>
                </c:pt>
                <c:pt idx="2">
                  <c:v>70.5</c:v>
                </c:pt>
                <c:pt idx="3">
                  <c:v>44.8</c:v>
                </c:pt>
                <c:pt idx="4">
                  <c:v>36.299999999999997</c:v>
                </c:pt>
              </c:numCache>
            </c:numRef>
          </c:yVal>
          <c:smooth val="0"/>
          <c:extLst xmlns:c16r2="http://schemas.microsoft.com/office/drawing/2015/06/chart">
            <c:ext xmlns:c16="http://schemas.microsoft.com/office/drawing/2014/chart" uri="{C3380CC4-5D6E-409C-BE32-E72D297353CC}">
              <c16:uniqueId val="{00000005-CCDE-4694-B1A9-C2428D88186A}"/>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{EB3BF83B-50D7-4405-B28F-ED7085DF4530}</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CCDE-4694-B1A9-C2428D88186A}"/>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{C3F7CFC0-46E6-47FE-A512-E64AB5B0F0ED}</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CCDE-4694-B1A9-C2428D88186A}"/>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{CD964DA1-6558-497F-88D5-3F9737D047DB}</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CCDE-4694-B1A9-C2428D88186A}"/>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{B36B193F-D8F2-4569-ACC8-0398A47B1A9F}</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CCDE-4694-B1A9-C2428D88186A}"/>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{C0F9383D-7085-4FFB-9560-8028BBA91750}</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CCDE-4694-B1A9-C2428D88186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11.7</c:v>
                </c:pt>
                <c:pt idx="1">
                  <c:v>11.2</c:v>
                </c:pt>
                <c:pt idx="2">
                  <c:v>10.4</c:v>
                </c:pt>
                <c:pt idx="3">
                  <c:v>9</c:v>
                </c:pt>
                <c:pt idx="4">
                  <c:v>8.1999999999999993</c:v>
                </c:pt>
              </c:numCache>
            </c:numRef>
          </c:xVal>
          <c:yVal>
            <c:numRef>
              <c:f>公会計指標分析・財政指標組合せ分析表!$K$77:$O$77</c:f>
              <c:numCache>
                <c:formatCode>#,##0.0;"▲ "#,##0.0</c:formatCode>
                <c:ptCount val="5"/>
                <c:pt idx="0">
                  <c:v>61.3</c:v>
                </c:pt>
                <c:pt idx="1">
                  <c:v>54.6</c:v>
                </c:pt>
                <c:pt idx="2">
                  <c:v>48.7</c:v>
                </c:pt>
                <c:pt idx="3">
                  <c:v>36.5</c:v>
                </c:pt>
                <c:pt idx="4">
                  <c:v>32.9</c:v>
                </c:pt>
              </c:numCache>
            </c:numRef>
          </c:yVal>
          <c:smooth val="0"/>
          <c:extLst xmlns:c16r2="http://schemas.microsoft.com/office/drawing/2015/06/chart">
            <c:ext xmlns:c16="http://schemas.microsoft.com/office/drawing/2014/chart" uri="{C3380CC4-5D6E-409C-BE32-E72D297353CC}">
              <c16:uniqueId val="{0000000B-CCDE-4694-B1A9-C2428D88186A}"/>
            </c:ext>
          </c:extLst>
        </c:ser>
        <c:dLbls>
          <c:showLegendKey val="0"/>
          <c:showVal val="0"/>
          <c:showCatName val="0"/>
          <c:showSerName val="0"/>
          <c:showPercent val="0"/>
          <c:showBubbleSize val="0"/>
        </c:dLbls>
        <c:axId val="134461312"/>
        <c:axId val="127860736"/>
      </c:scatterChart>
      <c:valAx>
        <c:axId val="134461312"/>
        <c:scaling>
          <c:orientation val="minMax"/>
          <c:max val="12"/>
          <c:min val="7.9"/>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7860736"/>
        <c:crosses val="autoZero"/>
        <c:crossBetween val="midCat"/>
      </c:valAx>
      <c:valAx>
        <c:axId val="127860736"/>
        <c:scaling>
          <c:orientation val="minMax"/>
          <c:max val="110"/>
          <c:min val="2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4461312"/>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沖縄県中城村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教育施設整備事業の元金償還が開始したことにより、前年度と比べ</a:t>
          </a:r>
          <a:r>
            <a:rPr kumimoji="1" lang="en-US" altLang="ja-JP" sz="1300">
              <a:solidFill>
                <a:schemeClr val="dk1"/>
              </a:solidFill>
              <a:effectLst/>
              <a:latin typeface="+mn-lt"/>
              <a:ea typeface="+mn-ea"/>
              <a:cs typeface="+mn-cs"/>
            </a:rPr>
            <a:t>15</a:t>
          </a:r>
          <a:r>
            <a:rPr kumimoji="1" lang="ja-JP" altLang="en-US" sz="1300">
              <a:solidFill>
                <a:schemeClr val="dk1"/>
              </a:solidFill>
              <a:effectLst/>
              <a:latin typeface="+mn-lt"/>
              <a:ea typeface="+mn-ea"/>
              <a:cs typeface="+mn-cs"/>
            </a:rPr>
            <a:t>百万円増加している。今後さらに、沖縄振興特別推進交付金事業に伴う地方債発行の増加が見込まれているため、交付税措置のある地方債の活用を図るとともに、事業の厳選を行い地方債発行の抑制に努める。</a:t>
          </a:r>
          <a:endParaRPr kumimoji="1" lang="en-US" altLang="ja-JP" sz="13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dk1"/>
            </a:solidFill>
            <a:effectLst/>
            <a:latin typeface="+mn-lt"/>
            <a:ea typeface="+mn-ea"/>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沖縄県中城村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a:t>
          </a:r>
          <a:r>
            <a:rPr kumimoji="1" lang="ja-JP" altLang="ja-JP" sz="1300">
              <a:solidFill>
                <a:schemeClr val="dk1"/>
              </a:solidFill>
              <a:effectLst/>
              <a:latin typeface="+mn-lt"/>
              <a:ea typeface="+mn-ea"/>
              <a:cs typeface="+mn-cs"/>
            </a:rPr>
            <a:t>将来負担</a:t>
          </a:r>
          <a:r>
            <a:rPr kumimoji="1" lang="ja-JP" altLang="en-US" sz="1300">
              <a:solidFill>
                <a:schemeClr val="dk1"/>
              </a:solidFill>
              <a:effectLst/>
              <a:latin typeface="+mn-lt"/>
              <a:ea typeface="+mn-ea"/>
              <a:cs typeface="+mn-cs"/>
            </a:rPr>
            <a:t>比率（分子）</a:t>
          </a:r>
          <a:r>
            <a:rPr kumimoji="1" lang="ja-JP" altLang="ja-JP" sz="1300">
              <a:solidFill>
                <a:schemeClr val="dk1"/>
              </a:solidFill>
              <a:effectLst/>
              <a:latin typeface="+mn-lt"/>
              <a:ea typeface="+mn-ea"/>
              <a:cs typeface="+mn-cs"/>
            </a:rPr>
            <a:t>については、組合等負担等見込額及び退職手当負担見込額</a:t>
          </a:r>
          <a:r>
            <a:rPr kumimoji="1" lang="ja-JP" altLang="en-US" sz="1300">
              <a:solidFill>
                <a:schemeClr val="dk1"/>
              </a:solidFill>
              <a:effectLst/>
              <a:latin typeface="+mn-lt"/>
              <a:ea typeface="+mn-ea"/>
              <a:cs typeface="+mn-cs"/>
            </a:rPr>
            <a:t>の</a:t>
          </a:r>
          <a:r>
            <a:rPr kumimoji="1" lang="ja-JP" altLang="ja-JP" sz="1300">
              <a:solidFill>
                <a:schemeClr val="dk1"/>
              </a:solidFill>
              <a:effectLst/>
              <a:latin typeface="+mn-lt"/>
              <a:ea typeface="+mn-ea"/>
              <a:cs typeface="+mn-cs"/>
            </a:rPr>
            <a:t>減少</a:t>
          </a:r>
          <a:r>
            <a:rPr kumimoji="1" lang="ja-JP" altLang="en-US" sz="1300">
              <a:solidFill>
                <a:schemeClr val="dk1"/>
              </a:solidFill>
              <a:effectLst/>
              <a:latin typeface="+mn-lt"/>
              <a:ea typeface="+mn-ea"/>
              <a:cs typeface="+mn-cs"/>
            </a:rPr>
            <a:t>により年々改善しているが、今後、新庁舎建設事業が開始されることにより、充当可能基金の取り崩し及び地方債の増が見込まれており、将来負担比率の増加が懸念される。</a:t>
          </a:r>
          <a:endParaRPr kumimoji="0" lang="en-US" altLang="ja-JP" sz="1300">
            <a:solidFill>
              <a:schemeClr val="dk1"/>
            </a:solidFill>
            <a:effectLst/>
            <a:latin typeface="+mn-lt"/>
            <a:ea typeface="+mn-ea"/>
            <a:cs typeface="+mn-cs"/>
          </a:endParaRPr>
        </a:p>
        <a:p>
          <a:endParaRPr lang="ja-JP" altLang="ja-JP" sz="13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沖縄県中城村</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20,280
20,095
15.53
7,106,076
6,862,046
222,152
4,056,109
5,456,583</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9.3
36.3</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0" name="角丸四角形 19"/>
        <xdr:cNvSpPr/>
      </xdr:nvSpPr>
      <xdr:spPr>
        <a:xfrm>
          <a:off x="11074400" y="365125"/>
          <a:ext cx="1524000" cy="609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542925"/>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3" name="直線コネクタ 22"/>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4" name="円/楕円 23"/>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5" name="フローチャート : 判断 24"/>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2413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2705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2997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29" name="テキスト ボックス 28"/>
        <xdr:cNvSpPr txBox="1"/>
      </xdr:nvSpPr>
      <xdr:spPr>
        <a:xfrm>
          <a:off x="419100" y="2143125"/>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384359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0" name="正方形/長方形 39"/>
        <xdr:cNvSpPr/>
      </xdr:nvSpPr>
      <xdr:spPr>
        <a:xfrm>
          <a:off x="5778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2" name="テキスト ボックス 41"/>
        <xdr:cNvSpPr txBox="1"/>
      </xdr:nvSpPr>
      <xdr:spPr>
        <a:xfrm>
          <a:off x="5854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384359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7" name="正方形/長方形 46"/>
        <xdr:cNvSpPr/>
      </xdr:nvSpPr>
      <xdr:spPr>
        <a:xfrm>
          <a:off x="11303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48" name="正方形/長方形 47"/>
        <xdr:cNvSpPr/>
      </xdr:nvSpPr>
      <xdr:spPr>
        <a:xfrm>
          <a:off x="15811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49" name="正方形/長方形 48"/>
        <xdr:cNvSpPr/>
      </xdr:nvSpPr>
      <xdr:spPr>
        <a:xfrm>
          <a:off x="15811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0" name="テキスト ボックス 49"/>
        <xdr:cNvSpPr txBox="1"/>
      </xdr:nvSpPr>
      <xdr:spPr>
        <a:xfrm>
          <a:off x="15887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1" name="正方形/長方形 50"/>
        <xdr:cNvSpPr/>
      </xdr:nvSpPr>
      <xdr:spPr>
        <a:xfrm>
          <a:off x="11303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2" name="正方形/長方形 51"/>
        <xdr:cNvSpPr/>
      </xdr:nvSpPr>
      <xdr:spPr>
        <a:xfrm>
          <a:off x="1270000" y="71723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3" name="正方形/長方形 52"/>
        <xdr:cNvSpPr/>
      </xdr:nvSpPr>
      <xdr:spPr>
        <a:xfrm>
          <a:off x="1270000" y="109347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4" name="正方形/長方形 53"/>
        <xdr:cNvSpPr/>
      </xdr:nvSpPr>
      <xdr:spPr>
        <a:xfrm>
          <a:off x="571500" y="7553325"/>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5" name="正方形/長方形 54"/>
        <xdr:cNvSpPr/>
      </xdr:nvSpPr>
      <xdr:spPr>
        <a:xfrm>
          <a:off x="1270000" y="7680325"/>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6" name="テキスト ボックス 55"/>
        <xdr:cNvSpPr txBox="1"/>
      </xdr:nvSpPr>
      <xdr:spPr>
        <a:xfrm>
          <a:off x="914400" y="111633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7" name="テキスト ボックス 56"/>
        <xdr:cNvSpPr txBox="1"/>
      </xdr:nvSpPr>
      <xdr:spPr>
        <a:xfrm>
          <a:off x="6985000" y="139192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沖縄県中城村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20,280
20,095
15.53
7,106,076
6,862,046
222,152
4,056,109
5,456,583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9.3
36.3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沖縄県中城村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20,280
20,095
15.53
7,106,076
6,862,046
222,152
4,056,109
5,456,583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9.3
36.3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沖縄県中城村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20,280
20,095
15.53
7,106,076
6,862,046
222,152
4,056,109
5,456,583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9.3
36.3</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baseline="0">
              <a:solidFill>
                <a:schemeClr val="dk1"/>
              </a:solidFill>
              <a:effectLst/>
              <a:latin typeface="+mn-lt"/>
              <a:ea typeface="+mn-ea"/>
              <a:cs typeface="+mn-cs"/>
            </a:rPr>
            <a:t>　財政力指数は、平成</a:t>
          </a:r>
          <a:r>
            <a:rPr kumimoji="1" lang="en-US" altLang="ja-JP" sz="1300" baseline="0">
              <a:solidFill>
                <a:schemeClr val="dk1"/>
              </a:solidFill>
              <a:effectLst/>
              <a:latin typeface="+mn-lt"/>
              <a:ea typeface="+mn-ea"/>
              <a:cs typeface="+mn-cs"/>
            </a:rPr>
            <a:t>24</a:t>
          </a:r>
          <a:r>
            <a:rPr kumimoji="1" lang="ja-JP" altLang="ja-JP" sz="1300" baseline="0">
              <a:solidFill>
                <a:schemeClr val="dk1"/>
              </a:solidFill>
              <a:effectLst/>
              <a:latin typeface="+mn-lt"/>
              <a:ea typeface="+mn-ea"/>
              <a:cs typeface="+mn-cs"/>
            </a:rPr>
            <a:t>年度の</a:t>
          </a:r>
          <a:r>
            <a:rPr kumimoji="1" lang="en-US" altLang="ja-JP" sz="1300" baseline="0">
              <a:solidFill>
                <a:schemeClr val="dk1"/>
              </a:solidFill>
              <a:effectLst/>
              <a:latin typeface="+mn-lt"/>
              <a:ea typeface="+mn-ea"/>
              <a:cs typeface="+mn-cs"/>
            </a:rPr>
            <a:t>0.45</a:t>
          </a:r>
          <a:r>
            <a:rPr kumimoji="1" lang="ja-JP" altLang="ja-JP" sz="1300" baseline="0">
              <a:solidFill>
                <a:schemeClr val="dk1"/>
              </a:solidFill>
              <a:effectLst/>
              <a:latin typeface="+mn-lt"/>
              <a:ea typeface="+mn-ea"/>
              <a:cs typeface="+mn-cs"/>
            </a:rPr>
            <a:t>から平成</a:t>
          </a:r>
          <a:r>
            <a:rPr kumimoji="1" lang="en-US" altLang="ja-JP" sz="1300" baseline="0">
              <a:solidFill>
                <a:schemeClr val="dk1"/>
              </a:solidFill>
              <a:effectLst/>
              <a:latin typeface="+mn-lt"/>
              <a:ea typeface="+mn-ea"/>
              <a:cs typeface="+mn-cs"/>
            </a:rPr>
            <a:t>28</a:t>
          </a:r>
          <a:r>
            <a:rPr kumimoji="1" lang="ja-JP" altLang="ja-JP" sz="1300" baseline="0">
              <a:solidFill>
                <a:schemeClr val="dk1"/>
              </a:solidFill>
              <a:effectLst/>
              <a:latin typeface="+mn-lt"/>
              <a:ea typeface="+mn-ea"/>
              <a:cs typeface="+mn-cs"/>
            </a:rPr>
            <a:t>年度は</a:t>
          </a:r>
          <a:r>
            <a:rPr kumimoji="1" lang="en-US" altLang="ja-JP" sz="1300" baseline="0">
              <a:solidFill>
                <a:schemeClr val="dk1"/>
              </a:solidFill>
              <a:effectLst/>
              <a:latin typeface="+mn-lt"/>
              <a:ea typeface="+mn-ea"/>
              <a:cs typeface="+mn-cs"/>
            </a:rPr>
            <a:t>0.54</a:t>
          </a:r>
          <a:r>
            <a:rPr kumimoji="1" lang="ja-JP" altLang="ja-JP" sz="1300" baseline="0">
              <a:solidFill>
                <a:schemeClr val="dk1"/>
              </a:solidFill>
              <a:effectLst/>
              <a:latin typeface="+mn-lt"/>
              <a:ea typeface="+mn-ea"/>
              <a:cs typeface="+mn-cs"/>
            </a:rPr>
            <a:t>となり、概ね安定的な増加傾向にある。</a:t>
          </a:r>
          <a:endParaRPr lang="ja-JP" altLang="ja-JP" sz="1300">
            <a:effectLst/>
          </a:endParaRPr>
        </a:p>
        <a:p>
          <a:r>
            <a:rPr kumimoji="1" lang="ja-JP" altLang="ja-JP" sz="1300" baseline="0">
              <a:solidFill>
                <a:schemeClr val="dk1"/>
              </a:solidFill>
              <a:effectLst/>
              <a:latin typeface="+mn-lt"/>
              <a:ea typeface="+mn-ea"/>
              <a:cs typeface="+mn-cs"/>
            </a:rPr>
            <a:t>　これは、堅調な人口増加や宅地開発等による</a:t>
          </a:r>
          <a:r>
            <a:rPr kumimoji="1" lang="ja-JP" altLang="en-US" sz="1300" baseline="0">
              <a:solidFill>
                <a:schemeClr val="dk1"/>
              </a:solidFill>
              <a:effectLst/>
              <a:latin typeface="+mn-lt"/>
              <a:ea typeface="+mn-ea"/>
              <a:cs typeface="+mn-cs"/>
            </a:rPr>
            <a:t>村</a:t>
          </a:r>
          <a:r>
            <a:rPr kumimoji="1" lang="ja-JP" altLang="ja-JP" sz="1300" baseline="0">
              <a:solidFill>
                <a:schemeClr val="dk1"/>
              </a:solidFill>
              <a:effectLst/>
              <a:latin typeface="+mn-lt"/>
              <a:ea typeface="+mn-ea"/>
              <a:cs typeface="+mn-cs"/>
            </a:rPr>
            <a:t>民税及び固定資産税の課税客体の増収傾向によるものである。類似団体平均を</a:t>
          </a:r>
          <a:r>
            <a:rPr kumimoji="1" lang="en-US" altLang="ja-JP" sz="1300" baseline="0">
              <a:solidFill>
                <a:schemeClr val="dk1"/>
              </a:solidFill>
              <a:effectLst/>
              <a:latin typeface="+mn-lt"/>
              <a:ea typeface="+mn-ea"/>
              <a:cs typeface="+mn-cs"/>
            </a:rPr>
            <a:t>0.01</a:t>
          </a:r>
          <a:r>
            <a:rPr kumimoji="1" lang="ja-JP" altLang="ja-JP" sz="1300" baseline="0">
              <a:solidFill>
                <a:schemeClr val="dk1"/>
              </a:solidFill>
              <a:effectLst/>
              <a:latin typeface="+mn-lt"/>
              <a:ea typeface="+mn-ea"/>
              <a:cs typeface="+mn-cs"/>
            </a:rPr>
            <a:t>ポイント上回っている状況となったが、今後とも引き続き更なる課税客体の適切な把握に取り組み、財政基盤の強化に努めていく。</a:t>
          </a:r>
          <a:endParaRPr lang="ja-JP" altLang="ja-JP" sz="13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99483</xdr:rowOff>
    </xdr:from>
    <xdr:to>
      <xdr:col>7</xdr:col>
      <xdr:colOff>152400</xdr:colOff>
      <xdr:row>44</xdr:row>
      <xdr:rowOff>73176</xdr:rowOff>
    </xdr:to>
    <xdr:cxnSp macro="">
      <xdr:nvCxnSpPr>
        <xdr:cNvPr id="64" name="直線コネクタ 63"/>
        <xdr:cNvCxnSpPr/>
      </xdr:nvCxnSpPr>
      <xdr:spPr>
        <a:xfrm flipV="1">
          <a:off x="4953000" y="6100233"/>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45253</xdr:rowOff>
    </xdr:from>
    <xdr:ext cx="762000" cy="259045"/>
    <xdr:sp macro="" textlink="">
      <xdr:nvSpPr>
        <xdr:cNvPr id="65" name="財政力最小値テキスト"/>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0.20</a:t>
          </a:r>
          <a:endParaRPr kumimoji="1" lang="ja-JP" altLang="en-US" sz="1000" b="1">
            <a:latin typeface="ＭＳ Ｐゴシック"/>
          </a:endParaRPr>
        </a:p>
      </xdr:txBody>
    </xdr:sp>
    <xdr:clientData/>
  </xdr:oneCellAnchor>
  <xdr:twoCellAnchor>
    <xdr:from>
      <xdr:col>7</xdr:col>
      <xdr:colOff>63500</xdr:colOff>
      <xdr:row>44</xdr:row>
      <xdr:rowOff>73176</xdr:rowOff>
    </xdr:from>
    <xdr:to>
      <xdr:col>7</xdr:col>
      <xdr:colOff>241300</xdr:colOff>
      <xdr:row>44</xdr:row>
      <xdr:rowOff>73176</xdr:rowOff>
    </xdr:to>
    <xdr:cxnSp macro="">
      <xdr:nvCxnSpPr>
        <xdr:cNvPr id="66" name="直線コネクタ 65"/>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14410</xdr:rowOff>
    </xdr:from>
    <xdr:ext cx="762000" cy="259045"/>
    <xdr:sp macro="" textlink="">
      <xdr:nvSpPr>
        <xdr:cNvPr id="67" name="財政力最大値テキスト"/>
        <xdr:cNvSpPr txBox="1"/>
      </xdr:nvSpPr>
      <xdr:spPr>
        <a:xfrm>
          <a:off x="5041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7</xdr:col>
      <xdr:colOff>63500</xdr:colOff>
      <xdr:row>35</xdr:row>
      <xdr:rowOff>99483</xdr:rowOff>
    </xdr:from>
    <xdr:to>
      <xdr:col>7</xdr:col>
      <xdr:colOff>241300</xdr:colOff>
      <xdr:row>35</xdr:row>
      <xdr:rowOff>99483</xdr:rowOff>
    </xdr:to>
    <xdr:cxnSp macro="">
      <xdr:nvCxnSpPr>
        <xdr:cNvPr id="68" name="直線コネクタ 67"/>
        <xdr:cNvCxnSpPr/>
      </xdr:nvCxnSpPr>
      <xdr:spPr>
        <a:xfrm>
          <a:off x="4864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25400</xdr:rowOff>
    </xdr:from>
    <xdr:to>
      <xdr:col>7</xdr:col>
      <xdr:colOff>152400</xdr:colOff>
      <xdr:row>42</xdr:row>
      <xdr:rowOff>59872</xdr:rowOff>
    </xdr:to>
    <xdr:cxnSp macro="">
      <xdr:nvCxnSpPr>
        <xdr:cNvPr id="69" name="直線コネクタ 68"/>
        <xdr:cNvCxnSpPr/>
      </xdr:nvCxnSpPr>
      <xdr:spPr>
        <a:xfrm flipV="1">
          <a:off x="4114800" y="7226300"/>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129618</xdr:rowOff>
    </xdr:from>
    <xdr:ext cx="762000" cy="259045"/>
    <xdr:sp macro="" textlink="">
      <xdr:nvSpPr>
        <xdr:cNvPr id="70" name="財政力平均値テキスト"/>
        <xdr:cNvSpPr txBox="1"/>
      </xdr:nvSpPr>
      <xdr:spPr>
        <a:xfrm>
          <a:off x="5041900" y="71590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0.53</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157541</xdr:rowOff>
    </xdr:from>
    <xdr:to>
      <xdr:col>7</xdr:col>
      <xdr:colOff>203200</xdr:colOff>
      <xdr:row>42</xdr:row>
      <xdr:rowOff>87691</xdr:rowOff>
    </xdr:to>
    <xdr:sp macro="" textlink="">
      <xdr:nvSpPr>
        <xdr:cNvPr id="71" name="フローチャート : 判断 70"/>
        <xdr:cNvSpPr/>
      </xdr:nvSpPr>
      <xdr:spPr>
        <a:xfrm>
          <a:off x="4902200" y="718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59872</xdr:rowOff>
    </xdr:from>
    <xdr:to>
      <xdr:col>6</xdr:col>
      <xdr:colOff>0</xdr:colOff>
      <xdr:row>42</xdr:row>
      <xdr:rowOff>82852</xdr:rowOff>
    </xdr:to>
    <xdr:cxnSp macro="">
      <xdr:nvCxnSpPr>
        <xdr:cNvPr id="72" name="直線コネクタ 71"/>
        <xdr:cNvCxnSpPr/>
      </xdr:nvCxnSpPr>
      <xdr:spPr>
        <a:xfrm flipV="1">
          <a:off x="3225800" y="7260772"/>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123069</xdr:rowOff>
    </xdr:from>
    <xdr:to>
      <xdr:col>6</xdr:col>
      <xdr:colOff>50800</xdr:colOff>
      <xdr:row>42</xdr:row>
      <xdr:rowOff>53219</xdr:rowOff>
    </xdr:to>
    <xdr:sp macro="" textlink="">
      <xdr:nvSpPr>
        <xdr:cNvPr id="73" name="フローチャート : 判断 72"/>
        <xdr:cNvSpPr/>
      </xdr:nvSpPr>
      <xdr:spPr>
        <a:xfrm>
          <a:off x="4064000" y="715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63396</xdr:rowOff>
    </xdr:from>
    <xdr:ext cx="736600" cy="259045"/>
    <xdr:sp macro="" textlink="">
      <xdr:nvSpPr>
        <xdr:cNvPr id="74" name="テキスト ボックス 73"/>
        <xdr:cNvSpPr txBox="1"/>
      </xdr:nvSpPr>
      <xdr:spPr>
        <a:xfrm>
          <a:off x="3733800" y="69213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0.56</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82852</xdr:rowOff>
    </xdr:from>
    <xdr:to>
      <xdr:col>4</xdr:col>
      <xdr:colOff>482600</xdr:colOff>
      <xdr:row>42</xdr:row>
      <xdr:rowOff>105833</xdr:rowOff>
    </xdr:to>
    <xdr:cxnSp macro="">
      <xdr:nvCxnSpPr>
        <xdr:cNvPr id="75" name="直線コネクタ 74"/>
        <xdr:cNvCxnSpPr/>
      </xdr:nvCxnSpPr>
      <xdr:spPr>
        <a:xfrm flipV="1">
          <a:off x="2336800" y="7283752"/>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43543</xdr:rowOff>
    </xdr:from>
    <xdr:to>
      <xdr:col>4</xdr:col>
      <xdr:colOff>533400</xdr:colOff>
      <xdr:row>42</xdr:row>
      <xdr:rowOff>145143</xdr:rowOff>
    </xdr:to>
    <xdr:sp macro="" textlink="">
      <xdr:nvSpPr>
        <xdr:cNvPr id="76" name="フローチャート : 判断 75"/>
        <xdr:cNvSpPr/>
      </xdr:nvSpPr>
      <xdr:spPr>
        <a:xfrm>
          <a:off x="3175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129920</xdr:rowOff>
    </xdr:from>
    <xdr:ext cx="762000" cy="259045"/>
    <xdr:sp macro="" textlink="">
      <xdr:nvSpPr>
        <xdr:cNvPr id="77" name="テキスト ボックス 76"/>
        <xdr:cNvSpPr txBox="1"/>
      </xdr:nvSpPr>
      <xdr:spPr>
        <a:xfrm>
          <a:off x="2844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105833</xdr:rowOff>
    </xdr:from>
    <xdr:to>
      <xdr:col>3</xdr:col>
      <xdr:colOff>279400</xdr:colOff>
      <xdr:row>42</xdr:row>
      <xdr:rowOff>128815</xdr:rowOff>
    </xdr:to>
    <xdr:cxnSp macro="">
      <xdr:nvCxnSpPr>
        <xdr:cNvPr id="78" name="直線コネクタ 77"/>
        <xdr:cNvCxnSpPr/>
      </xdr:nvCxnSpPr>
      <xdr:spPr>
        <a:xfrm flipV="1">
          <a:off x="1447800" y="7306733"/>
          <a:ext cx="8890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43543</xdr:rowOff>
    </xdr:from>
    <xdr:to>
      <xdr:col>3</xdr:col>
      <xdr:colOff>330200</xdr:colOff>
      <xdr:row>42</xdr:row>
      <xdr:rowOff>145143</xdr:rowOff>
    </xdr:to>
    <xdr:sp macro="" textlink="">
      <xdr:nvSpPr>
        <xdr:cNvPr id="79" name="フローチャート : 判断 78"/>
        <xdr:cNvSpPr/>
      </xdr:nvSpPr>
      <xdr:spPr>
        <a:xfrm>
          <a:off x="2286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155320</xdr:rowOff>
    </xdr:from>
    <xdr:ext cx="762000" cy="259045"/>
    <xdr:sp macro="" textlink="">
      <xdr:nvSpPr>
        <xdr:cNvPr id="80" name="テキスト ボックス 79"/>
        <xdr:cNvSpPr txBox="1"/>
      </xdr:nvSpPr>
      <xdr:spPr>
        <a:xfrm>
          <a:off x="1955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43543</xdr:rowOff>
    </xdr:from>
    <xdr:to>
      <xdr:col>2</xdr:col>
      <xdr:colOff>127000</xdr:colOff>
      <xdr:row>42</xdr:row>
      <xdr:rowOff>145143</xdr:rowOff>
    </xdr:to>
    <xdr:sp macro="" textlink="">
      <xdr:nvSpPr>
        <xdr:cNvPr id="81" name="フローチャート : 判断 80"/>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155320</xdr:rowOff>
    </xdr:from>
    <xdr:ext cx="762000" cy="259045"/>
    <xdr:sp macro="" textlink="">
      <xdr:nvSpPr>
        <xdr:cNvPr id="82" name="テキスト ボックス 81"/>
        <xdr:cNvSpPr txBox="1"/>
      </xdr:nvSpPr>
      <xdr:spPr>
        <a:xfrm>
          <a:off x="1066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41</xdr:row>
      <xdr:rowOff>146050</xdr:rowOff>
    </xdr:from>
    <xdr:to>
      <xdr:col>7</xdr:col>
      <xdr:colOff>203200</xdr:colOff>
      <xdr:row>42</xdr:row>
      <xdr:rowOff>76200</xdr:rowOff>
    </xdr:to>
    <xdr:sp macro="" textlink="">
      <xdr:nvSpPr>
        <xdr:cNvPr id="88" name="円/楕円 87"/>
        <xdr:cNvSpPr/>
      </xdr:nvSpPr>
      <xdr:spPr>
        <a:xfrm>
          <a:off x="49022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162577</xdr:rowOff>
    </xdr:from>
    <xdr:ext cx="762000" cy="259045"/>
    <xdr:sp macro="" textlink="">
      <xdr:nvSpPr>
        <xdr:cNvPr id="89" name="財政力該当値テキスト"/>
        <xdr:cNvSpPr txBox="1"/>
      </xdr:nvSpPr>
      <xdr:spPr>
        <a:xfrm>
          <a:off x="50419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0.54</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9072</xdr:rowOff>
    </xdr:from>
    <xdr:to>
      <xdr:col>6</xdr:col>
      <xdr:colOff>50800</xdr:colOff>
      <xdr:row>42</xdr:row>
      <xdr:rowOff>110672</xdr:rowOff>
    </xdr:to>
    <xdr:sp macro="" textlink="">
      <xdr:nvSpPr>
        <xdr:cNvPr id="90" name="円/楕円 89"/>
        <xdr:cNvSpPr/>
      </xdr:nvSpPr>
      <xdr:spPr>
        <a:xfrm>
          <a:off x="4064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95449</xdr:rowOff>
    </xdr:from>
    <xdr:ext cx="736600" cy="259045"/>
    <xdr:sp macro="" textlink="">
      <xdr:nvSpPr>
        <xdr:cNvPr id="91" name="テキスト ボックス 90"/>
        <xdr:cNvSpPr txBox="1"/>
      </xdr:nvSpPr>
      <xdr:spPr>
        <a:xfrm>
          <a:off x="3733800" y="7296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0.51</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32052</xdr:rowOff>
    </xdr:from>
    <xdr:to>
      <xdr:col>4</xdr:col>
      <xdr:colOff>533400</xdr:colOff>
      <xdr:row>42</xdr:row>
      <xdr:rowOff>133652</xdr:rowOff>
    </xdr:to>
    <xdr:sp macro="" textlink="">
      <xdr:nvSpPr>
        <xdr:cNvPr id="92" name="円/楕円 91"/>
        <xdr:cNvSpPr/>
      </xdr:nvSpPr>
      <xdr:spPr>
        <a:xfrm>
          <a:off x="3175000" y="723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143829</xdr:rowOff>
    </xdr:from>
    <xdr:ext cx="762000" cy="259045"/>
    <xdr:sp macro="" textlink="">
      <xdr:nvSpPr>
        <xdr:cNvPr id="93" name="テキスト ボックス 92"/>
        <xdr:cNvSpPr txBox="1"/>
      </xdr:nvSpPr>
      <xdr:spPr>
        <a:xfrm>
          <a:off x="2844800" y="700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0.49</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55033</xdr:rowOff>
    </xdr:from>
    <xdr:to>
      <xdr:col>3</xdr:col>
      <xdr:colOff>330200</xdr:colOff>
      <xdr:row>42</xdr:row>
      <xdr:rowOff>156633</xdr:rowOff>
    </xdr:to>
    <xdr:sp macro="" textlink="">
      <xdr:nvSpPr>
        <xdr:cNvPr id="94" name="円/楕円 93"/>
        <xdr:cNvSpPr/>
      </xdr:nvSpPr>
      <xdr:spPr>
        <a:xfrm>
          <a:off x="2286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141410</xdr:rowOff>
    </xdr:from>
    <xdr:ext cx="762000" cy="259045"/>
    <xdr:sp macro="" textlink="">
      <xdr:nvSpPr>
        <xdr:cNvPr id="95" name="テキスト ボックス 94"/>
        <xdr:cNvSpPr txBox="1"/>
      </xdr:nvSpPr>
      <xdr:spPr>
        <a:xfrm>
          <a:off x="1955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0.47</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78015</xdr:rowOff>
    </xdr:from>
    <xdr:to>
      <xdr:col>2</xdr:col>
      <xdr:colOff>127000</xdr:colOff>
      <xdr:row>43</xdr:row>
      <xdr:rowOff>8165</xdr:rowOff>
    </xdr:to>
    <xdr:sp macro="" textlink="">
      <xdr:nvSpPr>
        <xdr:cNvPr id="96" name="円/楕円 95"/>
        <xdr:cNvSpPr/>
      </xdr:nvSpPr>
      <xdr:spPr>
        <a:xfrm>
          <a:off x="1397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164392</xdr:rowOff>
    </xdr:from>
    <xdr:ext cx="762000" cy="259045"/>
    <xdr:sp macro="" textlink="">
      <xdr:nvSpPr>
        <xdr:cNvPr id="97" name="テキスト ボックス 96"/>
        <xdr:cNvSpPr txBox="1"/>
      </xdr:nvSpPr>
      <xdr:spPr>
        <a:xfrm>
          <a:off x="1066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[83.8%]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前年度より</a:t>
          </a:r>
          <a:r>
            <a:rPr kumimoji="1" lang="en-US" altLang="ja-JP" sz="1300">
              <a:latin typeface="ＭＳ Ｐゴシック"/>
            </a:rPr>
            <a:t>0.5</a:t>
          </a:r>
          <a:r>
            <a:rPr kumimoji="1" lang="ja-JP" altLang="en-US" sz="1300">
              <a:latin typeface="ＭＳ Ｐゴシック"/>
            </a:rPr>
            <a:t>ポイント増となっている。主な要因としては、扶助費や公債費の増加が挙げられる。　</a:t>
          </a:r>
          <a:endParaRPr kumimoji="1" lang="en-US" altLang="ja-JP" sz="1300">
            <a:latin typeface="ＭＳ Ｐゴシック"/>
          </a:endParaRPr>
        </a:p>
        <a:p>
          <a:r>
            <a:rPr kumimoji="1" lang="ja-JP" altLang="en-US" sz="1300">
              <a:latin typeface="ＭＳ Ｐゴシック"/>
            </a:rPr>
            <a:t>　類似団体平均値や全国平均を下回っているものの、扶助費は年々増加しているため、自主財源確保の取り組みと併せて、経常経費の削減に努める。</a:t>
          </a:r>
          <a:endParaRPr kumimoji="1" lang="en-US" altLang="ja-JP" sz="1300">
            <a:latin typeface="ＭＳ Ｐゴシック"/>
          </a:endParaRPr>
        </a:p>
        <a:p>
          <a:endParaRPr kumimoji="1" lang="en-US" altLang="ja-JP"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68</xdr:row>
      <xdr:rowOff>41275</xdr:rowOff>
    </xdr:from>
    <xdr:to>
      <xdr:col>8</xdr:col>
      <xdr:colOff>355600</xdr:colOff>
      <xdr:row>68</xdr:row>
      <xdr:rowOff>41275</xdr:rowOff>
    </xdr:to>
    <xdr:cxnSp macro="">
      <xdr:nvCxnSpPr>
        <xdr:cNvPr id="114" name="直線コネクタ 113"/>
        <xdr:cNvCxnSpPr/>
      </xdr:nvCxnSpPr>
      <xdr:spPr>
        <a:xfrm>
          <a:off x="762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70502</xdr:rowOff>
    </xdr:from>
    <xdr:ext cx="762000" cy="259045"/>
    <xdr:sp macro="" textlink="">
      <xdr:nvSpPr>
        <xdr:cNvPr id="115" name="テキスト ボックス 114"/>
        <xdr:cNvSpPr txBox="1"/>
      </xdr:nvSpPr>
      <xdr:spPr>
        <a:xfrm>
          <a:off x="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66</xdr:row>
      <xdr:rowOff>82550</xdr:rowOff>
    </xdr:from>
    <xdr:to>
      <xdr:col>8</xdr:col>
      <xdr:colOff>355600</xdr:colOff>
      <xdr:row>66</xdr:row>
      <xdr:rowOff>82550</xdr:rowOff>
    </xdr:to>
    <xdr:cxnSp macro="">
      <xdr:nvCxnSpPr>
        <xdr:cNvPr id="116" name="直線コネクタ 115"/>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7" name="テキスト ボックス 116"/>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123825</xdr:rowOff>
    </xdr:from>
    <xdr:to>
      <xdr:col>8</xdr:col>
      <xdr:colOff>355600</xdr:colOff>
      <xdr:row>64</xdr:row>
      <xdr:rowOff>123825</xdr:rowOff>
    </xdr:to>
    <xdr:cxnSp macro="">
      <xdr:nvCxnSpPr>
        <xdr:cNvPr id="118" name="直線コネクタ 117"/>
        <xdr:cNvCxnSpPr/>
      </xdr:nvCxnSpPr>
      <xdr:spPr>
        <a:xfrm>
          <a:off x="762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153052</xdr:rowOff>
    </xdr:from>
    <xdr:ext cx="762000" cy="259045"/>
    <xdr:sp macro="" textlink="">
      <xdr:nvSpPr>
        <xdr:cNvPr id="119" name="テキスト ボックス 118"/>
        <xdr:cNvSpPr txBox="1"/>
      </xdr:nvSpPr>
      <xdr:spPr>
        <a:xfrm>
          <a:off x="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20" name="直線コネクタ 119"/>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34925</xdr:rowOff>
    </xdr:from>
    <xdr:to>
      <xdr:col>8</xdr:col>
      <xdr:colOff>355600</xdr:colOff>
      <xdr:row>61</xdr:row>
      <xdr:rowOff>34925</xdr:rowOff>
    </xdr:to>
    <xdr:cxnSp macro="">
      <xdr:nvCxnSpPr>
        <xdr:cNvPr id="122" name="直線コネクタ 121"/>
        <xdr:cNvCxnSpPr/>
      </xdr:nvCxnSpPr>
      <xdr:spPr>
        <a:xfrm>
          <a:off x="762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64152</xdr:rowOff>
    </xdr:from>
    <xdr:ext cx="762000" cy="259045"/>
    <xdr:sp macro="" textlink="">
      <xdr:nvSpPr>
        <xdr:cNvPr id="123" name="テキスト ボックス 122"/>
        <xdr:cNvSpPr txBox="1"/>
      </xdr:nvSpPr>
      <xdr:spPr>
        <a:xfrm>
          <a:off x="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59</xdr:row>
      <xdr:rowOff>76200</xdr:rowOff>
    </xdr:from>
    <xdr:to>
      <xdr:col>8</xdr:col>
      <xdr:colOff>355600</xdr:colOff>
      <xdr:row>59</xdr:row>
      <xdr:rowOff>76200</xdr:rowOff>
    </xdr:to>
    <xdr:cxnSp macro="">
      <xdr:nvCxnSpPr>
        <xdr:cNvPr id="124" name="直線コネクタ 123"/>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5" name="テキスト ボックス 124"/>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57</xdr:row>
      <xdr:rowOff>117475</xdr:rowOff>
    </xdr:from>
    <xdr:to>
      <xdr:col>8</xdr:col>
      <xdr:colOff>355600</xdr:colOff>
      <xdr:row>57</xdr:row>
      <xdr:rowOff>117475</xdr:rowOff>
    </xdr:to>
    <xdr:cxnSp macro="">
      <xdr:nvCxnSpPr>
        <xdr:cNvPr id="126" name="直線コネクタ 125"/>
        <xdr:cNvCxnSpPr/>
      </xdr:nvCxnSpPr>
      <xdr:spPr>
        <a:xfrm>
          <a:off x="762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56</xdr:row>
      <xdr:rowOff>146702</xdr:rowOff>
    </xdr:from>
    <xdr:ext cx="762000" cy="259045"/>
    <xdr:sp macro="" textlink="">
      <xdr:nvSpPr>
        <xdr:cNvPr id="127" name="テキスト ボックス 126"/>
        <xdr:cNvSpPr txBox="1"/>
      </xdr:nvSpPr>
      <xdr:spPr>
        <a:xfrm>
          <a:off x="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8" name="直線コネクタ 127"/>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9" name="テキスト ボックス 128"/>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30"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30480</xdr:rowOff>
    </xdr:from>
    <xdr:to>
      <xdr:col>7</xdr:col>
      <xdr:colOff>152400</xdr:colOff>
      <xdr:row>66</xdr:row>
      <xdr:rowOff>163988</xdr:rowOff>
    </xdr:to>
    <xdr:cxnSp macro="">
      <xdr:nvCxnSpPr>
        <xdr:cNvPr id="131" name="直線コネクタ 130"/>
        <xdr:cNvCxnSpPr/>
      </xdr:nvCxnSpPr>
      <xdr:spPr>
        <a:xfrm flipV="1">
          <a:off x="4953000" y="9974580"/>
          <a:ext cx="0" cy="15051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136065</xdr:rowOff>
    </xdr:from>
    <xdr:ext cx="762000" cy="259045"/>
    <xdr:sp macro="" textlink="">
      <xdr:nvSpPr>
        <xdr:cNvPr id="132" name="財政構造の弾力性最小値テキスト"/>
        <xdr:cNvSpPr txBox="1"/>
      </xdr:nvSpPr>
      <xdr:spPr>
        <a:xfrm>
          <a:off x="5041900" y="11451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112.7</a:t>
          </a:r>
          <a:endParaRPr kumimoji="1" lang="ja-JP" altLang="en-US" sz="1000" b="1">
            <a:latin typeface="ＭＳ Ｐゴシック"/>
          </a:endParaRPr>
        </a:p>
      </xdr:txBody>
    </xdr:sp>
    <xdr:clientData/>
  </xdr:oneCellAnchor>
  <xdr:twoCellAnchor>
    <xdr:from>
      <xdr:col>7</xdr:col>
      <xdr:colOff>63500</xdr:colOff>
      <xdr:row>66</xdr:row>
      <xdr:rowOff>163988</xdr:rowOff>
    </xdr:from>
    <xdr:to>
      <xdr:col>7</xdr:col>
      <xdr:colOff>241300</xdr:colOff>
      <xdr:row>66</xdr:row>
      <xdr:rowOff>163988</xdr:rowOff>
    </xdr:to>
    <xdr:cxnSp macro="">
      <xdr:nvCxnSpPr>
        <xdr:cNvPr id="133" name="直線コネクタ 132"/>
        <xdr:cNvCxnSpPr/>
      </xdr:nvCxnSpPr>
      <xdr:spPr>
        <a:xfrm>
          <a:off x="4864100" y="11479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116857</xdr:rowOff>
    </xdr:from>
    <xdr:ext cx="762000" cy="259045"/>
    <xdr:sp macro="" textlink="">
      <xdr:nvSpPr>
        <xdr:cNvPr id="134" name="財政構造の弾力性最大値テキスト"/>
        <xdr:cNvSpPr txBox="1"/>
      </xdr:nvSpPr>
      <xdr:spPr>
        <a:xfrm>
          <a:off x="5041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62.8</a:t>
          </a:r>
          <a:endParaRPr kumimoji="1" lang="ja-JP" altLang="en-US" sz="1000" b="1">
            <a:latin typeface="ＭＳ Ｐゴシック"/>
          </a:endParaRPr>
        </a:p>
      </xdr:txBody>
    </xdr:sp>
    <xdr:clientData/>
  </xdr:oneCellAnchor>
  <xdr:twoCellAnchor>
    <xdr:from>
      <xdr:col>7</xdr:col>
      <xdr:colOff>63500</xdr:colOff>
      <xdr:row>58</xdr:row>
      <xdr:rowOff>30480</xdr:rowOff>
    </xdr:from>
    <xdr:to>
      <xdr:col>7</xdr:col>
      <xdr:colOff>241300</xdr:colOff>
      <xdr:row>58</xdr:row>
      <xdr:rowOff>30480</xdr:rowOff>
    </xdr:to>
    <xdr:cxnSp macro="">
      <xdr:nvCxnSpPr>
        <xdr:cNvPr id="135" name="直線コネクタ 134"/>
        <xdr:cNvCxnSpPr/>
      </xdr:nvCxnSpPr>
      <xdr:spPr>
        <a:xfrm>
          <a:off x="4864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134462</xdr:rowOff>
    </xdr:from>
    <xdr:to>
      <xdr:col>7</xdr:col>
      <xdr:colOff>152400</xdr:colOff>
      <xdr:row>61</xdr:row>
      <xdr:rowOff>149543</xdr:rowOff>
    </xdr:to>
    <xdr:cxnSp macro="">
      <xdr:nvCxnSpPr>
        <xdr:cNvPr id="136" name="直線コネクタ 135"/>
        <xdr:cNvCxnSpPr/>
      </xdr:nvCxnSpPr>
      <xdr:spPr>
        <a:xfrm>
          <a:off x="4114800" y="10592912"/>
          <a:ext cx="838200" cy="1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59231</xdr:rowOff>
    </xdr:from>
    <xdr:ext cx="762000" cy="259045"/>
    <xdr:sp macro="" textlink="">
      <xdr:nvSpPr>
        <xdr:cNvPr id="137" name="財政構造の弾力性平均値テキスト"/>
        <xdr:cNvSpPr txBox="1"/>
      </xdr:nvSpPr>
      <xdr:spPr>
        <a:xfrm>
          <a:off x="5041900" y="106891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89.1</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87154</xdr:rowOff>
    </xdr:from>
    <xdr:to>
      <xdr:col>7</xdr:col>
      <xdr:colOff>203200</xdr:colOff>
      <xdr:row>63</xdr:row>
      <xdr:rowOff>17304</xdr:rowOff>
    </xdr:to>
    <xdr:sp macro="" textlink="">
      <xdr:nvSpPr>
        <xdr:cNvPr id="138" name="フローチャート : 判断 137"/>
        <xdr:cNvSpPr/>
      </xdr:nvSpPr>
      <xdr:spPr>
        <a:xfrm>
          <a:off x="4902200" y="10717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134462</xdr:rowOff>
    </xdr:from>
    <xdr:to>
      <xdr:col>6</xdr:col>
      <xdr:colOff>0</xdr:colOff>
      <xdr:row>61</xdr:row>
      <xdr:rowOff>170656</xdr:rowOff>
    </xdr:to>
    <xdr:cxnSp macro="">
      <xdr:nvCxnSpPr>
        <xdr:cNvPr id="139" name="直線コネクタ 138"/>
        <xdr:cNvCxnSpPr/>
      </xdr:nvCxnSpPr>
      <xdr:spPr>
        <a:xfrm flipV="1">
          <a:off x="3225800" y="10592912"/>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17780</xdr:rowOff>
    </xdr:from>
    <xdr:to>
      <xdr:col>6</xdr:col>
      <xdr:colOff>50800</xdr:colOff>
      <xdr:row>62</xdr:row>
      <xdr:rowOff>119380</xdr:rowOff>
    </xdr:to>
    <xdr:sp macro="" textlink="">
      <xdr:nvSpPr>
        <xdr:cNvPr id="140" name="フローチャート : 判断 139"/>
        <xdr:cNvSpPr/>
      </xdr:nvSpPr>
      <xdr:spPr>
        <a:xfrm>
          <a:off x="4064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104157</xdr:rowOff>
    </xdr:from>
    <xdr:ext cx="736600" cy="259045"/>
    <xdr:sp macro="" textlink="">
      <xdr:nvSpPr>
        <xdr:cNvPr id="141" name="テキスト ボックス 140"/>
        <xdr:cNvSpPr txBox="1"/>
      </xdr:nvSpPr>
      <xdr:spPr>
        <a:xfrm>
          <a:off x="3733800" y="10734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86.8</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170656</xdr:rowOff>
    </xdr:from>
    <xdr:to>
      <xdr:col>4</xdr:col>
      <xdr:colOff>482600</xdr:colOff>
      <xdr:row>62</xdr:row>
      <xdr:rowOff>74613</xdr:rowOff>
    </xdr:to>
    <xdr:cxnSp macro="">
      <xdr:nvCxnSpPr>
        <xdr:cNvPr id="142" name="直線コネクタ 141"/>
        <xdr:cNvCxnSpPr/>
      </xdr:nvCxnSpPr>
      <xdr:spPr>
        <a:xfrm flipV="1">
          <a:off x="2336800" y="10629106"/>
          <a:ext cx="889000" cy="75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78105</xdr:rowOff>
    </xdr:from>
    <xdr:to>
      <xdr:col>4</xdr:col>
      <xdr:colOff>533400</xdr:colOff>
      <xdr:row>63</xdr:row>
      <xdr:rowOff>8255</xdr:rowOff>
    </xdr:to>
    <xdr:sp macro="" textlink="">
      <xdr:nvSpPr>
        <xdr:cNvPr id="143" name="フローチャート : 判断 142"/>
        <xdr:cNvSpPr/>
      </xdr:nvSpPr>
      <xdr:spPr>
        <a:xfrm>
          <a:off x="3175000" y="1070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164482</xdr:rowOff>
    </xdr:from>
    <xdr:ext cx="762000" cy="259045"/>
    <xdr:sp macro="" textlink="">
      <xdr:nvSpPr>
        <xdr:cNvPr id="144" name="テキスト ボックス 143"/>
        <xdr:cNvSpPr txBox="1"/>
      </xdr:nvSpPr>
      <xdr:spPr>
        <a:xfrm>
          <a:off x="2844800" y="1079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88.8</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74613</xdr:rowOff>
    </xdr:from>
    <xdr:to>
      <xdr:col>3</xdr:col>
      <xdr:colOff>279400</xdr:colOff>
      <xdr:row>62</xdr:row>
      <xdr:rowOff>107791</xdr:rowOff>
    </xdr:to>
    <xdr:cxnSp macro="">
      <xdr:nvCxnSpPr>
        <xdr:cNvPr id="145" name="直線コネクタ 144"/>
        <xdr:cNvCxnSpPr/>
      </xdr:nvCxnSpPr>
      <xdr:spPr>
        <a:xfrm flipV="1">
          <a:off x="1447800" y="10704513"/>
          <a:ext cx="889000" cy="33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47943</xdr:rowOff>
    </xdr:from>
    <xdr:to>
      <xdr:col>3</xdr:col>
      <xdr:colOff>330200</xdr:colOff>
      <xdr:row>62</xdr:row>
      <xdr:rowOff>149543</xdr:rowOff>
    </xdr:to>
    <xdr:sp macro="" textlink="">
      <xdr:nvSpPr>
        <xdr:cNvPr id="146" name="フローチャート : 判断 145"/>
        <xdr:cNvSpPr/>
      </xdr:nvSpPr>
      <xdr:spPr>
        <a:xfrm>
          <a:off x="2286000" y="1067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134320</xdr:rowOff>
    </xdr:from>
    <xdr:ext cx="762000" cy="259045"/>
    <xdr:sp macro="" textlink="">
      <xdr:nvSpPr>
        <xdr:cNvPr id="147" name="テキスト ボックス 146"/>
        <xdr:cNvSpPr txBox="1"/>
      </xdr:nvSpPr>
      <xdr:spPr>
        <a:xfrm>
          <a:off x="1955800" y="10764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69056</xdr:rowOff>
    </xdr:from>
    <xdr:to>
      <xdr:col>2</xdr:col>
      <xdr:colOff>127000</xdr:colOff>
      <xdr:row>62</xdr:row>
      <xdr:rowOff>170656</xdr:rowOff>
    </xdr:to>
    <xdr:sp macro="" textlink="">
      <xdr:nvSpPr>
        <xdr:cNvPr id="148" name="フローチャート : 判断 147"/>
        <xdr:cNvSpPr/>
      </xdr:nvSpPr>
      <xdr:spPr>
        <a:xfrm>
          <a:off x="1397000" y="1069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155433</xdr:rowOff>
    </xdr:from>
    <xdr:ext cx="762000" cy="259045"/>
    <xdr:sp macro="" textlink="">
      <xdr:nvSpPr>
        <xdr:cNvPr id="149" name="テキスト ボックス 148"/>
        <xdr:cNvSpPr txBox="1"/>
      </xdr:nvSpPr>
      <xdr:spPr>
        <a:xfrm>
          <a:off x="1066800" y="10785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50" name="テキスト ボックス 149"/>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51" name="テキスト ボックス 150"/>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52" name="テキスト ボックス 151"/>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3" name="テキスト ボックス 152"/>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4" name="テキスト ボックス 153"/>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61</xdr:row>
      <xdr:rowOff>98743</xdr:rowOff>
    </xdr:from>
    <xdr:to>
      <xdr:col>7</xdr:col>
      <xdr:colOff>203200</xdr:colOff>
      <xdr:row>62</xdr:row>
      <xdr:rowOff>28893</xdr:rowOff>
    </xdr:to>
    <xdr:sp macro="" textlink="">
      <xdr:nvSpPr>
        <xdr:cNvPr id="155" name="円/楕円 154"/>
        <xdr:cNvSpPr/>
      </xdr:nvSpPr>
      <xdr:spPr>
        <a:xfrm>
          <a:off x="4902200" y="10557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115270</xdr:rowOff>
    </xdr:from>
    <xdr:ext cx="762000" cy="259045"/>
    <xdr:sp macro="" textlink="">
      <xdr:nvSpPr>
        <xdr:cNvPr id="156" name="財政構造の弾力性該当値テキスト"/>
        <xdr:cNvSpPr txBox="1"/>
      </xdr:nvSpPr>
      <xdr:spPr>
        <a:xfrm>
          <a:off x="5041900" y="10402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83.8</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83662</xdr:rowOff>
    </xdr:from>
    <xdr:to>
      <xdr:col>6</xdr:col>
      <xdr:colOff>50800</xdr:colOff>
      <xdr:row>62</xdr:row>
      <xdr:rowOff>13812</xdr:rowOff>
    </xdr:to>
    <xdr:sp macro="" textlink="">
      <xdr:nvSpPr>
        <xdr:cNvPr id="157" name="円/楕円 156"/>
        <xdr:cNvSpPr/>
      </xdr:nvSpPr>
      <xdr:spPr>
        <a:xfrm>
          <a:off x="4064000" y="1054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23989</xdr:rowOff>
    </xdr:from>
    <xdr:ext cx="736600" cy="259045"/>
    <xdr:sp macro="" textlink="">
      <xdr:nvSpPr>
        <xdr:cNvPr id="158" name="テキスト ボックス 157"/>
        <xdr:cNvSpPr txBox="1"/>
      </xdr:nvSpPr>
      <xdr:spPr>
        <a:xfrm>
          <a:off x="3733800" y="10310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83.3</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119856</xdr:rowOff>
    </xdr:from>
    <xdr:to>
      <xdr:col>4</xdr:col>
      <xdr:colOff>533400</xdr:colOff>
      <xdr:row>62</xdr:row>
      <xdr:rowOff>50006</xdr:rowOff>
    </xdr:to>
    <xdr:sp macro="" textlink="">
      <xdr:nvSpPr>
        <xdr:cNvPr id="159" name="円/楕円 158"/>
        <xdr:cNvSpPr/>
      </xdr:nvSpPr>
      <xdr:spPr>
        <a:xfrm>
          <a:off x="3175000" y="10578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60183</xdr:rowOff>
    </xdr:from>
    <xdr:ext cx="762000" cy="259045"/>
    <xdr:sp macro="" textlink="">
      <xdr:nvSpPr>
        <xdr:cNvPr id="160" name="テキスト ボックス 159"/>
        <xdr:cNvSpPr txBox="1"/>
      </xdr:nvSpPr>
      <xdr:spPr>
        <a:xfrm>
          <a:off x="2844800" y="10347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84.5</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23813</xdr:rowOff>
    </xdr:from>
    <xdr:to>
      <xdr:col>3</xdr:col>
      <xdr:colOff>330200</xdr:colOff>
      <xdr:row>62</xdr:row>
      <xdr:rowOff>125413</xdr:rowOff>
    </xdr:to>
    <xdr:sp macro="" textlink="">
      <xdr:nvSpPr>
        <xdr:cNvPr id="161" name="円/楕円 160"/>
        <xdr:cNvSpPr/>
      </xdr:nvSpPr>
      <xdr:spPr>
        <a:xfrm>
          <a:off x="2286000" y="1065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135590</xdr:rowOff>
    </xdr:from>
    <xdr:ext cx="762000" cy="259045"/>
    <xdr:sp macro="" textlink="">
      <xdr:nvSpPr>
        <xdr:cNvPr id="162" name="テキスト ボックス 161"/>
        <xdr:cNvSpPr txBox="1"/>
      </xdr:nvSpPr>
      <xdr:spPr>
        <a:xfrm>
          <a:off x="1955800" y="10422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87.0</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56991</xdr:rowOff>
    </xdr:from>
    <xdr:to>
      <xdr:col>2</xdr:col>
      <xdr:colOff>127000</xdr:colOff>
      <xdr:row>62</xdr:row>
      <xdr:rowOff>158591</xdr:rowOff>
    </xdr:to>
    <xdr:sp macro="" textlink="">
      <xdr:nvSpPr>
        <xdr:cNvPr id="163" name="円/楕円 162"/>
        <xdr:cNvSpPr/>
      </xdr:nvSpPr>
      <xdr:spPr>
        <a:xfrm>
          <a:off x="1397000" y="10686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168768</xdr:rowOff>
    </xdr:from>
    <xdr:ext cx="762000" cy="259045"/>
    <xdr:sp macro="" textlink="">
      <xdr:nvSpPr>
        <xdr:cNvPr id="164" name="テキスト ボックス 163"/>
        <xdr:cNvSpPr txBox="1"/>
      </xdr:nvSpPr>
      <xdr:spPr>
        <a:xfrm>
          <a:off x="1066800" y="10455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5" name="正方形/長方形 164"/>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6" name="テキスト ボックス 165"/>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7" name="テキスト ボックス 166"/>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[97,409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8" name="正方形/長方形 167"/>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9" name="正方形/長方形 168"/>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70" name="正方形/長方形 169"/>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71" name="正方形/長方形 170"/>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72" name="正方形/長方形 171"/>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3" name="正方形/長方形 172"/>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123,329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4" name="正方形/長方形 173"/>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5" name="正方形/長方形 174"/>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6" name="正方形/長方形 175"/>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7" name="テキスト ボックス 176"/>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ja-JP" sz="1300">
              <a:solidFill>
                <a:schemeClr val="dk1"/>
              </a:solidFill>
              <a:effectLst/>
              <a:latin typeface="+mn-lt"/>
              <a:ea typeface="+mn-ea"/>
              <a:cs typeface="+mn-cs"/>
            </a:rPr>
            <a:t>平成２</a:t>
          </a:r>
          <a:r>
            <a:rPr kumimoji="1" lang="ja-JP" altLang="en-US" sz="1300">
              <a:solidFill>
                <a:schemeClr val="dk1"/>
              </a:solidFill>
              <a:effectLst/>
              <a:latin typeface="+mn-lt"/>
              <a:ea typeface="+mn-ea"/>
              <a:cs typeface="+mn-cs"/>
            </a:rPr>
            <a:t>４</a:t>
          </a:r>
          <a:r>
            <a:rPr kumimoji="1" lang="ja-JP" altLang="ja-JP" sz="1300">
              <a:solidFill>
                <a:schemeClr val="dk1"/>
              </a:solidFill>
              <a:effectLst/>
              <a:latin typeface="+mn-lt"/>
              <a:ea typeface="+mn-ea"/>
              <a:cs typeface="+mn-cs"/>
            </a:rPr>
            <a:t>年度から類似団体平均を下回っている額となった。本年度は、類似団体平均値より</a:t>
          </a:r>
          <a:r>
            <a:rPr kumimoji="1" lang="ja-JP" altLang="en-US" sz="1300">
              <a:solidFill>
                <a:schemeClr val="dk1"/>
              </a:solidFill>
              <a:effectLst/>
              <a:latin typeface="+mn-lt"/>
              <a:ea typeface="+mn-ea"/>
              <a:cs typeface="+mn-cs"/>
            </a:rPr>
            <a:t>５８，２４２</a:t>
          </a:r>
          <a:r>
            <a:rPr kumimoji="1" lang="ja-JP" altLang="ja-JP" sz="1300">
              <a:solidFill>
                <a:schemeClr val="dk1"/>
              </a:solidFill>
              <a:effectLst/>
              <a:latin typeface="+mn-lt"/>
              <a:ea typeface="+mn-ea"/>
              <a:cs typeface="+mn-cs"/>
            </a:rPr>
            <a:t>円下回っており、全国平均値及び沖縄県平均値と比較しても</a:t>
          </a:r>
          <a:r>
            <a:rPr kumimoji="1" lang="ja-JP" altLang="en-US" sz="1300">
              <a:solidFill>
                <a:schemeClr val="dk1"/>
              </a:solidFill>
              <a:effectLst/>
              <a:latin typeface="+mn-lt"/>
              <a:ea typeface="+mn-ea"/>
              <a:cs typeface="+mn-cs"/>
            </a:rPr>
            <a:t>大幅に</a:t>
          </a:r>
          <a:r>
            <a:rPr kumimoji="1" lang="ja-JP" altLang="ja-JP" sz="1300">
              <a:solidFill>
                <a:schemeClr val="dk1"/>
              </a:solidFill>
              <a:effectLst/>
              <a:latin typeface="+mn-lt"/>
              <a:ea typeface="+mn-ea"/>
              <a:cs typeface="+mn-cs"/>
            </a:rPr>
            <a:t>下回っている状況となった。</a:t>
          </a:r>
          <a:endParaRPr lang="ja-JP" altLang="ja-JP" sz="1300">
            <a:effectLst/>
          </a:endParaRPr>
        </a:p>
        <a:p>
          <a:r>
            <a:rPr kumimoji="1" lang="ja-JP" altLang="ja-JP" sz="1300">
              <a:solidFill>
                <a:schemeClr val="dk1"/>
              </a:solidFill>
              <a:effectLst/>
              <a:latin typeface="+mn-lt"/>
              <a:ea typeface="+mn-ea"/>
              <a:cs typeface="+mn-cs"/>
            </a:rPr>
            <a:t>集中改革プランに基づき、人件費等の縮減を図ってきたが、定年退職等における適正な人員配置が行われていないので、給与・定員管理等の適正化と、年々増加傾向にある物件費の抑制に努める。</a:t>
          </a:r>
          <a:endParaRPr lang="ja-JP" altLang="ja-JP" sz="1300">
            <a:effectLst/>
          </a:endParaRPr>
        </a:p>
      </xdr:txBody>
    </xdr:sp>
    <xdr:clientData/>
  </xdr:twoCellAnchor>
  <xdr:oneCellAnchor>
    <xdr:from>
      <xdr:col>1</xdr:col>
      <xdr:colOff>38100</xdr:colOff>
      <xdr:row>77</xdr:row>
      <xdr:rowOff>6350</xdr:rowOff>
    </xdr:from>
    <xdr:ext cx="349839" cy="225703"/>
    <xdr:sp macro="" textlink="">
      <xdr:nvSpPr>
        <xdr:cNvPr id="178" name="テキスト ボックス 177"/>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9" name="直線コネクタ 178"/>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80" name="テキスト ボックス 179"/>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81" name="直線コネクタ 180"/>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2" name="テキスト ボックス 181"/>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83" name="直線コネクタ 182"/>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4" name="テキスト ボックス 183"/>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5" name="直線コネクタ 184"/>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6" name="テキスト ボックス 185"/>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7" name="直線コネクタ 186"/>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8" name="テキスト ボックス 187"/>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152595</xdr:rowOff>
    </xdr:from>
    <xdr:to>
      <xdr:col>7</xdr:col>
      <xdr:colOff>152400</xdr:colOff>
      <xdr:row>87</xdr:row>
      <xdr:rowOff>68830</xdr:rowOff>
    </xdr:to>
    <xdr:cxnSp macro="">
      <xdr:nvCxnSpPr>
        <xdr:cNvPr id="192" name="直線コネクタ 191"/>
        <xdr:cNvCxnSpPr/>
      </xdr:nvCxnSpPr>
      <xdr:spPr>
        <a:xfrm flipV="1">
          <a:off x="4953000" y="13868595"/>
          <a:ext cx="0" cy="11163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87</xdr:row>
      <xdr:rowOff>40907</xdr:rowOff>
    </xdr:from>
    <xdr:ext cx="762000" cy="259045"/>
    <xdr:sp macro="" textlink="">
      <xdr:nvSpPr>
        <xdr:cNvPr id="193" name="人件費・物件費等の状況最小値テキスト"/>
        <xdr:cNvSpPr txBox="1"/>
      </xdr:nvSpPr>
      <xdr:spPr>
        <a:xfrm>
          <a:off x="5041900" y="1495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328,736</a:t>
          </a:r>
          <a:endParaRPr kumimoji="1" lang="ja-JP" altLang="en-US" sz="1000" b="1">
            <a:latin typeface="ＭＳ Ｐゴシック"/>
          </a:endParaRPr>
        </a:p>
      </xdr:txBody>
    </xdr:sp>
    <xdr:clientData/>
  </xdr:oneCellAnchor>
  <xdr:twoCellAnchor>
    <xdr:from>
      <xdr:col>7</xdr:col>
      <xdr:colOff>63500</xdr:colOff>
      <xdr:row>87</xdr:row>
      <xdr:rowOff>68830</xdr:rowOff>
    </xdr:from>
    <xdr:to>
      <xdr:col>7</xdr:col>
      <xdr:colOff>241300</xdr:colOff>
      <xdr:row>87</xdr:row>
      <xdr:rowOff>68830</xdr:rowOff>
    </xdr:to>
    <xdr:cxnSp macro="">
      <xdr:nvCxnSpPr>
        <xdr:cNvPr id="194" name="直線コネクタ 193"/>
        <xdr:cNvCxnSpPr/>
      </xdr:nvCxnSpPr>
      <xdr:spPr>
        <a:xfrm>
          <a:off x="4864100" y="1498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67522</xdr:rowOff>
    </xdr:from>
    <xdr:ext cx="762000" cy="259045"/>
    <xdr:sp macro="" textlink="">
      <xdr:nvSpPr>
        <xdr:cNvPr id="195" name="人件費・物件費等の状況最大値テキスト"/>
        <xdr:cNvSpPr txBox="1"/>
      </xdr:nvSpPr>
      <xdr:spPr>
        <a:xfrm>
          <a:off x="5041900" y="13612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97,409</a:t>
          </a:r>
          <a:endParaRPr kumimoji="1" lang="ja-JP" altLang="en-US" sz="1000" b="1">
            <a:latin typeface="ＭＳ Ｐゴシック"/>
          </a:endParaRPr>
        </a:p>
      </xdr:txBody>
    </xdr:sp>
    <xdr:clientData/>
  </xdr:oneCellAnchor>
  <xdr:twoCellAnchor>
    <xdr:from>
      <xdr:col>7</xdr:col>
      <xdr:colOff>63500</xdr:colOff>
      <xdr:row>80</xdr:row>
      <xdr:rowOff>152595</xdr:rowOff>
    </xdr:from>
    <xdr:to>
      <xdr:col>7</xdr:col>
      <xdr:colOff>241300</xdr:colOff>
      <xdr:row>80</xdr:row>
      <xdr:rowOff>152595</xdr:rowOff>
    </xdr:to>
    <xdr:cxnSp macro="">
      <xdr:nvCxnSpPr>
        <xdr:cNvPr id="196" name="直線コネクタ 195"/>
        <xdr:cNvCxnSpPr/>
      </xdr:nvCxnSpPr>
      <xdr:spPr>
        <a:xfrm>
          <a:off x="4864100" y="13868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152595</xdr:rowOff>
    </xdr:from>
    <xdr:to>
      <xdr:col>7</xdr:col>
      <xdr:colOff>152400</xdr:colOff>
      <xdr:row>80</xdr:row>
      <xdr:rowOff>153374</xdr:rowOff>
    </xdr:to>
    <xdr:cxnSp macro="">
      <xdr:nvCxnSpPr>
        <xdr:cNvPr id="197" name="直線コネクタ 196"/>
        <xdr:cNvCxnSpPr/>
      </xdr:nvCxnSpPr>
      <xdr:spPr>
        <a:xfrm flipV="1">
          <a:off x="4114800" y="13868595"/>
          <a:ext cx="838200" cy="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12048</xdr:rowOff>
    </xdr:from>
    <xdr:ext cx="762000" cy="259045"/>
    <xdr:sp macro="" textlink="">
      <xdr:nvSpPr>
        <xdr:cNvPr id="198" name="人件費・物件費等の状況平均値テキスト"/>
        <xdr:cNvSpPr txBox="1"/>
      </xdr:nvSpPr>
      <xdr:spPr>
        <a:xfrm>
          <a:off x="5041900" y="140709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155,651</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39971</xdr:rowOff>
    </xdr:from>
    <xdr:to>
      <xdr:col>7</xdr:col>
      <xdr:colOff>203200</xdr:colOff>
      <xdr:row>82</xdr:row>
      <xdr:rowOff>141571</xdr:rowOff>
    </xdr:to>
    <xdr:sp macro="" textlink="">
      <xdr:nvSpPr>
        <xdr:cNvPr id="199" name="フローチャート : 判断 198"/>
        <xdr:cNvSpPr/>
      </xdr:nvSpPr>
      <xdr:spPr>
        <a:xfrm>
          <a:off x="4902200" y="14098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113765</xdr:rowOff>
    </xdr:from>
    <xdr:to>
      <xdr:col>6</xdr:col>
      <xdr:colOff>0</xdr:colOff>
      <xdr:row>80</xdr:row>
      <xdr:rowOff>153374</xdr:rowOff>
    </xdr:to>
    <xdr:cxnSp macro="">
      <xdr:nvCxnSpPr>
        <xdr:cNvPr id="200" name="直線コネクタ 199"/>
        <xdr:cNvCxnSpPr/>
      </xdr:nvCxnSpPr>
      <xdr:spPr>
        <a:xfrm>
          <a:off x="3225800" y="13829765"/>
          <a:ext cx="889000" cy="39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8840</xdr:rowOff>
    </xdr:from>
    <xdr:to>
      <xdr:col>6</xdr:col>
      <xdr:colOff>50800</xdr:colOff>
      <xdr:row>82</xdr:row>
      <xdr:rowOff>110440</xdr:rowOff>
    </xdr:to>
    <xdr:sp macro="" textlink="">
      <xdr:nvSpPr>
        <xdr:cNvPr id="201" name="フローチャート : 判断 200"/>
        <xdr:cNvSpPr/>
      </xdr:nvSpPr>
      <xdr:spPr>
        <a:xfrm>
          <a:off x="4064000" y="14067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95217</xdr:rowOff>
    </xdr:from>
    <xdr:ext cx="736600" cy="259045"/>
    <xdr:sp macro="" textlink="">
      <xdr:nvSpPr>
        <xdr:cNvPr id="202" name="テキスト ボックス 201"/>
        <xdr:cNvSpPr txBox="1"/>
      </xdr:nvSpPr>
      <xdr:spPr>
        <a:xfrm>
          <a:off x="3733800" y="14154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149,200</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113765</xdr:rowOff>
    </xdr:from>
    <xdr:to>
      <xdr:col>4</xdr:col>
      <xdr:colOff>482600</xdr:colOff>
      <xdr:row>80</xdr:row>
      <xdr:rowOff>121709</xdr:rowOff>
    </xdr:to>
    <xdr:cxnSp macro="">
      <xdr:nvCxnSpPr>
        <xdr:cNvPr id="203" name="直線コネクタ 202"/>
        <xdr:cNvCxnSpPr/>
      </xdr:nvCxnSpPr>
      <xdr:spPr>
        <a:xfrm flipV="1">
          <a:off x="2336800" y="13829765"/>
          <a:ext cx="889000" cy="7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169126</xdr:rowOff>
    </xdr:from>
    <xdr:to>
      <xdr:col>4</xdr:col>
      <xdr:colOff>533400</xdr:colOff>
      <xdr:row>82</xdr:row>
      <xdr:rowOff>99276</xdr:rowOff>
    </xdr:to>
    <xdr:sp macro="" textlink="">
      <xdr:nvSpPr>
        <xdr:cNvPr id="204" name="フローチャート : 判断 203"/>
        <xdr:cNvSpPr/>
      </xdr:nvSpPr>
      <xdr:spPr>
        <a:xfrm>
          <a:off x="3175000" y="1405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84053</xdr:rowOff>
    </xdr:from>
    <xdr:ext cx="762000" cy="259045"/>
    <xdr:sp macro="" textlink="">
      <xdr:nvSpPr>
        <xdr:cNvPr id="205" name="テキスト ボックス 204"/>
        <xdr:cNvSpPr txBox="1"/>
      </xdr:nvSpPr>
      <xdr:spPr>
        <a:xfrm>
          <a:off x="2844800" y="14142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146,887</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121709</xdr:rowOff>
    </xdr:from>
    <xdr:to>
      <xdr:col>3</xdr:col>
      <xdr:colOff>279400</xdr:colOff>
      <xdr:row>80</xdr:row>
      <xdr:rowOff>124744</xdr:rowOff>
    </xdr:to>
    <xdr:cxnSp macro="">
      <xdr:nvCxnSpPr>
        <xdr:cNvPr id="206" name="直線コネクタ 205"/>
        <xdr:cNvCxnSpPr/>
      </xdr:nvCxnSpPr>
      <xdr:spPr>
        <a:xfrm flipV="1">
          <a:off x="1447800" y="13837709"/>
          <a:ext cx="889000" cy="3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116287</xdr:rowOff>
    </xdr:from>
    <xdr:to>
      <xdr:col>3</xdr:col>
      <xdr:colOff>330200</xdr:colOff>
      <xdr:row>82</xdr:row>
      <xdr:rowOff>46437</xdr:rowOff>
    </xdr:to>
    <xdr:sp macro="" textlink="">
      <xdr:nvSpPr>
        <xdr:cNvPr id="207" name="フローチャート : 判断 206"/>
        <xdr:cNvSpPr/>
      </xdr:nvSpPr>
      <xdr:spPr>
        <a:xfrm>
          <a:off x="2286000" y="14003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31214</xdr:rowOff>
    </xdr:from>
    <xdr:ext cx="762000" cy="259045"/>
    <xdr:sp macro="" textlink="">
      <xdr:nvSpPr>
        <xdr:cNvPr id="208" name="テキスト ボックス 207"/>
        <xdr:cNvSpPr txBox="1"/>
      </xdr:nvSpPr>
      <xdr:spPr>
        <a:xfrm>
          <a:off x="1955800" y="14090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135,938</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130577</xdr:rowOff>
    </xdr:from>
    <xdr:to>
      <xdr:col>2</xdr:col>
      <xdr:colOff>127000</xdr:colOff>
      <xdr:row>82</xdr:row>
      <xdr:rowOff>60727</xdr:rowOff>
    </xdr:to>
    <xdr:sp macro="" textlink="">
      <xdr:nvSpPr>
        <xdr:cNvPr id="209" name="フローチャート : 判断 208"/>
        <xdr:cNvSpPr/>
      </xdr:nvSpPr>
      <xdr:spPr>
        <a:xfrm>
          <a:off x="1397000" y="14018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45504</xdr:rowOff>
    </xdr:from>
    <xdr:ext cx="762000" cy="259045"/>
    <xdr:sp macro="" textlink="">
      <xdr:nvSpPr>
        <xdr:cNvPr id="210" name="テキスト ボックス 209"/>
        <xdr:cNvSpPr txBox="1"/>
      </xdr:nvSpPr>
      <xdr:spPr>
        <a:xfrm>
          <a:off x="1066800" y="14104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138,899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80</xdr:row>
      <xdr:rowOff>101795</xdr:rowOff>
    </xdr:from>
    <xdr:to>
      <xdr:col>7</xdr:col>
      <xdr:colOff>203200</xdr:colOff>
      <xdr:row>81</xdr:row>
      <xdr:rowOff>31945</xdr:rowOff>
    </xdr:to>
    <xdr:sp macro="" textlink="">
      <xdr:nvSpPr>
        <xdr:cNvPr id="216" name="円/楕円 215"/>
        <xdr:cNvSpPr/>
      </xdr:nvSpPr>
      <xdr:spPr>
        <a:xfrm>
          <a:off x="4902200" y="1381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23072</xdr:rowOff>
    </xdr:from>
    <xdr:ext cx="762000" cy="259045"/>
    <xdr:sp macro="" textlink="">
      <xdr:nvSpPr>
        <xdr:cNvPr id="217" name="人件費・物件費等の状況該当値テキスト"/>
        <xdr:cNvSpPr txBox="1"/>
      </xdr:nvSpPr>
      <xdr:spPr>
        <a:xfrm>
          <a:off x="5041900" y="13739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97,409</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102574</xdr:rowOff>
    </xdr:from>
    <xdr:to>
      <xdr:col>6</xdr:col>
      <xdr:colOff>50800</xdr:colOff>
      <xdr:row>81</xdr:row>
      <xdr:rowOff>32724</xdr:rowOff>
    </xdr:to>
    <xdr:sp macro="" textlink="">
      <xdr:nvSpPr>
        <xdr:cNvPr id="218" name="円/楕円 217"/>
        <xdr:cNvSpPr/>
      </xdr:nvSpPr>
      <xdr:spPr>
        <a:xfrm>
          <a:off x="4064000" y="13818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42901</xdr:rowOff>
    </xdr:from>
    <xdr:ext cx="736600" cy="259045"/>
    <xdr:sp macro="" textlink="">
      <xdr:nvSpPr>
        <xdr:cNvPr id="219" name="テキスト ボックス 218"/>
        <xdr:cNvSpPr txBox="1"/>
      </xdr:nvSpPr>
      <xdr:spPr>
        <a:xfrm>
          <a:off x="3733800" y="135874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97,570</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62965</xdr:rowOff>
    </xdr:from>
    <xdr:to>
      <xdr:col>4</xdr:col>
      <xdr:colOff>533400</xdr:colOff>
      <xdr:row>80</xdr:row>
      <xdr:rowOff>164565</xdr:rowOff>
    </xdr:to>
    <xdr:sp macro="" textlink="">
      <xdr:nvSpPr>
        <xdr:cNvPr id="220" name="円/楕円 219"/>
        <xdr:cNvSpPr/>
      </xdr:nvSpPr>
      <xdr:spPr>
        <a:xfrm>
          <a:off x="3175000" y="13778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3292</xdr:rowOff>
    </xdr:from>
    <xdr:ext cx="762000" cy="259045"/>
    <xdr:sp macro="" textlink="">
      <xdr:nvSpPr>
        <xdr:cNvPr id="221" name="テキスト ボックス 220"/>
        <xdr:cNvSpPr txBox="1"/>
      </xdr:nvSpPr>
      <xdr:spPr>
        <a:xfrm>
          <a:off x="2844800" y="13547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89,363</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70909</xdr:rowOff>
    </xdr:from>
    <xdr:to>
      <xdr:col>3</xdr:col>
      <xdr:colOff>330200</xdr:colOff>
      <xdr:row>81</xdr:row>
      <xdr:rowOff>1059</xdr:rowOff>
    </xdr:to>
    <xdr:sp macro="" textlink="">
      <xdr:nvSpPr>
        <xdr:cNvPr id="222" name="円/楕円 221"/>
        <xdr:cNvSpPr/>
      </xdr:nvSpPr>
      <xdr:spPr>
        <a:xfrm>
          <a:off x="2286000" y="13786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11236</xdr:rowOff>
    </xdr:from>
    <xdr:ext cx="762000" cy="259045"/>
    <xdr:sp macro="" textlink="">
      <xdr:nvSpPr>
        <xdr:cNvPr id="223" name="テキスト ボックス 222"/>
        <xdr:cNvSpPr txBox="1"/>
      </xdr:nvSpPr>
      <xdr:spPr>
        <a:xfrm>
          <a:off x="1955800" y="13555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91,009</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73944</xdr:rowOff>
    </xdr:from>
    <xdr:to>
      <xdr:col>2</xdr:col>
      <xdr:colOff>127000</xdr:colOff>
      <xdr:row>81</xdr:row>
      <xdr:rowOff>4094</xdr:rowOff>
    </xdr:to>
    <xdr:sp macro="" textlink="">
      <xdr:nvSpPr>
        <xdr:cNvPr id="224" name="円/楕円 223"/>
        <xdr:cNvSpPr/>
      </xdr:nvSpPr>
      <xdr:spPr>
        <a:xfrm>
          <a:off x="1397000" y="13789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14271</xdr:rowOff>
    </xdr:from>
    <xdr:ext cx="762000" cy="259045"/>
    <xdr:sp macro="" textlink="">
      <xdr:nvSpPr>
        <xdr:cNvPr id="225" name="テキスト ボックス 224"/>
        <xdr:cNvSpPr txBox="1"/>
      </xdr:nvSpPr>
      <xdr:spPr>
        <a:xfrm>
          <a:off x="1066800" y="13558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91,638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　前年度より</a:t>
          </a:r>
          <a:r>
            <a:rPr kumimoji="1" lang="en-US" altLang="ja-JP" sz="1300">
              <a:solidFill>
                <a:schemeClr val="dk1"/>
              </a:solidFill>
              <a:effectLst/>
              <a:latin typeface="+mn-lt"/>
              <a:ea typeface="+mn-ea"/>
              <a:cs typeface="+mn-cs"/>
            </a:rPr>
            <a:t>0.3</a:t>
          </a:r>
          <a:r>
            <a:rPr kumimoji="1" lang="ja-JP" altLang="ja-JP" sz="1300">
              <a:solidFill>
                <a:schemeClr val="dk1"/>
              </a:solidFill>
              <a:effectLst/>
              <a:latin typeface="+mn-lt"/>
              <a:ea typeface="+mn-ea"/>
              <a:cs typeface="+mn-cs"/>
            </a:rPr>
            <a:t>ポイント</a:t>
          </a:r>
          <a:r>
            <a:rPr kumimoji="1" lang="ja-JP" altLang="en-US" sz="1300">
              <a:solidFill>
                <a:schemeClr val="dk1"/>
              </a:solidFill>
              <a:effectLst/>
              <a:latin typeface="+mn-lt"/>
              <a:ea typeface="+mn-ea"/>
              <a:cs typeface="+mn-cs"/>
            </a:rPr>
            <a:t>下回っているものの</a:t>
          </a:r>
          <a:r>
            <a:rPr kumimoji="1" lang="ja-JP" altLang="ja-JP" sz="1300">
              <a:solidFill>
                <a:schemeClr val="dk1"/>
              </a:solidFill>
              <a:effectLst/>
              <a:latin typeface="+mn-lt"/>
              <a:ea typeface="+mn-ea"/>
              <a:cs typeface="+mn-cs"/>
            </a:rPr>
            <a:t>、類似団体平均値比較は、</a:t>
          </a:r>
          <a:r>
            <a:rPr kumimoji="1" lang="en-US" altLang="ja-JP" sz="1300">
              <a:solidFill>
                <a:schemeClr val="dk1"/>
              </a:solidFill>
              <a:effectLst/>
              <a:latin typeface="+mn-lt"/>
              <a:ea typeface="+mn-ea"/>
              <a:cs typeface="+mn-cs"/>
            </a:rPr>
            <a:t>3.6</a:t>
          </a:r>
          <a:r>
            <a:rPr kumimoji="1" lang="ja-JP" altLang="ja-JP" sz="1300">
              <a:solidFill>
                <a:schemeClr val="dk1"/>
              </a:solidFill>
              <a:effectLst/>
              <a:latin typeface="+mn-lt"/>
              <a:ea typeface="+mn-ea"/>
              <a:cs typeface="+mn-cs"/>
            </a:rPr>
            <a:t>ポイントと依然として高い状況である。その要因として、本村の職員の平均年齢、経験年齢が低く若年層職員の中間管理職への登用しなければならない職員構成となっているのが原因となっており、集中改革プラン実施前の職員採用を行わなかった事が要因となり、国や他の団体との職員数のバランスが異なる状況となっている。今後は職員採用における適正なる計画に努める必要がある。</a:t>
          </a:r>
          <a:endParaRPr lang="ja-JP" altLang="ja-JP" sz="13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41911</xdr:rowOff>
    </xdr:from>
    <xdr:to>
      <xdr:col>24</xdr:col>
      <xdr:colOff>558800</xdr:colOff>
      <xdr:row>87</xdr:row>
      <xdr:rowOff>40458</xdr:rowOff>
    </xdr:to>
    <xdr:cxnSp macro="">
      <xdr:nvCxnSpPr>
        <xdr:cNvPr id="256" name="直線コネクタ 255"/>
        <xdr:cNvCxnSpPr/>
      </xdr:nvCxnSpPr>
      <xdr:spPr>
        <a:xfrm flipV="1">
          <a:off x="17018000" y="13929361"/>
          <a:ext cx="0" cy="10272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12535</xdr:rowOff>
    </xdr:from>
    <xdr:ext cx="762000" cy="259045"/>
    <xdr:sp macro="" textlink="">
      <xdr:nvSpPr>
        <xdr:cNvPr id="257" name="給与水準   （国との比較）最小値テキスト"/>
        <xdr:cNvSpPr txBox="1"/>
      </xdr:nvSpPr>
      <xdr:spPr>
        <a:xfrm>
          <a:off x="17106900" y="14928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102.6</a:t>
          </a:r>
          <a:endParaRPr kumimoji="1" lang="ja-JP" altLang="en-US" sz="1000" b="1">
            <a:latin typeface="ＭＳ Ｐゴシック"/>
          </a:endParaRPr>
        </a:p>
      </xdr:txBody>
    </xdr:sp>
    <xdr:clientData/>
  </xdr:oneCellAnchor>
  <xdr:twoCellAnchor>
    <xdr:from>
      <xdr:col>24</xdr:col>
      <xdr:colOff>469900</xdr:colOff>
      <xdr:row>87</xdr:row>
      <xdr:rowOff>40458</xdr:rowOff>
    </xdr:from>
    <xdr:to>
      <xdr:col>24</xdr:col>
      <xdr:colOff>647700</xdr:colOff>
      <xdr:row>87</xdr:row>
      <xdr:rowOff>40458</xdr:rowOff>
    </xdr:to>
    <xdr:cxnSp macro="">
      <xdr:nvCxnSpPr>
        <xdr:cNvPr id="258" name="直線コネクタ 257"/>
        <xdr:cNvCxnSpPr/>
      </xdr:nvCxnSpPr>
      <xdr:spPr>
        <a:xfrm>
          <a:off x="16929100" y="14956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128288</xdr:rowOff>
    </xdr:from>
    <xdr:ext cx="762000" cy="259045"/>
    <xdr:sp macro="" textlink="">
      <xdr:nvSpPr>
        <xdr:cNvPr id="259" name="給与水準   （国との比較）最大値テキスト"/>
        <xdr:cNvSpPr txBox="1"/>
      </xdr:nvSpPr>
      <xdr:spPr>
        <a:xfrm>
          <a:off x="171069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87.7</a:t>
          </a:r>
          <a:endParaRPr kumimoji="1" lang="ja-JP" altLang="en-US" sz="1000" b="1">
            <a:latin typeface="ＭＳ Ｐゴシック"/>
          </a:endParaRPr>
        </a:p>
      </xdr:txBody>
    </xdr:sp>
    <xdr:clientData/>
  </xdr:oneCellAnchor>
  <xdr:twoCellAnchor>
    <xdr:from>
      <xdr:col>24</xdr:col>
      <xdr:colOff>469900</xdr:colOff>
      <xdr:row>81</xdr:row>
      <xdr:rowOff>41911</xdr:rowOff>
    </xdr:from>
    <xdr:to>
      <xdr:col>24</xdr:col>
      <xdr:colOff>647700</xdr:colOff>
      <xdr:row>81</xdr:row>
      <xdr:rowOff>41911</xdr:rowOff>
    </xdr:to>
    <xdr:cxnSp macro="">
      <xdr:nvCxnSpPr>
        <xdr:cNvPr id="260" name="直線コネクタ 259"/>
        <xdr:cNvCxnSpPr/>
      </xdr:nvCxnSpPr>
      <xdr:spPr>
        <a:xfrm>
          <a:off x="16929100" y="13929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87812</xdr:rowOff>
    </xdr:from>
    <xdr:to>
      <xdr:col>24</xdr:col>
      <xdr:colOff>558800</xdr:colOff>
      <xdr:row>86</xdr:row>
      <xdr:rowOff>108494</xdr:rowOff>
    </xdr:to>
    <xdr:cxnSp macro="">
      <xdr:nvCxnSpPr>
        <xdr:cNvPr id="261" name="直線コネクタ 260"/>
        <xdr:cNvCxnSpPr/>
      </xdr:nvCxnSpPr>
      <xdr:spPr>
        <a:xfrm flipV="1">
          <a:off x="16179800" y="14832512"/>
          <a:ext cx="8382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148245</xdr:rowOff>
    </xdr:from>
    <xdr:ext cx="762000" cy="259045"/>
    <xdr:sp macro="" textlink="">
      <xdr:nvSpPr>
        <xdr:cNvPr id="262" name="給与水準   （国との比較）平均値テキスト"/>
        <xdr:cNvSpPr txBox="1"/>
      </xdr:nvSpPr>
      <xdr:spPr>
        <a:xfrm>
          <a:off x="17106900" y="143785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131718</xdr:rowOff>
    </xdr:from>
    <xdr:to>
      <xdr:col>24</xdr:col>
      <xdr:colOff>609600</xdr:colOff>
      <xdr:row>85</xdr:row>
      <xdr:rowOff>61868</xdr:rowOff>
    </xdr:to>
    <xdr:sp macro="" textlink="">
      <xdr:nvSpPr>
        <xdr:cNvPr id="263" name="フローチャート : 判断 262"/>
        <xdr:cNvSpPr/>
      </xdr:nvSpPr>
      <xdr:spPr>
        <a:xfrm>
          <a:off x="16967200" y="14533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39551</xdr:rowOff>
    </xdr:from>
    <xdr:to>
      <xdr:col>23</xdr:col>
      <xdr:colOff>406400</xdr:colOff>
      <xdr:row>86</xdr:row>
      <xdr:rowOff>108494</xdr:rowOff>
    </xdr:to>
    <xdr:cxnSp macro="">
      <xdr:nvCxnSpPr>
        <xdr:cNvPr id="264" name="直線コネクタ 263"/>
        <xdr:cNvCxnSpPr/>
      </xdr:nvCxnSpPr>
      <xdr:spPr>
        <a:xfrm>
          <a:off x="15290800" y="14784251"/>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145506</xdr:rowOff>
    </xdr:from>
    <xdr:to>
      <xdr:col>23</xdr:col>
      <xdr:colOff>457200</xdr:colOff>
      <xdr:row>85</xdr:row>
      <xdr:rowOff>75656</xdr:rowOff>
    </xdr:to>
    <xdr:sp macro="" textlink="">
      <xdr:nvSpPr>
        <xdr:cNvPr id="265" name="フローチャート : 判断 264"/>
        <xdr:cNvSpPr/>
      </xdr:nvSpPr>
      <xdr:spPr>
        <a:xfrm>
          <a:off x="16129000" y="14547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85833</xdr:rowOff>
    </xdr:from>
    <xdr:ext cx="736600" cy="259045"/>
    <xdr:sp macro="" textlink="">
      <xdr:nvSpPr>
        <xdr:cNvPr id="266" name="テキスト ボックス 265"/>
        <xdr:cNvSpPr txBox="1"/>
      </xdr:nvSpPr>
      <xdr:spPr>
        <a:xfrm>
          <a:off x="15798800" y="143161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97.4</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121376</xdr:rowOff>
    </xdr:from>
    <xdr:to>
      <xdr:col>22</xdr:col>
      <xdr:colOff>203200</xdr:colOff>
      <xdr:row>86</xdr:row>
      <xdr:rowOff>39551</xdr:rowOff>
    </xdr:to>
    <xdr:cxnSp macro="">
      <xdr:nvCxnSpPr>
        <xdr:cNvPr id="267" name="直線コネクタ 266"/>
        <xdr:cNvCxnSpPr/>
      </xdr:nvCxnSpPr>
      <xdr:spPr>
        <a:xfrm>
          <a:off x="14401800" y="14694626"/>
          <a:ext cx="889000" cy="89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97245</xdr:rowOff>
    </xdr:from>
    <xdr:to>
      <xdr:col>22</xdr:col>
      <xdr:colOff>254000</xdr:colOff>
      <xdr:row>85</xdr:row>
      <xdr:rowOff>27395</xdr:rowOff>
    </xdr:to>
    <xdr:sp macro="" textlink="">
      <xdr:nvSpPr>
        <xdr:cNvPr id="268" name="フローチャート : 判断 267"/>
        <xdr:cNvSpPr/>
      </xdr:nvSpPr>
      <xdr:spPr>
        <a:xfrm>
          <a:off x="15240000" y="1449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37572</xdr:rowOff>
    </xdr:from>
    <xdr:ext cx="762000" cy="259045"/>
    <xdr:sp macro="" textlink="">
      <xdr:nvSpPr>
        <xdr:cNvPr id="269" name="テキスト ボックス 268"/>
        <xdr:cNvSpPr txBox="1"/>
      </xdr:nvSpPr>
      <xdr:spPr>
        <a:xfrm>
          <a:off x="14909800" y="14267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121376</xdr:rowOff>
    </xdr:from>
    <xdr:to>
      <xdr:col>21</xdr:col>
      <xdr:colOff>0</xdr:colOff>
      <xdr:row>89</xdr:row>
      <xdr:rowOff>35379</xdr:rowOff>
    </xdr:to>
    <xdr:cxnSp macro="">
      <xdr:nvCxnSpPr>
        <xdr:cNvPr id="270" name="直線コネクタ 269"/>
        <xdr:cNvCxnSpPr/>
      </xdr:nvCxnSpPr>
      <xdr:spPr>
        <a:xfrm flipV="1">
          <a:off x="13512800" y="14694626"/>
          <a:ext cx="889000" cy="599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69669</xdr:rowOff>
    </xdr:from>
    <xdr:to>
      <xdr:col>21</xdr:col>
      <xdr:colOff>50800</xdr:colOff>
      <xdr:row>84</xdr:row>
      <xdr:rowOff>171269</xdr:rowOff>
    </xdr:to>
    <xdr:sp macro="" textlink="">
      <xdr:nvSpPr>
        <xdr:cNvPr id="271" name="フローチャート : 判断 270"/>
        <xdr:cNvSpPr/>
      </xdr:nvSpPr>
      <xdr:spPr>
        <a:xfrm>
          <a:off x="14351000" y="1447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9996</xdr:rowOff>
    </xdr:from>
    <xdr:ext cx="762000" cy="259045"/>
    <xdr:sp macro="" textlink="">
      <xdr:nvSpPr>
        <xdr:cNvPr id="272" name="テキスト ボックス 271"/>
        <xdr:cNvSpPr txBox="1"/>
      </xdr:nvSpPr>
      <xdr:spPr>
        <a:xfrm>
          <a:off x="14020800" y="14240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93073</xdr:rowOff>
    </xdr:from>
    <xdr:to>
      <xdr:col>19</xdr:col>
      <xdr:colOff>533400</xdr:colOff>
      <xdr:row>88</xdr:row>
      <xdr:rowOff>23223</xdr:rowOff>
    </xdr:to>
    <xdr:sp macro="" textlink="">
      <xdr:nvSpPr>
        <xdr:cNvPr id="273" name="フローチャート : 判断 272"/>
        <xdr:cNvSpPr/>
      </xdr:nvSpPr>
      <xdr:spPr>
        <a:xfrm>
          <a:off x="13462000" y="15009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33400</xdr:rowOff>
    </xdr:from>
    <xdr:ext cx="762000" cy="259045"/>
    <xdr:sp macro="" textlink="">
      <xdr:nvSpPr>
        <xdr:cNvPr id="274" name="テキスト ボックス 273"/>
        <xdr:cNvSpPr txBox="1"/>
      </xdr:nvSpPr>
      <xdr:spPr>
        <a:xfrm>
          <a:off x="13131800" y="14778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86</xdr:row>
      <xdr:rowOff>37012</xdr:rowOff>
    </xdr:from>
    <xdr:to>
      <xdr:col>24</xdr:col>
      <xdr:colOff>609600</xdr:colOff>
      <xdr:row>86</xdr:row>
      <xdr:rowOff>138612</xdr:rowOff>
    </xdr:to>
    <xdr:sp macro="" textlink="">
      <xdr:nvSpPr>
        <xdr:cNvPr id="280" name="円/楕円 279"/>
        <xdr:cNvSpPr/>
      </xdr:nvSpPr>
      <xdr:spPr>
        <a:xfrm>
          <a:off x="16967200" y="14781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104339</xdr:rowOff>
    </xdr:from>
    <xdr:ext cx="762000" cy="259045"/>
    <xdr:sp macro="" textlink="">
      <xdr:nvSpPr>
        <xdr:cNvPr id="281" name="給与水準   （国との比較）該当値テキスト"/>
        <xdr:cNvSpPr txBox="1"/>
      </xdr:nvSpPr>
      <xdr:spPr>
        <a:xfrm>
          <a:off x="17106900" y="14677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100.8</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57694</xdr:rowOff>
    </xdr:from>
    <xdr:to>
      <xdr:col>23</xdr:col>
      <xdr:colOff>457200</xdr:colOff>
      <xdr:row>86</xdr:row>
      <xdr:rowOff>159294</xdr:rowOff>
    </xdr:to>
    <xdr:sp macro="" textlink="">
      <xdr:nvSpPr>
        <xdr:cNvPr id="282" name="円/楕円 281"/>
        <xdr:cNvSpPr/>
      </xdr:nvSpPr>
      <xdr:spPr>
        <a:xfrm>
          <a:off x="16129000" y="14802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144071</xdr:rowOff>
    </xdr:from>
    <xdr:ext cx="736600" cy="259045"/>
    <xdr:sp macro="" textlink="">
      <xdr:nvSpPr>
        <xdr:cNvPr id="283" name="テキスト ボックス 282"/>
        <xdr:cNvSpPr txBox="1"/>
      </xdr:nvSpPr>
      <xdr:spPr>
        <a:xfrm>
          <a:off x="15798800" y="148887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101.1</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160201</xdr:rowOff>
    </xdr:from>
    <xdr:to>
      <xdr:col>22</xdr:col>
      <xdr:colOff>254000</xdr:colOff>
      <xdr:row>86</xdr:row>
      <xdr:rowOff>90351</xdr:rowOff>
    </xdr:to>
    <xdr:sp macro="" textlink="">
      <xdr:nvSpPr>
        <xdr:cNvPr id="284" name="円/楕円 283"/>
        <xdr:cNvSpPr/>
      </xdr:nvSpPr>
      <xdr:spPr>
        <a:xfrm>
          <a:off x="15240000" y="14733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75128</xdr:rowOff>
    </xdr:from>
    <xdr:ext cx="762000" cy="259045"/>
    <xdr:sp macro="" textlink="">
      <xdr:nvSpPr>
        <xdr:cNvPr id="285" name="テキスト ボックス 284"/>
        <xdr:cNvSpPr txBox="1"/>
      </xdr:nvSpPr>
      <xdr:spPr>
        <a:xfrm>
          <a:off x="14909800" y="14819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100.1</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70576</xdr:rowOff>
    </xdr:from>
    <xdr:to>
      <xdr:col>21</xdr:col>
      <xdr:colOff>50800</xdr:colOff>
      <xdr:row>86</xdr:row>
      <xdr:rowOff>726</xdr:rowOff>
    </xdr:to>
    <xdr:sp macro="" textlink="">
      <xdr:nvSpPr>
        <xdr:cNvPr id="286" name="円/楕円 285"/>
        <xdr:cNvSpPr/>
      </xdr:nvSpPr>
      <xdr:spPr>
        <a:xfrm>
          <a:off x="14351000" y="1464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156953</xdr:rowOff>
    </xdr:from>
    <xdr:ext cx="762000" cy="259045"/>
    <xdr:sp macro="" textlink="">
      <xdr:nvSpPr>
        <xdr:cNvPr id="287" name="テキスト ボックス 286"/>
        <xdr:cNvSpPr txBox="1"/>
      </xdr:nvSpPr>
      <xdr:spPr>
        <a:xfrm>
          <a:off x="14020800" y="14730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98.8</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156029</xdr:rowOff>
    </xdr:from>
    <xdr:to>
      <xdr:col>19</xdr:col>
      <xdr:colOff>533400</xdr:colOff>
      <xdr:row>89</xdr:row>
      <xdr:rowOff>86179</xdr:rowOff>
    </xdr:to>
    <xdr:sp macro="" textlink="">
      <xdr:nvSpPr>
        <xdr:cNvPr id="288" name="円/楕円 287"/>
        <xdr:cNvSpPr/>
      </xdr:nvSpPr>
      <xdr:spPr>
        <a:xfrm>
          <a:off x="13462000" y="15243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70956</xdr:rowOff>
    </xdr:from>
    <xdr:ext cx="762000" cy="259045"/>
    <xdr:sp macro="" textlink="">
      <xdr:nvSpPr>
        <xdr:cNvPr id="289" name="テキスト ボックス 288"/>
        <xdr:cNvSpPr txBox="1"/>
      </xdr:nvSpPr>
      <xdr:spPr>
        <a:xfrm>
          <a:off x="13131800" y="1533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91" name="テキスト ボックス 290"/>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92" name="テキスト ボックス 291"/>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[5.28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類似団体平均値より</a:t>
          </a:r>
          <a:r>
            <a:rPr kumimoji="1" lang="en-US" altLang="ja-JP" sz="1300">
              <a:solidFill>
                <a:schemeClr val="dk1"/>
              </a:solidFill>
              <a:effectLst/>
              <a:latin typeface="+mn-lt"/>
              <a:ea typeface="+mn-ea"/>
              <a:cs typeface="+mn-cs"/>
            </a:rPr>
            <a:t>3.79</a:t>
          </a:r>
          <a:r>
            <a:rPr kumimoji="1" lang="ja-JP" altLang="ja-JP" sz="1300">
              <a:solidFill>
                <a:schemeClr val="dk1"/>
              </a:solidFill>
              <a:effectLst/>
              <a:latin typeface="+mn-lt"/>
              <a:ea typeface="+mn-ea"/>
              <a:cs typeface="+mn-cs"/>
            </a:rPr>
            <a:t>人下回っており、対前年度比</a:t>
          </a:r>
          <a:r>
            <a:rPr kumimoji="1" lang="en-US" altLang="ja-JP" sz="1300">
              <a:solidFill>
                <a:schemeClr val="dk1"/>
              </a:solidFill>
              <a:effectLst/>
              <a:latin typeface="+mn-lt"/>
              <a:ea typeface="+mn-ea"/>
              <a:cs typeface="+mn-cs"/>
            </a:rPr>
            <a:t>0.09</a:t>
          </a:r>
          <a:r>
            <a:rPr kumimoji="1" lang="ja-JP" altLang="ja-JP" sz="1300">
              <a:solidFill>
                <a:schemeClr val="dk1"/>
              </a:solidFill>
              <a:effectLst/>
              <a:latin typeface="+mn-lt"/>
              <a:ea typeface="+mn-ea"/>
              <a:cs typeface="+mn-cs"/>
            </a:rPr>
            <a:t>人</a:t>
          </a:r>
          <a:r>
            <a:rPr kumimoji="1" lang="ja-JP" altLang="en-US" sz="1300">
              <a:solidFill>
                <a:schemeClr val="dk1"/>
              </a:solidFill>
              <a:effectLst/>
              <a:latin typeface="+mn-lt"/>
              <a:ea typeface="+mn-ea"/>
              <a:cs typeface="+mn-cs"/>
            </a:rPr>
            <a:t>減</a:t>
          </a:r>
          <a:r>
            <a:rPr kumimoji="1" lang="ja-JP" altLang="ja-JP" sz="1300">
              <a:solidFill>
                <a:schemeClr val="dk1"/>
              </a:solidFill>
              <a:effectLst/>
              <a:latin typeface="+mn-lt"/>
              <a:ea typeface="+mn-ea"/>
              <a:cs typeface="+mn-cs"/>
            </a:rPr>
            <a:t>となっている。これまで、集中改革プランの明示どおりに組織編制及び組織改革に取り組んできた成果であるが、全国及び県平均値より大幅に下回っている状況で、人口増加における多様な住民サービスの提供を考えると、職員定数の適正化に努めなければならない、組織体制の見直しを図る必要があ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6" name="直線コネクタ 30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7" name="テキスト ボックス 30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8" name="直線コネクタ 30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9" name="テキスト ボックス 30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10" name="直線コネクタ 30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11" name="テキスト ボックス 31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12" name="直線コネクタ 31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3" name="テキスト ボックス 31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4" name="直線コネクタ 31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5" name="テキスト ボックス 31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6" name="直線コネクタ 31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7" name="テキスト ボックス 31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151130</xdr:rowOff>
    </xdr:from>
    <xdr:to>
      <xdr:col>24</xdr:col>
      <xdr:colOff>558800</xdr:colOff>
      <xdr:row>67</xdr:row>
      <xdr:rowOff>6471</xdr:rowOff>
    </xdr:to>
    <xdr:cxnSp macro="">
      <xdr:nvCxnSpPr>
        <xdr:cNvPr id="321" name="直線コネクタ 320"/>
        <xdr:cNvCxnSpPr/>
      </xdr:nvCxnSpPr>
      <xdr:spPr>
        <a:xfrm flipV="1">
          <a:off x="17018000" y="10095230"/>
          <a:ext cx="0" cy="13983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149998</xdr:rowOff>
    </xdr:from>
    <xdr:ext cx="762000" cy="259045"/>
    <xdr:sp macro="" textlink="">
      <xdr:nvSpPr>
        <xdr:cNvPr id="322" name="定員管理の状況最小値テキスト"/>
        <xdr:cNvSpPr txBox="1"/>
      </xdr:nvSpPr>
      <xdr:spPr>
        <a:xfrm>
          <a:off x="17106900" y="1146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16.58</a:t>
          </a:r>
          <a:endParaRPr kumimoji="1" lang="ja-JP" altLang="en-US" sz="1000" b="1">
            <a:latin typeface="ＭＳ Ｐゴシック"/>
          </a:endParaRPr>
        </a:p>
      </xdr:txBody>
    </xdr:sp>
    <xdr:clientData/>
  </xdr:oneCellAnchor>
  <xdr:twoCellAnchor>
    <xdr:from>
      <xdr:col>24</xdr:col>
      <xdr:colOff>469900</xdr:colOff>
      <xdr:row>67</xdr:row>
      <xdr:rowOff>6471</xdr:rowOff>
    </xdr:from>
    <xdr:to>
      <xdr:col>24</xdr:col>
      <xdr:colOff>647700</xdr:colOff>
      <xdr:row>67</xdr:row>
      <xdr:rowOff>6471</xdr:rowOff>
    </xdr:to>
    <xdr:cxnSp macro="">
      <xdr:nvCxnSpPr>
        <xdr:cNvPr id="323" name="直線コネクタ 322"/>
        <xdr:cNvCxnSpPr/>
      </xdr:nvCxnSpPr>
      <xdr:spPr>
        <a:xfrm>
          <a:off x="16929100" y="11493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66057</xdr:rowOff>
    </xdr:from>
    <xdr:ext cx="762000" cy="259045"/>
    <xdr:sp macro="" textlink="">
      <xdr:nvSpPr>
        <xdr:cNvPr id="324" name="定員管理の状況最大値テキスト"/>
        <xdr:cNvSpPr txBox="1"/>
      </xdr:nvSpPr>
      <xdr:spPr>
        <a:xfrm>
          <a:off x="17106900" y="983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4.41</a:t>
          </a:r>
          <a:endParaRPr kumimoji="1" lang="ja-JP" altLang="en-US" sz="1000" b="1">
            <a:latin typeface="ＭＳ Ｐゴシック"/>
          </a:endParaRPr>
        </a:p>
      </xdr:txBody>
    </xdr:sp>
    <xdr:clientData/>
  </xdr:oneCellAnchor>
  <xdr:twoCellAnchor>
    <xdr:from>
      <xdr:col>24</xdr:col>
      <xdr:colOff>469900</xdr:colOff>
      <xdr:row>58</xdr:row>
      <xdr:rowOff>151130</xdr:rowOff>
    </xdr:from>
    <xdr:to>
      <xdr:col>24</xdr:col>
      <xdr:colOff>647700</xdr:colOff>
      <xdr:row>58</xdr:row>
      <xdr:rowOff>151130</xdr:rowOff>
    </xdr:to>
    <xdr:cxnSp macro="">
      <xdr:nvCxnSpPr>
        <xdr:cNvPr id="325" name="直線コネクタ 324"/>
        <xdr:cNvCxnSpPr/>
      </xdr:nvCxnSpPr>
      <xdr:spPr>
        <a:xfrm>
          <a:off x="16929100" y="1009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79647</xdr:rowOff>
    </xdr:from>
    <xdr:to>
      <xdr:col>24</xdr:col>
      <xdr:colOff>558800</xdr:colOff>
      <xdr:row>59</xdr:row>
      <xdr:rowOff>89988</xdr:rowOff>
    </xdr:to>
    <xdr:cxnSp macro="">
      <xdr:nvCxnSpPr>
        <xdr:cNvPr id="326" name="直線コネクタ 325"/>
        <xdr:cNvCxnSpPr/>
      </xdr:nvCxnSpPr>
      <xdr:spPr>
        <a:xfrm flipV="1">
          <a:off x="16179800" y="10195197"/>
          <a:ext cx="8382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93513</xdr:rowOff>
    </xdr:from>
    <xdr:ext cx="762000" cy="259045"/>
    <xdr:sp macro="" textlink="">
      <xdr:nvSpPr>
        <xdr:cNvPr id="327" name="定員管理の状況平均値テキスト"/>
        <xdr:cNvSpPr txBox="1"/>
      </xdr:nvSpPr>
      <xdr:spPr>
        <a:xfrm>
          <a:off x="17106900" y="105519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9.07</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121436</xdr:rowOff>
    </xdr:from>
    <xdr:to>
      <xdr:col>24</xdr:col>
      <xdr:colOff>609600</xdr:colOff>
      <xdr:row>62</xdr:row>
      <xdr:rowOff>51586</xdr:rowOff>
    </xdr:to>
    <xdr:sp macro="" textlink="">
      <xdr:nvSpPr>
        <xdr:cNvPr id="328" name="フローチャート : 判断 327"/>
        <xdr:cNvSpPr/>
      </xdr:nvSpPr>
      <xdr:spPr>
        <a:xfrm>
          <a:off x="16967200" y="1057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69306</xdr:rowOff>
    </xdr:from>
    <xdr:to>
      <xdr:col>23</xdr:col>
      <xdr:colOff>406400</xdr:colOff>
      <xdr:row>59</xdr:row>
      <xdr:rowOff>89988</xdr:rowOff>
    </xdr:to>
    <xdr:cxnSp macro="">
      <xdr:nvCxnSpPr>
        <xdr:cNvPr id="329" name="直線コネクタ 328"/>
        <xdr:cNvCxnSpPr/>
      </xdr:nvCxnSpPr>
      <xdr:spPr>
        <a:xfrm>
          <a:off x="15290800" y="10184856"/>
          <a:ext cx="8890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101902</xdr:rowOff>
    </xdr:from>
    <xdr:to>
      <xdr:col>23</xdr:col>
      <xdr:colOff>457200</xdr:colOff>
      <xdr:row>62</xdr:row>
      <xdr:rowOff>32052</xdr:rowOff>
    </xdr:to>
    <xdr:sp macro="" textlink="">
      <xdr:nvSpPr>
        <xdr:cNvPr id="330" name="フローチャート : 判断 329"/>
        <xdr:cNvSpPr/>
      </xdr:nvSpPr>
      <xdr:spPr>
        <a:xfrm>
          <a:off x="16129000" y="1056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16829</xdr:rowOff>
    </xdr:from>
    <xdr:ext cx="736600" cy="259045"/>
    <xdr:sp macro="" textlink="">
      <xdr:nvSpPr>
        <xdr:cNvPr id="331" name="テキスト ボックス 330"/>
        <xdr:cNvSpPr txBox="1"/>
      </xdr:nvSpPr>
      <xdr:spPr>
        <a:xfrm>
          <a:off x="15798800" y="10646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69306</xdr:rowOff>
    </xdr:from>
    <xdr:to>
      <xdr:col>22</xdr:col>
      <xdr:colOff>203200</xdr:colOff>
      <xdr:row>59</xdr:row>
      <xdr:rowOff>99181</xdr:rowOff>
    </xdr:to>
    <xdr:cxnSp macro="">
      <xdr:nvCxnSpPr>
        <xdr:cNvPr id="332" name="直線コネクタ 331"/>
        <xdr:cNvCxnSpPr/>
      </xdr:nvCxnSpPr>
      <xdr:spPr>
        <a:xfrm flipV="1">
          <a:off x="14401800" y="10184856"/>
          <a:ext cx="889000" cy="29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88114</xdr:rowOff>
    </xdr:from>
    <xdr:to>
      <xdr:col>22</xdr:col>
      <xdr:colOff>254000</xdr:colOff>
      <xdr:row>62</xdr:row>
      <xdr:rowOff>18264</xdr:rowOff>
    </xdr:to>
    <xdr:sp macro="" textlink="">
      <xdr:nvSpPr>
        <xdr:cNvPr id="333" name="フローチャート : 判断 332"/>
        <xdr:cNvSpPr/>
      </xdr:nvSpPr>
      <xdr:spPr>
        <a:xfrm>
          <a:off x="15240000" y="105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3041</xdr:rowOff>
    </xdr:from>
    <xdr:ext cx="762000" cy="259045"/>
    <xdr:sp macro="" textlink="">
      <xdr:nvSpPr>
        <xdr:cNvPr id="334" name="テキスト ボックス 333"/>
        <xdr:cNvSpPr txBox="1"/>
      </xdr:nvSpPr>
      <xdr:spPr>
        <a:xfrm>
          <a:off x="14909800" y="1063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99181</xdr:rowOff>
    </xdr:from>
    <xdr:to>
      <xdr:col>21</xdr:col>
      <xdr:colOff>0</xdr:colOff>
      <xdr:row>59</xdr:row>
      <xdr:rowOff>112970</xdr:rowOff>
    </xdr:to>
    <xdr:cxnSp macro="">
      <xdr:nvCxnSpPr>
        <xdr:cNvPr id="335" name="直線コネクタ 334"/>
        <xdr:cNvCxnSpPr/>
      </xdr:nvCxnSpPr>
      <xdr:spPr>
        <a:xfrm flipV="1">
          <a:off x="13512800" y="10214731"/>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88114</xdr:rowOff>
    </xdr:from>
    <xdr:to>
      <xdr:col>21</xdr:col>
      <xdr:colOff>50800</xdr:colOff>
      <xdr:row>62</xdr:row>
      <xdr:rowOff>18264</xdr:rowOff>
    </xdr:to>
    <xdr:sp macro="" textlink="">
      <xdr:nvSpPr>
        <xdr:cNvPr id="336" name="フローチャート : 判断 335"/>
        <xdr:cNvSpPr/>
      </xdr:nvSpPr>
      <xdr:spPr>
        <a:xfrm>
          <a:off x="14351000" y="105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3041</xdr:rowOff>
    </xdr:from>
    <xdr:ext cx="762000" cy="259045"/>
    <xdr:sp macro="" textlink="">
      <xdr:nvSpPr>
        <xdr:cNvPr id="337" name="テキスト ボックス 336"/>
        <xdr:cNvSpPr txBox="1"/>
      </xdr:nvSpPr>
      <xdr:spPr>
        <a:xfrm>
          <a:off x="14020800" y="1063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92710</xdr:rowOff>
    </xdr:from>
    <xdr:to>
      <xdr:col>19</xdr:col>
      <xdr:colOff>533400</xdr:colOff>
      <xdr:row>62</xdr:row>
      <xdr:rowOff>22860</xdr:rowOff>
    </xdr:to>
    <xdr:sp macro="" textlink="">
      <xdr:nvSpPr>
        <xdr:cNvPr id="338" name="フローチャート : 判断 337"/>
        <xdr:cNvSpPr/>
      </xdr:nvSpPr>
      <xdr:spPr>
        <a:xfrm>
          <a:off x="13462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7637</xdr:rowOff>
    </xdr:from>
    <xdr:ext cx="762000" cy="259045"/>
    <xdr:sp macro="" textlink="">
      <xdr:nvSpPr>
        <xdr:cNvPr id="339" name="テキスト ボックス 338"/>
        <xdr:cNvSpPr txBox="1"/>
      </xdr:nvSpPr>
      <xdr:spPr>
        <a:xfrm>
          <a:off x="131318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59</xdr:row>
      <xdr:rowOff>28847</xdr:rowOff>
    </xdr:from>
    <xdr:to>
      <xdr:col>24</xdr:col>
      <xdr:colOff>609600</xdr:colOff>
      <xdr:row>59</xdr:row>
      <xdr:rowOff>130447</xdr:rowOff>
    </xdr:to>
    <xdr:sp macro="" textlink="">
      <xdr:nvSpPr>
        <xdr:cNvPr id="345" name="円/楕円 344"/>
        <xdr:cNvSpPr/>
      </xdr:nvSpPr>
      <xdr:spPr>
        <a:xfrm>
          <a:off x="16967200" y="10144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121574</xdr:rowOff>
    </xdr:from>
    <xdr:ext cx="762000" cy="259045"/>
    <xdr:sp macro="" textlink="">
      <xdr:nvSpPr>
        <xdr:cNvPr id="346" name="定員管理の状況該当値テキスト"/>
        <xdr:cNvSpPr txBox="1"/>
      </xdr:nvSpPr>
      <xdr:spPr>
        <a:xfrm>
          <a:off x="17106900" y="10065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5.28</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39188</xdr:rowOff>
    </xdr:from>
    <xdr:to>
      <xdr:col>23</xdr:col>
      <xdr:colOff>457200</xdr:colOff>
      <xdr:row>59</xdr:row>
      <xdr:rowOff>140788</xdr:rowOff>
    </xdr:to>
    <xdr:sp macro="" textlink="">
      <xdr:nvSpPr>
        <xdr:cNvPr id="347" name="円/楕円 346"/>
        <xdr:cNvSpPr/>
      </xdr:nvSpPr>
      <xdr:spPr>
        <a:xfrm>
          <a:off x="16129000" y="10154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150965</xdr:rowOff>
    </xdr:from>
    <xdr:ext cx="736600" cy="259045"/>
    <xdr:sp macro="" textlink="">
      <xdr:nvSpPr>
        <xdr:cNvPr id="348" name="テキスト ボックス 347"/>
        <xdr:cNvSpPr txBox="1"/>
      </xdr:nvSpPr>
      <xdr:spPr>
        <a:xfrm>
          <a:off x="15798800" y="99236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5.37</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18506</xdr:rowOff>
    </xdr:from>
    <xdr:to>
      <xdr:col>22</xdr:col>
      <xdr:colOff>254000</xdr:colOff>
      <xdr:row>59</xdr:row>
      <xdr:rowOff>120106</xdr:rowOff>
    </xdr:to>
    <xdr:sp macro="" textlink="">
      <xdr:nvSpPr>
        <xdr:cNvPr id="349" name="円/楕円 348"/>
        <xdr:cNvSpPr/>
      </xdr:nvSpPr>
      <xdr:spPr>
        <a:xfrm>
          <a:off x="15240000" y="10134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130283</xdr:rowOff>
    </xdr:from>
    <xdr:ext cx="762000" cy="259045"/>
    <xdr:sp macro="" textlink="">
      <xdr:nvSpPr>
        <xdr:cNvPr id="350" name="テキスト ボックス 349"/>
        <xdr:cNvSpPr txBox="1"/>
      </xdr:nvSpPr>
      <xdr:spPr>
        <a:xfrm>
          <a:off x="14909800" y="9902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5.19</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48381</xdr:rowOff>
    </xdr:from>
    <xdr:to>
      <xdr:col>21</xdr:col>
      <xdr:colOff>50800</xdr:colOff>
      <xdr:row>59</xdr:row>
      <xdr:rowOff>149981</xdr:rowOff>
    </xdr:to>
    <xdr:sp macro="" textlink="">
      <xdr:nvSpPr>
        <xdr:cNvPr id="351" name="円/楕円 350"/>
        <xdr:cNvSpPr/>
      </xdr:nvSpPr>
      <xdr:spPr>
        <a:xfrm>
          <a:off x="14351000" y="10163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160158</xdr:rowOff>
    </xdr:from>
    <xdr:ext cx="762000" cy="259045"/>
    <xdr:sp macro="" textlink="">
      <xdr:nvSpPr>
        <xdr:cNvPr id="352" name="テキスト ボックス 351"/>
        <xdr:cNvSpPr txBox="1"/>
      </xdr:nvSpPr>
      <xdr:spPr>
        <a:xfrm>
          <a:off x="14020800" y="9932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5.45</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62170</xdr:rowOff>
    </xdr:from>
    <xdr:to>
      <xdr:col>19</xdr:col>
      <xdr:colOff>533400</xdr:colOff>
      <xdr:row>59</xdr:row>
      <xdr:rowOff>163770</xdr:rowOff>
    </xdr:to>
    <xdr:sp macro="" textlink="">
      <xdr:nvSpPr>
        <xdr:cNvPr id="353" name="円/楕円 352"/>
        <xdr:cNvSpPr/>
      </xdr:nvSpPr>
      <xdr:spPr>
        <a:xfrm>
          <a:off x="13462000" y="1017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2497</xdr:rowOff>
    </xdr:from>
    <xdr:ext cx="762000" cy="259045"/>
    <xdr:sp macro="" textlink="">
      <xdr:nvSpPr>
        <xdr:cNvPr id="354" name="テキスト ボックス 353"/>
        <xdr:cNvSpPr txBox="1"/>
      </xdr:nvSpPr>
      <xdr:spPr>
        <a:xfrm>
          <a:off x="13131800" y="994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ja-JP" sz="1300">
              <a:solidFill>
                <a:schemeClr val="dk1"/>
              </a:solidFill>
              <a:effectLst/>
              <a:latin typeface="+mn-lt"/>
              <a:ea typeface="+mn-ea"/>
              <a:cs typeface="+mn-cs"/>
            </a:rPr>
            <a:t>前年度より</a:t>
          </a:r>
          <a:r>
            <a:rPr kumimoji="1" lang="en-US" altLang="ja-JP" sz="1300">
              <a:solidFill>
                <a:schemeClr val="dk1"/>
              </a:solidFill>
              <a:effectLst/>
              <a:latin typeface="+mn-lt"/>
              <a:ea typeface="+mn-ea"/>
              <a:cs typeface="+mn-cs"/>
            </a:rPr>
            <a:t>0.3</a:t>
          </a:r>
          <a:r>
            <a:rPr kumimoji="1" lang="ja-JP" altLang="ja-JP" sz="1300">
              <a:solidFill>
                <a:schemeClr val="dk1"/>
              </a:solidFill>
              <a:effectLst/>
              <a:latin typeface="+mn-lt"/>
              <a:ea typeface="+mn-ea"/>
              <a:cs typeface="+mn-cs"/>
            </a:rPr>
            <a:t>ポイント改善しているが、類似団体平均を比較すると</a:t>
          </a:r>
          <a:r>
            <a:rPr kumimoji="1" lang="en-US" altLang="ja-JP" sz="1300">
              <a:solidFill>
                <a:schemeClr val="dk1"/>
              </a:solidFill>
              <a:effectLst/>
              <a:latin typeface="+mn-lt"/>
              <a:ea typeface="+mn-ea"/>
              <a:cs typeface="+mn-cs"/>
            </a:rPr>
            <a:t>1.1</a:t>
          </a:r>
          <a:r>
            <a:rPr kumimoji="1" lang="ja-JP" altLang="ja-JP" sz="1300">
              <a:solidFill>
                <a:schemeClr val="dk1"/>
              </a:solidFill>
              <a:effectLst/>
              <a:latin typeface="+mn-lt"/>
              <a:ea typeface="+mn-ea"/>
              <a:cs typeface="+mn-cs"/>
            </a:rPr>
            <a:t>ポイント上回って</a:t>
          </a:r>
          <a:r>
            <a:rPr kumimoji="1" lang="ja-JP" altLang="en-US" sz="1300">
              <a:solidFill>
                <a:schemeClr val="dk1"/>
              </a:solidFill>
              <a:effectLst/>
              <a:latin typeface="+mn-lt"/>
              <a:ea typeface="+mn-ea"/>
              <a:cs typeface="+mn-cs"/>
            </a:rPr>
            <a:t>いる。</a:t>
          </a:r>
          <a:r>
            <a:rPr kumimoji="1" lang="ja-JP" altLang="ja-JP" sz="1300">
              <a:solidFill>
                <a:schemeClr val="dk1"/>
              </a:solidFill>
              <a:effectLst/>
              <a:latin typeface="+mn-lt"/>
              <a:ea typeface="+mn-ea"/>
              <a:cs typeface="+mn-cs"/>
            </a:rPr>
            <a:t>公共施設整備</a:t>
          </a:r>
          <a:r>
            <a:rPr kumimoji="1" lang="ja-JP" altLang="en-US" sz="1300">
              <a:solidFill>
                <a:schemeClr val="dk1"/>
              </a:solidFill>
              <a:effectLst/>
              <a:latin typeface="+mn-lt"/>
              <a:ea typeface="+mn-ea"/>
              <a:cs typeface="+mn-cs"/>
            </a:rPr>
            <a:t>等に係る</a:t>
          </a:r>
          <a:r>
            <a:rPr kumimoji="1" lang="ja-JP" altLang="ja-JP" sz="1300">
              <a:solidFill>
                <a:schemeClr val="dk1"/>
              </a:solidFill>
              <a:effectLst/>
              <a:latin typeface="+mn-lt"/>
              <a:ea typeface="+mn-ea"/>
              <a:cs typeface="+mn-cs"/>
            </a:rPr>
            <a:t>公債費の増加が主な要因となっている。</a:t>
          </a:r>
          <a:endParaRPr lang="ja-JP" altLang="ja-JP" sz="1300">
            <a:effectLst/>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今後も公共施設整備事業や</a:t>
          </a:r>
          <a:r>
            <a:rPr kumimoji="1" lang="ja-JP" altLang="en-US" sz="1300">
              <a:solidFill>
                <a:schemeClr val="dk1"/>
              </a:solidFill>
              <a:effectLst/>
              <a:latin typeface="+mn-lt"/>
              <a:ea typeface="+mn-ea"/>
              <a:cs typeface="+mn-cs"/>
            </a:rPr>
            <a:t>新庁舎建設事業</a:t>
          </a:r>
          <a:r>
            <a:rPr kumimoji="1" lang="ja-JP" altLang="ja-JP" sz="1300">
              <a:solidFill>
                <a:schemeClr val="dk1"/>
              </a:solidFill>
              <a:effectLst/>
              <a:latin typeface="+mn-lt"/>
              <a:ea typeface="+mn-ea"/>
              <a:cs typeface="+mn-cs"/>
            </a:rPr>
            <a:t>に伴う公債費の発行が見込まれることか事業の必要性や優先性などを十分に精査し、健全な行財政運営に努めていく。</a:t>
          </a:r>
          <a:endParaRPr lang="ja-JP" altLang="ja-JP" sz="13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71" name="直線コネクタ 370"/>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72" name="テキスト ボックス 371"/>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3" name="直線コネクタ 372"/>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4" name="テキスト ボックス 373"/>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75" name="直線コネクタ 374"/>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6" name="テキスト ボックス 375"/>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125095</xdr:rowOff>
    </xdr:from>
    <xdr:to>
      <xdr:col>24</xdr:col>
      <xdr:colOff>558800</xdr:colOff>
      <xdr:row>44</xdr:row>
      <xdr:rowOff>2222</xdr:rowOff>
    </xdr:to>
    <xdr:cxnSp macro="">
      <xdr:nvCxnSpPr>
        <xdr:cNvPr id="379" name="直線コネクタ 378"/>
        <xdr:cNvCxnSpPr/>
      </xdr:nvCxnSpPr>
      <xdr:spPr>
        <a:xfrm flipV="1">
          <a:off x="17018000" y="6297295"/>
          <a:ext cx="0" cy="12487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145749</xdr:rowOff>
    </xdr:from>
    <xdr:ext cx="762000" cy="259045"/>
    <xdr:sp macro="" textlink="">
      <xdr:nvSpPr>
        <xdr:cNvPr id="380" name="公債費負担の状況最小値テキスト"/>
        <xdr:cNvSpPr txBox="1"/>
      </xdr:nvSpPr>
      <xdr:spPr>
        <a:xfrm>
          <a:off x="17106900" y="7518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19.3</a:t>
          </a:r>
          <a:endParaRPr kumimoji="1" lang="ja-JP" altLang="en-US" sz="1000" b="1">
            <a:latin typeface="ＭＳ Ｐゴシック"/>
          </a:endParaRPr>
        </a:p>
      </xdr:txBody>
    </xdr:sp>
    <xdr:clientData/>
  </xdr:oneCellAnchor>
  <xdr:twoCellAnchor>
    <xdr:from>
      <xdr:col>24</xdr:col>
      <xdr:colOff>469900</xdr:colOff>
      <xdr:row>44</xdr:row>
      <xdr:rowOff>2222</xdr:rowOff>
    </xdr:from>
    <xdr:to>
      <xdr:col>24</xdr:col>
      <xdr:colOff>647700</xdr:colOff>
      <xdr:row>44</xdr:row>
      <xdr:rowOff>2222</xdr:rowOff>
    </xdr:to>
    <xdr:cxnSp macro="">
      <xdr:nvCxnSpPr>
        <xdr:cNvPr id="381" name="直線コネクタ 380"/>
        <xdr:cNvCxnSpPr/>
      </xdr:nvCxnSpPr>
      <xdr:spPr>
        <a:xfrm>
          <a:off x="16929100" y="7546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40022</xdr:rowOff>
    </xdr:from>
    <xdr:ext cx="762000" cy="259045"/>
    <xdr:sp macro="" textlink="">
      <xdr:nvSpPr>
        <xdr:cNvPr id="382" name="公債費負担の状況最大値テキスト"/>
        <xdr:cNvSpPr txBox="1"/>
      </xdr:nvSpPr>
      <xdr:spPr>
        <a:xfrm>
          <a:off x="17106900" y="6040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24</xdr:col>
      <xdr:colOff>469900</xdr:colOff>
      <xdr:row>36</xdr:row>
      <xdr:rowOff>125095</xdr:rowOff>
    </xdr:from>
    <xdr:to>
      <xdr:col>24</xdr:col>
      <xdr:colOff>647700</xdr:colOff>
      <xdr:row>36</xdr:row>
      <xdr:rowOff>125095</xdr:rowOff>
    </xdr:to>
    <xdr:cxnSp macro="">
      <xdr:nvCxnSpPr>
        <xdr:cNvPr id="383" name="直線コネクタ 382"/>
        <xdr:cNvCxnSpPr/>
      </xdr:nvCxnSpPr>
      <xdr:spPr>
        <a:xfrm>
          <a:off x="16929100" y="6297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84772</xdr:rowOff>
    </xdr:from>
    <xdr:to>
      <xdr:col>24</xdr:col>
      <xdr:colOff>558800</xdr:colOff>
      <xdr:row>40</xdr:row>
      <xdr:rowOff>102870</xdr:rowOff>
    </xdr:to>
    <xdr:cxnSp macro="">
      <xdr:nvCxnSpPr>
        <xdr:cNvPr id="384" name="直線コネクタ 383"/>
        <xdr:cNvCxnSpPr/>
      </xdr:nvCxnSpPr>
      <xdr:spPr>
        <a:xfrm flipV="1">
          <a:off x="16179800" y="6942772"/>
          <a:ext cx="8382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155592</xdr:rowOff>
    </xdr:from>
    <xdr:ext cx="762000" cy="259045"/>
    <xdr:sp macro="" textlink="">
      <xdr:nvSpPr>
        <xdr:cNvPr id="385" name="公債費負担の状況平均値テキスト"/>
        <xdr:cNvSpPr txBox="1"/>
      </xdr:nvSpPr>
      <xdr:spPr>
        <a:xfrm>
          <a:off x="17106900" y="6670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139065</xdr:rowOff>
    </xdr:from>
    <xdr:to>
      <xdr:col>24</xdr:col>
      <xdr:colOff>609600</xdr:colOff>
      <xdr:row>40</xdr:row>
      <xdr:rowOff>69215</xdr:rowOff>
    </xdr:to>
    <xdr:sp macro="" textlink="">
      <xdr:nvSpPr>
        <xdr:cNvPr id="386" name="フローチャート : 判断 385"/>
        <xdr:cNvSpPr/>
      </xdr:nvSpPr>
      <xdr:spPr>
        <a:xfrm>
          <a:off x="16967200" y="682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102870</xdr:rowOff>
    </xdr:from>
    <xdr:to>
      <xdr:col>23</xdr:col>
      <xdr:colOff>406400</xdr:colOff>
      <xdr:row>40</xdr:row>
      <xdr:rowOff>133032</xdr:rowOff>
    </xdr:to>
    <xdr:cxnSp macro="">
      <xdr:nvCxnSpPr>
        <xdr:cNvPr id="387" name="直線コネクタ 386"/>
        <xdr:cNvCxnSpPr/>
      </xdr:nvCxnSpPr>
      <xdr:spPr>
        <a:xfrm flipV="1">
          <a:off x="15290800" y="6960870"/>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15875</xdr:rowOff>
    </xdr:from>
    <xdr:to>
      <xdr:col>23</xdr:col>
      <xdr:colOff>457200</xdr:colOff>
      <xdr:row>40</xdr:row>
      <xdr:rowOff>117475</xdr:rowOff>
    </xdr:to>
    <xdr:sp macro="" textlink="">
      <xdr:nvSpPr>
        <xdr:cNvPr id="388" name="フローチャート : 判断 387"/>
        <xdr:cNvSpPr/>
      </xdr:nvSpPr>
      <xdr:spPr>
        <a:xfrm>
          <a:off x="16129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127652</xdr:rowOff>
    </xdr:from>
    <xdr:ext cx="736600" cy="259045"/>
    <xdr:sp macro="" textlink="">
      <xdr:nvSpPr>
        <xdr:cNvPr id="389" name="テキスト ボックス 388"/>
        <xdr:cNvSpPr txBox="1"/>
      </xdr:nvSpPr>
      <xdr:spPr>
        <a:xfrm>
          <a:off x="15798800" y="6642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133032</xdr:rowOff>
    </xdr:from>
    <xdr:to>
      <xdr:col>22</xdr:col>
      <xdr:colOff>203200</xdr:colOff>
      <xdr:row>40</xdr:row>
      <xdr:rowOff>151130</xdr:rowOff>
    </xdr:to>
    <xdr:cxnSp macro="">
      <xdr:nvCxnSpPr>
        <xdr:cNvPr id="390" name="直線コネクタ 389"/>
        <xdr:cNvCxnSpPr/>
      </xdr:nvCxnSpPr>
      <xdr:spPr>
        <a:xfrm flipV="1">
          <a:off x="14401800" y="6991032"/>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100330</xdr:rowOff>
    </xdr:from>
    <xdr:to>
      <xdr:col>22</xdr:col>
      <xdr:colOff>254000</xdr:colOff>
      <xdr:row>41</xdr:row>
      <xdr:rowOff>30480</xdr:rowOff>
    </xdr:to>
    <xdr:sp macro="" textlink="">
      <xdr:nvSpPr>
        <xdr:cNvPr id="391" name="フローチャート : 判断 390"/>
        <xdr:cNvSpPr/>
      </xdr:nvSpPr>
      <xdr:spPr>
        <a:xfrm>
          <a:off x="15240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15257</xdr:rowOff>
    </xdr:from>
    <xdr:ext cx="762000" cy="259045"/>
    <xdr:sp macro="" textlink="">
      <xdr:nvSpPr>
        <xdr:cNvPr id="392" name="テキスト ボックス 391"/>
        <xdr:cNvSpPr txBox="1"/>
      </xdr:nvSpPr>
      <xdr:spPr>
        <a:xfrm>
          <a:off x="14909800" y="704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151130</xdr:rowOff>
    </xdr:from>
    <xdr:to>
      <xdr:col>21</xdr:col>
      <xdr:colOff>0</xdr:colOff>
      <xdr:row>40</xdr:row>
      <xdr:rowOff>163195</xdr:rowOff>
    </xdr:to>
    <xdr:cxnSp macro="">
      <xdr:nvCxnSpPr>
        <xdr:cNvPr id="393" name="直線コネクタ 392"/>
        <xdr:cNvCxnSpPr/>
      </xdr:nvCxnSpPr>
      <xdr:spPr>
        <a:xfrm flipV="1">
          <a:off x="13512800" y="7009130"/>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148590</xdr:rowOff>
    </xdr:from>
    <xdr:to>
      <xdr:col>21</xdr:col>
      <xdr:colOff>50800</xdr:colOff>
      <xdr:row>41</xdr:row>
      <xdr:rowOff>78740</xdr:rowOff>
    </xdr:to>
    <xdr:sp macro="" textlink="">
      <xdr:nvSpPr>
        <xdr:cNvPr id="394" name="フローチャート : 判断 393"/>
        <xdr:cNvSpPr/>
      </xdr:nvSpPr>
      <xdr:spPr>
        <a:xfrm>
          <a:off x="14351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63517</xdr:rowOff>
    </xdr:from>
    <xdr:ext cx="762000" cy="259045"/>
    <xdr:sp macro="" textlink="">
      <xdr:nvSpPr>
        <xdr:cNvPr id="395" name="テキスト ボックス 394"/>
        <xdr:cNvSpPr txBox="1"/>
      </xdr:nvSpPr>
      <xdr:spPr>
        <a:xfrm>
          <a:off x="14020800" y="709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7303</xdr:rowOff>
    </xdr:from>
    <xdr:to>
      <xdr:col>19</xdr:col>
      <xdr:colOff>533400</xdr:colOff>
      <xdr:row>41</xdr:row>
      <xdr:rowOff>108903</xdr:rowOff>
    </xdr:to>
    <xdr:sp macro="" textlink="">
      <xdr:nvSpPr>
        <xdr:cNvPr id="396" name="フローチャート : 判断 395"/>
        <xdr:cNvSpPr/>
      </xdr:nvSpPr>
      <xdr:spPr>
        <a:xfrm>
          <a:off x="13462000" y="703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93680</xdr:rowOff>
    </xdr:from>
    <xdr:ext cx="762000" cy="259045"/>
    <xdr:sp macro="" textlink="">
      <xdr:nvSpPr>
        <xdr:cNvPr id="397" name="テキスト ボックス 396"/>
        <xdr:cNvSpPr txBox="1"/>
      </xdr:nvSpPr>
      <xdr:spPr>
        <a:xfrm>
          <a:off x="13131800" y="712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40</xdr:row>
      <xdr:rowOff>33972</xdr:rowOff>
    </xdr:from>
    <xdr:to>
      <xdr:col>24</xdr:col>
      <xdr:colOff>609600</xdr:colOff>
      <xdr:row>40</xdr:row>
      <xdr:rowOff>135572</xdr:rowOff>
    </xdr:to>
    <xdr:sp macro="" textlink="">
      <xdr:nvSpPr>
        <xdr:cNvPr id="403" name="円/楕円 402"/>
        <xdr:cNvSpPr/>
      </xdr:nvSpPr>
      <xdr:spPr>
        <a:xfrm>
          <a:off x="16967200" y="689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6049</xdr:rowOff>
    </xdr:from>
    <xdr:ext cx="762000" cy="259045"/>
    <xdr:sp macro="" textlink="">
      <xdr:nvSpPr>
        <xdr:cNvPr id="404" name="公債費負担の状況該当値テキスト"/>
        <xdr:cNvSpPr txBox="1"/>
      </xdr:nvSpPr>
      <xdr:spPr>
        <a:xfrm>
          <a:off x="17106900" y="6864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52070</xdr:rowOff>
    </xdr:from>
    <xdr:to>
      <xdr:col>23</xdr:col>
      <xdr:colOff>457200</xdr:colOff>
      <xdr:row>40</xdr:row>
      <xdr:rowOff>153670</xdr:rowOff>
    </xdr:to>
    <xdr:sp macro="" textlink="">
      <xdr:nvSpPr>
        <xdr:cNvPr id="405" name="円/楕円 404"/>
        <xdr:cNvSpPr/>
      </xdr:nvSpPr>
      <xdr:spPr>
        <a:xfrm>
          <a:off x="161290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138447</xdr:rowOff>
    </xdr:from>
    <xdr:ext cx="736600" cy="259045"/>
    <xdr:sp macro="" textlink="">
      <xdr:nvSpPr>
        <xdr:cNvPr id="406" name="テキスト ボックス 405"/>
        <xdr:cNvSpPr txBox="1"/>
      </xdr:nvSpPr>
      <xdr:spPr>
        <a:xfrm>
          <a:off x="15798800" y="699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82232</xdr:rowOff>
    </xdr:from>
    <xdr:to>
      <xdr:col>22</xdr:col>
      <xdr:colOff>254000</xdr:colOff>
      <xdr:row>41</xdr:row>
      <xdr:rowOff>12382</xdr:rowOff>
    </xdr:to>
    <xdr:sp macro="" textlink="">
      <xdr:nvSpPr>
        <xdr:cNvPr id="407" name="円/楕円 406"/>
        <xdr:cNvSpPr/>
      </xdr:nvSpPr>
      <xdr:spPr>
        <a:xfrm>
          <a:off x="15240000" y="6940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22559</xdr:rowOff>
    </xdr:from>
    <xdr:ext cx="762000" cy="259045"/>
    <xdr:sp macro="" textlink="">
      <xdr:nvSpPr>
        <xdr:cNvPr id="408" name="テキスト ボックス 407"/>
        <xdr:cNvSpPr txBox="1"/>
      </xdr:nvSpPr>
      <xdr:spPr>
        <a:xfrm>
          <a:off x="14909800" y="6709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100330</xdr:rowOff>
    </xdr:from>
    <xdr:to>
      <xdr:col>21</xdr:col>
      <xdr:colOff>50800</xdr:colOff>
      <xdr:row>41</xdr:row>
      <xdr:rowOff>30480</xdr:rowOff>
    </xdr:to>
    <xdr:sp macro="" textlink="">
      <xdr:nvSpPr>
        <xdr:cNvPr id="409" name="円/楕円 408"/>
        <xdr:cNvSpPr/>
      </xdr:nvSpPr>
      <xdr:spPr>
        <a:xfrm>
          <a:off x="14351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40657</xdr:rowOff>
    </xdr:from>
    <xdr:ext cx="762000" cy="259045"/>
    <xdr:sp macro="" textlink="">
      <xdr:nvSpPr>
        <xdr:cNvPr id="410" name="テキスト ボックス 409"/>
        <xdr:cNvSpPr txBox="1"/>
      </xdr:nvSpPr>
      <xdr:spPr>
        <a:xfrm>
          <a:off x="14020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112395</xdr:rowOff>
    </xdr:from>
    <xdr:to>
      <xdr:col>19</xdr:col>
      <xdr:colOff>533400</xdr:colOff>
      <xdr:row>41</xdr:row>
      <xdr:rowOff>42545</xdr:rowOff>
    </xdr:to>
    <xdr:sp macro="" textlink="">
      <xdr:nvSpPr>
        <xdr:cNvPr id="411" name="円/楕円 410"/>
        <xdr:cNvSpPr/>
      </xdr:nvSpPr>
      <xdr:spPr>
        <a:xfrm>
          <a:off x="13462000" y="697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52722</xdr:rowOff>
    </xdr:from>
    <xdr:ext cx="762000" cy="259045"/>
    <xdr:sp macro="" textlink="">
      <xdr:nvSpPr>
        <xdr:cNvPr id="412" name="テキスト ボックス 411"/>
        <xdr:cNvSpPr txBox="1"/>
      </xdr:nvSpPr>
      <xdr:spPr>
        <a:xfrm>
          <a:off x="13131800" y="6739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[36.3%]</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財政調整基金の積立による充当可能基金の増により将来負担比率は徐々に改善しているが、依然として類似団体・沖縄平均を上回っている。</a:t>
          </a:r>
          <a:endParaRPr kumimoji="1" lang="en-US" altLang="ja-JP" sz="1200">
            <a:latin typeface="ＭＳ Ｐゴシック"/>
          </a:endParaRPr>
        </a:p>
        <a:p>
          <a:r>
            <a:rPr kumimoji="1" lang="ja-JP" altLang="en-US" sz="1200">
              <a:latin typeface="ＭＳ Ｐゴシック"/>
            </a:rPr>
            <a:t>　今後も沖縄振興特別推進交付金を活用した公共施設整備事業及び新庁舎建設事業を予定しており、地方債の増加及び充当可能基金の減少が見込まれているため、将来の財政運営に支障が無いよう財政健全化に努める必要がある。</a:t>
          </a:r>
        </a:p>
      </xdr:txBody>
    </xdr:sp>
    <xdr:clientData/>
  </xdr:twoCellAnchor>
  <xdr:oneCellAnchor>
    <xdr:from>
      <xdr:col>18</xdr:col>
      <xdr:colOff>444500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9" name="直線コネクタ 428"/>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30" name="テキスト ボックス 429"/>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31" name="直線コネクタ 430"/>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2" name="テキスト ボックス 431"/>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3" name="直線コネクタ 432"/>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4" name="テキスト ボックス 433"/>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5" name="直線コネクタ 434"/>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6" name="テキスト ボックス 435"/>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20</xdr:row>
      <xdr:rowOff>124358</xdr:rowOff>
    </xdr:to>
    <xdr:cxnSp macro="">
      <xdr:nvCxnSpPr>
        <xdr:cNvPr id="439" name="直線コネクタ 438"/>
        <xdr:cNvCxnSpPr/>
      </xdr:nvCxnSpPr>
      <xdr:spPr>
        <a:xfrm flipV="1">
          <a:off x="17018000" y="2451100"/>
          <a:ext cx="0" cy="11022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20</xdr:row>
      <xdr:rowOff>96435</xdr:rowOff>
    </xdr:from>
    <xdr:ext cx="762000" cy="259045"/>
    <xdr:sp macro="" textlink="">
      <xdr:nvSpPr>
        <xdr:cNvPr id="440" name="将来負担の状況最小値テキスト"/>
        <xdr:cNvSpPr txBox="1"/>
      </xdr:nvSpPr>
      <xdr:spPr>
        <a:xfrm>
          <a:off x="17106900" y="3525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228.4</a:t>
          </a:r>
          <a:endParaRPr kumimoji="1" lang="ja-JP" altLang="en-US" sz="1000" b="1">
            <a:latin typeface="ＭＳ Ｐゴシック"/>
          </a:endParaRPr>
        </a:p>
      </xdr:txBody>
    </xdr:sp>
    <xdr:clientData/>
  </xdr:oneCellAnchor>
  <xdr:twoCellAnchor>
    <xdr:from>
      <xdr:col>24</xdr:col>
      <xdr:colOff>469900</xdr:colOff>
      <xdr:row>20</xdr:row>
      <xdr:rowOff>124358</xdr:rowOff>
    </xdr:from>
    <xdr:to>
      <xdr:col>24</xdr:col>
      <xdr:colOff>647700</xdr:colOff>
      <xdr:row>20</xdr:row>
      <xdr:rowOff>124358</xdr:rowOff>
    </xdr:to>
    <xdr:cxnSp macro="">
      <xdr:nvCxnSpPr>
        <xdr:cNvPr id="441" name="直線コネクタ 440"/>
        <xdr:cNvCxnSpPr/>
      </xdr:nvCxnSpPr>
      <xdr:spPr>
        <a:xfrm>
          <a:off x="16929100" y="3553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42"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3" name="直線コネクタ 442"/>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54534</xdr:rowOff>
    </xdr:from>
    <xdr:to>
      <xdr:col>24</xdr:col>
      <xdr:colOff>558800</xdr:colOff>
      <xdr:row>15</xdr:row>
      <xdr:rowOff>95555</xdr:rowOff>
    </xdr:to>
    <xdr:cxnSp macro="">
      <xdr:nvCxnSpPr>
        <xdr:cNvPr id="444" name="直線コネクタ 443"/>
        <xdr:cNvCxnSpPr/>
      </xdr:nvCxnSpPr>
      <xdr:spPr>
        <a:xfrm flipV="1">
          <a:off x="16179800" y="2626284"/>
          <a:ext cx="838200" cy="4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3852</xdr:rowOff>
    </xdr:from>
    <xdr:ext cx="762000" cy="259045"/>
    <xdr:sp macro="" textlink="">
      <xdr:nvSpPr>
        <xdr:cNvPr id="445" name="将来負担の状況平均値テキスト"/>
        <xdr:cNvSpPr txBox="1"/>
      </xdr:nvSpPr>
      <xdr:spPr>
        <a:xfrm>
          <a:off x="17106900" y="24041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32.9</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158775</xdr:rowOff>
    </xdr:from>
    <xdr:to>
      <xdr:col>24</xdr:col>
      <xdr:colOff>609600</xdr:colOff>
      <xdr:row>15</xdr:row>
      <xdr:rowOff>88925</xdr:rowOff>
    </xdr:to>
    <xdr:sp macro="" textlink="">
      <xdr:nvSpPr>
        <xdr:cNvPr id="446" name="フローチャート : 判断 445"/>
        <xdr:cNvSpPr/>
      </xdr:nvSpPr>
      <xdr:spPr>
        <a:xfrm>
          <a:off x="16967200" y="255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95555</xdr:rowOff>
    </xdr:from>
    <xdr:to>
      <xdr:col>23</xdr:col>
      <xdr:colOff>406400</xdr:colOff>
      <xdr:row>16</xdr:row>
      <xdr:rowOff>48133</xdr:rowOff>
    </xdr:to>
    <xdr:cxnSp macro="">
      <xdr:nvCxnSpPr>
        <xdr:cNvPr id="447" name="直線コネクタ 446"/>
        <xdr:cNvCxnSpPr/>
      </xdr:nvCxnSpPr>
      <xdr:spPr>
        <a:xfrm flipV="1">
          <a:off x="15290800" y="2667305"/>
          <a:ext cx="889000" cy="124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4699</xdr:rowOff>
    </xdr:from>
    <xdr:to>
      <xdr:col>23</xdr:col>
      <xdr:colOff>457200</xdr:colOff>
      <xdr:row>15</xdr:row>
      <xdr:rowOff>106299</xdr:rowOff>
    </xdr:to>
    <xdr:sp macro="" textlink="">
      <xdr:nvSpPr>
        <xdr:cNvPr id="448" name="フローチャート : 判断 447"/>
        <xdr:cNvSpPr/>
      </xdr:nvSpPr>
      <xdr:spPr>
        <a:xfrm>
          <a:off x="16129000" y="25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116476</xdr:rowOff>
    </xdr:from>
    <xdr:ext cx="736600" cy="259045"/>
    <xdr:sp macro="" textlink="">
      <xdr:nvSpPr>
        <xdr:cNvPr id="449" name="テキスト ボックス 448"/>
        <xdr:cNvSpPr txBox="1"/>
      </xdr:nvSpPr>
      <xdr:spPr>
        <a:xfrm>
          <a:off x="15798800" y="23453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36.5</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48133</xdr:rowOff>
    </xdr:from>
    <xdr:to>
      <xdr:col>22</xdr:col>
      <xdr:colOff>203200</xdr:colOff>
      <xdr:row>16</xdr:row>
      <xdr:rowOff>129692</xdr:rowOff>
    </xdr:to>
    <xdr:cxnSp macro="">
      <xdr:nvCxnSpPr>
        <xdr:cNvPr id="450" name="直線コネクタ 449"/>
        <xdr:cNvCxnSpPr/>
      </xdr:nvCxnSpPr>
      <xdr:spPr>
        <a:xfrm flipV="1">
          <a:off x="14401800" y="2791333"/>
          <a:ext cx="889000" cy="81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63576</xdr:rowOff>
    </xdr:from>
    <xdr:to>
      <xdr:col>22</xdr:col>
      <xdr:colOff>254000</xdr:colOff>
      <xdr:row>15</xdr:row>
      <xdr:rowOff>165176</xdr:rowOff>
    </xdr:to>
    <xdr:sp macro="" textlink="">
      <xdr:nvSpPr>
        <xdr:cNvPr id="451" name="フローチャート : 判断 450"/>
        <xdr:cNvSpPr/>
      </xdr:nvSpPr>
      <xdr:spPr>
        <a:xfrm>
          <a:off x="15240000" y="2635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3903</xdr:rowOff>
    </xdr:from>
    <xdr:ext cx="762000" cy="259045"/>
    <xdr:sp macro="" textlink="">
      <xdr:nvSpPr>
        <xdr:cNvPr id="452" name="テキスト ボックス 451"/>
        <xdr:cNvSpPr txBox="1"/>
      </xdr:nvSpPr>
      <xdr:spPr>
        <a:xfrm>
          <a:off x="14909800" y="2404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48.7</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129692</xdr:rowOff>
    </xdr:from>
    <xdr:to>
      <xdr:col>21</xdr:col>
      <xdr:colOff>0</xdr:colOff>
      <xdr:row>17</xdr:row>
      <xdr:rowOff>12294</xdr:rowOff>
    </xdr:to>
    <xdr:cxnSp macro="">
      <xdr:nvCxnSpPr>
        <xdr:cNvPr id="453" name="直線コネクタ 452"/>
        <xdr:cNvCxnSpPr/>
      </xdr:nvCxnSpPr>
      <xdr:spPr>
        <a:xfrm flipV="1">
          <a:off x="13512800" y="2872892"/>
          <a:ext cx="889000" cy="54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92050</xdr:rowOff>
    </xdr:from>
    <xdr:to>
      <xdr:col>21</xdr:col>
      <xdr:colOff>50800</xdr:colOff>
      <xdr:row>16</xdr:row>
      <xdr:rowOff>22200</xdr:rowOff>
    </xdr:to>
    <xdr:sp macro="" textlink="">
      <xdr:nvSpPr>
        <xdr:cNvPr id="454" name="フローチャート : 判断 453"/>
        <xdr:cNvSpPr/>
      </xdr:nvSpPr>
      <xdr:spPr>
        <a:xfrm>
          <a:off x="14351000" y="266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32377</xdr:rowOff>
    </xdr:from>
    <xdr:ext cx="762000" cy="259045"/>
    <xdr:sp macro="" textlink="">
      <xdr:nvSpPr>
        <xdr:cNvPr id="455" name="テキスト ボックス 454"/>
        <xdr:cNvSpPr txBox="1"/>
      </xdr:nvSpPr>
      <xdr:spPr>
        <a:xfrm>
          <a:off x="14020800" y="24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124384</xdr:rowOff>
    </xdr:from>
    <xdr:to>
      <xdr:col>19</xdr:col>
      <xdr:colOff>533400</xdr:colOff>
      <xdr:row>16</xdr:row>
      <xdr:rowOff>54534</xdr:rowOff>
    </xdr:to>
    <xdr:sp macro="" textlink="">
      <xdr:nvSpPr>
        <xdr:cNvPr id="456" name="フローチャート : 判断 455"/>
        <xdr:cNvSpPr/>
      </xdr:nvSpPr>
      <xdr:spPr>
        <a:xfrm>
          <a:off x="13462000" y="269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64711</xdr:rowOff>
    </xdr:from>
    <xdr:ext cx="762000" cy="259045"/>
    <xdr:sp macro="" textlink="">
      <xdr:nvSpPr>
        <xdr:cNvPr id="457" name="テキスト ボックス 456"/>
        <xdr:cNvSpPr txBox="1"/>
      </xdr:nvSpPr>
      <xdr:spPr>
        <a:xfrm>
          <a:off x="13131800" y="2465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15</xdr:row>
      <xdr:rowOff>3734</xdr:rowOff>
    </xdr:from>
    <xdr:to>
      <xdr:col>24</xdr:col>
      <xdr:colOff>609600</xdr:colOff>
      <xdr:row>15</xdr:row>
      <xdr:rowOff>105334</xdr:rowOff>
    </xdr:to>
    <xdr:sp macro="" textlink="">
      <xdr:nvSpPr>
        <xdr:cNvPr id="463" name="円/楕円 462"/>
        <xdr:cNvSpPr/>
      </xdr:nvSpPr>
      <xdr:spPr>
        <a:xfrm>
          <a:off x="16967200" y="2575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147261</xdr:rowOff>
    </xdr:from>
    <xdr:ext cx="762000" cy="259045"/>
    <xdr:sp macro="" textlink="">
      <xdr:nvSpPr>
        <xdr:cNvPr id="464" name="将来負担の状況該当値テキスト"/>
        <xdr:cNvSpPr txBox="1"/>
      </xdr:nvSpPr>
      <xdr:spPr>
        <a:xfrm>
          <a:off x="17106900" y="2547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36.3</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44755</xdr:rowOff>
    </xdr:from>
    <xdr:to>
      <xdr:col>23</xdr:col>
      <xdr:colOff>457200</xdr:colOff>
      <xdr:row>15</xdr:row>
      <xdr:rowOff>146355</xdr:rowOff>
    </xdr:to>
    <xdr:sp macro="" textlink="">
      <xdr:nvSpPr>
        <xdr:cNvPr id="465" name="円/楕円 464"/>
        <xdr:cNvSpPr/>
      </xdr:nvSpPr>
      <xdr:spPr>
        <a:xfrm>
          <a:off x="16129000" y="261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131132</xdr:rowOff>
    </xdr:from>
    <xdr:ext cx="736600" cy="259045"/>
    <xdr:sp macro="" textlink="">
      <xdr:nvSpPr>
        <xdr:cNvPr id="466" name="テキスト ボックス 465"/>
        <xdr:cNvSpPr txBox="1"/>
      </xdr:nvSpPr>
      <xdr:spPr>
        <a:xfrm>
          <a:off x="15798800" y="27028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44.8</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168783</xdr:rowOff>
    </xdr:from>
    <xdr:to>
      <xdr:col>22</xdr:col>
      <xdr:colOff>254000</xdr:colOff>
      <xdr:row>16</xdr:row>
      <xdr:rowOff>98933</xdr:rowOff>
    </xdr:to>
    <xdr:sp macro="" textlink="">
      <xdr:nvSpPr>
        <xdr:cNvPr id="467" name="円/楕円 466"/>
        <xdr:cNvSpPr/>
      </xdr:nvSpPr>
      <xdr:spPr>
        <a:xfrm>
          <a:off x="15240000" y="2740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83710</xdr:rowOff>
    </xdr:from>
    <xdr:ext cx="762000" cy="259045"/>
    <xdr:sp macro="" textlink="">
      <xdr:nvSpPr>
        <xdr:cNvPr id="468" name="テキスト ボックス 467"/>
        <xdr:cNvSpPr txBox="1"/>
      </xdr:nvSpPr>
      <xdr:spPr>
        <a:xfrm>
          <a:off x="14909800" y="2826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70.5</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78892</xdr:rowOff>
    </xdr:from>
    <xdr:to>
      <xdr:col>21</xdr:col>
      <xdr:colOff>50800</xdr:colOff>
      <xdr:row>17</xdr:row>
      <xdr:rowOff>9042</xdr:rowOff>
    </xdr:to>
    <xdr:sp macro="" textlink="">
      <xdr:nvSpPr>
        <xdr:cNvPr id="469" name="円/楕円 468"/>
        <xdr:cNvSpPr/>
      </xdr:nvSpPr>
      <xdr:spPr>
        <a:xfrm>
          <a:off x="14351000" y="2822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165269</xdr:rowOff>
    </xdr:from>
    <xdr:ext cx="762000" cy="259045"/>
    <xdr:sp macro="" textlink="">
      <xdr:nvSpPr>
        <xdr:cNvPr id="470" name="テキスト ボックス 469"/>
        <xdr:cNvSpPr txBox="1"/>
      </xdr:nvSpPr>
      <xdr:spPr>
        <a:xfrm>
          <a:off x="14020800" y="2908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87.4</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132944</xdr:rowOff>
    </xdr:from>
    <xdr:to>
      <xdr:col>19</xdr:col>
      <xdr:colOff>533400</xdr:colOff>
      <xdr:row>17</xdr:row>
      <xdr:rowOff>63094</xdr:rowOff>
    </xdr:to>
    <xdr:sp macro="" textlink="">
      <xdr:nvSpPr>
        <xdr:cNvPr id="471" name="円/楕円 470"/>
        <xdr:cNvSpPr/>
      </xdr:nvSpPr>
      <xdr:spPr>
        <a:xfrm>
          <a:off x="13462000" y="287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47871</xdr:rowOff>
    </xdr:from>
    <xdr:ext cx="762000" cy="259045"/>
    <xdr:sp macro="" textlink="">
      <xdr:nvSpPr>
        <xdr:cNvPr id="472" name="テキスト ボックス 471"/>
        <xdr:cNvSpPr txBox="1"/>
      </xdr:nvSpPr>
      <xdr:spPr>
        <a:xfrm>
          <a:off x="13131800" y="2962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沖縄県中城村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20,280
20,095
15.53
7,106,076
6,862,046
222,152
4,056,109
5,456,583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9.3
36.3</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前年度より</a:t>
          </a:r>
          <a:r>
            <a:rPr kumimoji="1" lang="en-US" altLang="ja-JP" sz="1300">
              <a:solidFill>
                <a:schemeClr val="dk1"/>
              </a:solidFill>
              <a:effectLst/>
              <a:latin typeface="+mn-lt"/>
              <a:ea typeface="+mn-ea"/>
              <a:cs typeface="+mn-cs"/>
            </a:rPr>
            <a:t>0.4</a:t>
          </a:r>
          <a:r>
            <a:rPr kumimoji="1" lang="ja-JP" altLang="ja-JP" sz="1300">
              <a:solidFill>
                <a:schemeClr val="dk1"/>
              </a:solidFill>
              <a:effectLst/>
              <a:latin typeface="+mn-lt"/>
              <a:ea typeface="+mn-ea"/>
              <a:cs typeface="+mn-cs"/>
            </a:rPr>
            <a:t>ポイント</a:t>
          </a:r>
          <a:r>
            <a:rPr kumimoji="1" lang="ja-JP" altLang="en-US" sz="1300">
              <a:solidFill>
                <a:schemeClr val="dk1"/>
              </a:solidFill>
              <a:effectLst/>
              <a:latin typeface="+mn-lt"/>
              <a:ea typeface="+mn-ea"/>
              <a:cs typeface="+mn-cs"/>
            </a:rPr>
            <a:t>増</a:t>
          </a:r>
          <a:r>
            <a:rPr kumimoji="1" lang="ja-JP" altLang="ja-JP" sz="1300">
              <a:solidFill>
                <a:schemeClr val="dk1"/>
              </a:solidFill>
              <a:effectLst/>
              <a:latin typeface="+mn-lt"/>
              <a:ea typeface="+mn-ea"/>
              <a:cs typeface="+mn-cs"/>
            </a:rPr>
            <a:t>となってい</a:t>
          </a:r>
          <a:r>
            <a:rPr kumimoji="1" lang="ja-JP" altLang="en-US" sz="1300">
              <a:solidFill>
                <a:schemeClr val="dk1"/>
              </a:solidFill>
              <a:effectLst/>
              <a:latin typeface="+mn-lt"/>
              <a:ea typeface="+mn-ea"/>
              <a:cs typeface="+mn-cs"/>
            </a:rPr>
            <a:t>るものの、</a:t>
          </a:r>
          <a:r>
            <a:rPr kumimoji="1" lang="ja-JP" altLang="ja-JP" sz="1300">
              <a:solidFill>
                <a:schemeClr val="dk1"/>
              </a:solidFill>
              <a:effectLst/>
              <a:latin typeface="+mn-lt"/>
              <a:ea typeface="+mn-ea"/>
              <a:cs typeface="+mn-cs"/>
            </a:rPr>
            <a:t>平成２５年度より類似団体平均値より下回って推移している。退職者数の減少による組合負担金が減となったことが主な要因となっている。人口増加による多種多様な住民サービスに対応できるよう適正な職員配置に努める必要がある。</a:t>
          </a:r>
          <a:endParaRPr lang="ja-JP" altLang="ja-JP" sz="13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66040</xdr:rowOff>
    </xdr:from>
    <xdr:to>
      <xdr:col>7</xdr:col>
      <xdr:colOff>15875</xdr:colOff>
      <xdr:row>41</xdr:row>
      <xdr:rowOff>1270</xdr:rowOff>
    </xdr:to>
    <xdr:cxnSp macro="">
      <xdr:nvCxnSpPr>
        <xdr:cNvPr id="61" name="直線コネクタ 60"/>
        <xdr:cNvCxnSpPr/>
      </xdr:nvCxnSpPr>
      <xdr:spPr>
        <a:xfrm flipV="1">
          <a:off x="4826000" y="555244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144797</xdr:rowOff>
    </xdr:from>
    <xdr:ext cx="762000" cy="259045"/>
    <xdr:sp macro="" textlink="">
      <xdr:nvSpPr>
        <xdr:cNvPr id="62" name="人件費最小値テキスト"/>
        <xdr:cNvSpPr txBox="1"/>
      </xdr:nvSpPr>
      <xdr:spPr>
        <a:xfrm>
          <a:off x="4914900" y="700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33.1</a:t>
          </a:r>
          <a:endParaRPr kumimoji="1" lang="ja-JP" altLang="en-US" sz="1000" b="1">
            <a:latin typeface="ＭＳ Ｐゴシック"/>
          </a:endParaRPr>
        </a:p>
      </xdr:txBody>
    </xdr:sp>
    <xdr:clientData/>
  </xdr:oneCellAnchor>
  <xdr:twoCellAnchor>
    <xdr:from>
      <xdr:col>6</xdr:col>
      <xdr:colOff>612775</xdr:colOff>
      <xdr:row>41</xdr:row>
      <xdr:rowOff>1270</xdr:rowOff>
    </xdr:from>
    <xdr:to>
      <xdr:col>7</xdr:col>
      <xdr:colOff>104775</xdr:colOff>
      <xdr:row>41</xdr:row>
      <xdr:rowOff>1270</xdr:rowOff>
    </xdr:to>
    <xdr:cxnSp macro="">
      <xdr:nvCxnSpPr>
        <xdr:cNvPr id="63" name="直線コネクタ 62"/>
        <xdr:cNvCxnSpPr/>
      </xdr:nvCxnSpPr>
      <xdr:spPr>
        <a:xfrm>
          <a:off x="4737100" y="703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30</xdr:row>
      <xdr:rowOff>152417</xdr:rowOff>
    </xdr:from>
    <xdr:ext cx="762000" cy="259045"/>
    <xdr:sp macro="" textlink="">
      <xdr:nvSpPr>
        <xdr:cNvPr id="64" name="人件費最大値テキスト"/>
        <xdr:cNvSpPr txBox="1"/>
      </xdr:nvSpPr>
      <xdr:spPr>
        <a:xfrm>
          <a:off x="4914900" y="5295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a:t>
          </a:r>
          <a:endParaRPr kumimoji="1" lang="ja-JP" altLang="en-US" sz="1000" b="1">
            <a:latin typeface="ＭＳ Ｐゴシック"/>
          </a:endParaRPr>
        </a:p>
      </xdr:txBody>
    </xdr:sp>
    <xdr:clientData/>
  </xdr:oneCellAnchor>
  <xdr:twoCellAnchor>
    <xdr:from>
      <xdr:col>6</xdr:col>
      <xdr:colOff>612775</xdr:colOff>
      <xdr:row>32</xdr:row>
      <xdr:rowOff>66040</xdr:rowOff>
    </xdr:from>
    <xdr:to>
      <xdr:col>7</xdr:col>
      <xdr:colOff>104775</xdr:colOff>
      <xdr:row>32</xdr:row>
      <xdr:rowOff>66040</xdr:rowOff>
    </xdr:to>
    <xdr:cxnSp macro="">
      <xdr:nvCxnSpPr>
        <xdr:cNvPr id="65" name="直線コネクタ 64"/>
        <xdr:cNvCxnSpPr/>
      </xdr:nvCxnSpPr>
      <xdr:spPr>
        <a:xfrm>
          <a:off x="4737100" y="5552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1270</xdr:rowOff>
    </xdr:from>
    <xdr:to>
      <xdr:col>7</xdr:col>
      <xdr:colOff>15875</xdr:colOff>
      <xdr:row>35</xdr:row>
      <xdr:rowOff>31750</xdr:rowOff>
    </xdr:to>
    <xdr:cxnSp macro="">
      <xdr:nvCxnSpPr>
        <xdr:cNvPr id="66" name="直線コネクタ 65"/>
        <xdr:cNvCxnSpPr/>
      </xdr:nvCxnSpPr>
      <xdr:spPr>
        <a:xfrm>
          <a:off x="3987800" y="60020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101617</xdr:rowOff>
    </xdr:from>
    <xdr:ext cx="762000" cy="259045"/>
    <xdr:sp macro="" textlink="">
      <xdr:nvSpPr>
        <xdr:cNvPr id="67" name="人件費平均値テキスト"/>
        <xdr:cNvSpPr txBox="1"/>
      </xdr:nvSpPr>
      <xdr:spPr>
        <a:xfrm>
          <a:off x="4914900" y="6273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129540</xdr:rowOff>
    </xdr:from>
    <xdr:to>
      <xdr:col>7</xdr:col>
      <xdr:colOff>66675</xdr:colOff>
      <xdr:row>37</xdr:row>
      <xdr:rowOff>59690</xdr:rowOff>
    </xdr:to>
    <xdr:sp macro="" textlink="">
      <xdr:nvSpPr>
        <xdr:cNvPr id="68" name="フローチャート : 判断 67"/>
        <xdr:cNvSpPr/>
      </xdr:nvSpPr>
      <xdr:spPr>
        <a:xfrm>
          <a:off x="47752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1270</xdr:rowOff>
    </xdr:from>
    <xdr:to>
      <xdr:col>5</xdr:col>
      <xdr:colOff>549275</xdr:colOff>
      <xdr:row>35</xdr:row>
      <xdr:rowOff>92710</xdr:rowOff>
    </xdr:to>
    <xdr:cxnSp macro="">
      <xdr:nvCxnSpPr>
        <xdr:cNvPr id="69" name="直線コネクタ 68"/>
        <xdr:cNvCxnSpPr/>
      </xdr:nvCxnSpPr>
      <xdr:spPr>
        <a:xfrm flipV="1">
          <a:off x="3098800" y="60020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129540</xdr:rowOff>
    </xdr:from>
    <xdr:to>
      <xdr:col>5</xdr:col>
      <xdr:colOff>600075</xdr:colOff>
      <xdr:row>37</xdr:row>
      <xdr:rowOff>59690</xdr:rowOff>
    </xdr:to>
    <xdr:sp macro="" textlink="">
      <xdr:nvSpPr>
        <xdr:cNvPr id="70" name="フローチャート : 判断 69"/>
        <xdr:cNvSpPr/>
      </xdr:nvSpPr>
      <xdr:spPr>
        <a:xfrm>
          <a:off x="3937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44467</xdr:rowOff>
    </xdr:from>
    <xdr:ext cx="736600" cy="259045"/>
    <xdr:sp macro="" textlink="">
      <xdr:nvSpPr>
        <xdr:cNvPr id="71" name="テキスト ボックス 70"/>
        <xdr:cNvSpPr txBox="1"/>
      </xdr:nvSpPr>
      <xdr:spPr>
        <a:xfrm>
          <a:off x="3606800" y="638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92710</xdr:rowOff>
    </xdr:from>
    <xdr:to>
      <xdr:col>4</xdr:col>
      <xdr:colOff>346075</xdr:colOff>
      <xdr:row>35</xdr:row>
      <xdr:rowOff>168910</xdr:rowOff>
    </xdr:to>
    <xdr:cxnSp macro="">
      <xdr:nvCxnSpPr>
        <xdr:cNvPr id="72" name="直線コネクタ 71"/>
        <xdr:cNvCxnSpPr/>
      </xdr:nvCxnSpPr>
      <xdr:spPr>
        <a:xfrm flipV="1">
          <a:off x="2209800" y="60934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99060</xdr:rowOff>
    </xdr:from>
    <xdr:to>
      <xdr:col>4</xdr:col>
      <xdr:colOff>396875</xdr:colOff>
      <xdr:row>37</xdr:row>
      <xdr:rowOff>29210</xdr:rowOff>
    </xdr:to>
    <xdr:sp macro="" textlink="">
      <xdr:nvSpPr>
        <xdr:cNvPr id="73" name="フローチャート : 判断 72"/>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13987</xdr:rowOff>
    </xdr:from>
    <xdr:ext cx="762000" cy="259045"/>
    <xdr:sp macro="" textlink="">
      <xdr:nvSpPr>
        <xdr:cNvPr id="74" name="テキスト ボックス 73"/>
        <xdr:cNvSpPr txBox="1"/>
      </xdr:nvSpPr>
      <xdr:spPr>
        <a:xfrm>
          <a:off x="2717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168910</xdr:rowOff>
    </xdr:from>
    <xdr:to>
      <xdr:col>3</xdr:col>
      <xdr:colOff>142875</xdr:colOff>
      <xdr:row>37</xdr:row>
      <xdr:rowOff>46990</xdr:rowOff>
    </xdr:to>
    <xdr:cxnSp macro="">
      <xdr:nvCxnSpPr>
        <xdr:cNvPr id="75" name="直線コネクタ 74"/>
        <xdr:cNvCxnSpPr/>
      </xdr:nvCxnSpPr>
      <xdr:spPr>
        <a:xfrm flipV="1">
          <a:off x="1320800" y="6169660"/>
          <a:ext cx="8890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99060</xdr:rowOff>
    </xdr:from>
    <xdr:to>
      <xdr:col>3</xdr:col>
      <xdr:colOff>193675</xdr:colOff>
      <xdr:row>37</xdr:row>
      <xdr:rowOff>29210</xdr:rowOff>
    </xdr:to>
    <xdr:sp macro="" textlink="">
      <xdr:nvSpPr>
        <xdr:cNvPr id="76" name="フローチャート : 判断 75"/>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13987</xdr:rowOff>
    </xdr:from>
    <xdr:ext cx="762000" cy="259045"/>
    <xdr:sp macro="" textlink="">
      <xdr:nvSpPr>
        <xdr:cNvPr id="77" name="テキスト ボックス 76"/>
        <xdr:cNvSpPr txBox="1"/>
      </xdr:nvSpPr>
      <xdr:spPr>
        <a:xfrm>
          <a:off x="1828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160020</xdr:rowOff>
    </xdr:from>
    <xdr:to>
      <xdr:col>1</xdr:col>
      <xdr:colOff>676275</xdr:colOff>
      <xdr:row>37</xdr:row>
      <xdr:rowOff>90170</xdr:rowOff>
    </xdr:to>
    <xdr:sp macro="" textlink="">
      <xdr:nvSpPr>
        <xdr:cNvPr id="78" name="フローチャート : 判断 77"/>
        <xdr:cNvSpPr/>
      </xdr:nvSpPr>
      <xdr:spPr>
        <a:xfrm>
          <a:off x="1270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100347</xdr:rowOff>
    </xdr:from>
    <xdr:ext cx="762000" cy="259045"/>
    <xdr:sp macro="" textlink="">
      <xdr:nvSpPr>
        <xdr:cNvPr id="79" name="テキスト ボックス 78"/>
        <xdr:cNvSpPr txBox="1"/>
      </xdr:nvSpPr>
      <xdr:spPr>
        <a:xfrm>
          <a:off x="9398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34</xdr:row>
      <xdr:rowOff>152400</xdr:rowOff>
    </xdr:from>
    <xdr:to>
      <xdr:col>7</xdr:col>
      <xdr:colOff>66675</xdr:colOff>
      <xdr:row>35</xdr:row>
      <xdr:rowOff>82550</xdr:rowOff>
    </xdr:to>
    <xdr:sp macro="" textlink="">
      <xdr:nvSpPr>
        <xdr:cNvPr id="85" name="円/楕円 84"/>
        <xdr:cNvSpPr/>
      </xdr:nvSpPr>
      <xdr:spPr>
        <a:xfrm>
          <a:off x="47752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168927</xdr:rowOff>
    </xdr:from>
    <xdr:ext cx="762000" cy="259045"/>
    <xdr:sp macro="" textlink="">
      <xdr:nvSpPr>
        <xdr:cNvPr id="86" name="人件費該当値テキスト"/>
        <xdr:cNvSpPr txBox="1"/>
      </xdr:nvSpPr>
      <xdr:spPr>
        <a:xfrm>
          <a:off x="49149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121920</xdr:rowOff>
    </xdr:from>
    <xdr:to>
      <xdr:col>5</xdr:col>
      <xdr:colOff>600075</xdr:colOff>
      <xdr:row>35</xdr:row>
      <xdr:rowOff>52070</xdr:rowOff>
    </xdr:to>
    <xdr:sp macro="" textlink="">
      <xdr:nvSpPr>
        <xdr:cNvPr id="87" name="円/楕円 86"/>
        <xdr:cNvSpPr/>
      </xdr:nvSpPr>
      <xdr:spPr>
        <a:xfrm>
          <a:off x="3937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62247</xdr:rowOff>
    </xdr:from>
    <xdr:ext cx="736600" cy="259045"/>
    <xdr:sp macro="" textlink="">
      <xdr:nvSpPr>
        <xdr:cNvPr id="88" name="テキスト ボックス 87"/>
        <xdr:cNvSpPr txBox="1"/>
      </xdr:nvSpPr>
      <xdr:spPr>
        <a:xfrm>
          <a:off x="3606800" y="5720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41910</xdr:rowOff>
    </xdr:from>
    <xdr:to>
      <xdr:col>4</xdr:col>
      <xdr:colOff>396875</xdr:colOff>
      <xdr:row>35</xdr:row>
      <xdr:rowOff>143510</xdr:rowOff>
    </xdr:to>
    <xdr:sp macro="" textlink="">
      <xdr:nvSpPr>
        <xdr:cNvPr id="89" name="円/楕円 88"/>
        <xdr:cNvSpPr/>
      </xdr:nvSpPr>
      <xdr:spPr>
        <a:xfrm>
          <a:off x="3048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153687</xdr:rowOff>
    </xdr:from>
    <xdr:ext cx="762000" cy="259045"/>
    <xdr:sp macro="" textlink="">
      <xdr:nvSpPr>
        <xdr:cNvPr id="90" name="テキスト ボックス 89"/>
        <xdr:cNvSpPr txBox="1"/>
      </xdr:nvSpPr>
      <xdr:spPr>
        <a:xfrm>
          <a:off x="2717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118110</xdr:rowOff>
    </xdr:from>
    <xdr:to>
      <xdr:col>3</xdr:col>
      <xdr:colOff>193675</xdr:colOff>
      <xdr:row>36</xdr:row>
      <xdr:rowOff>48260</xdr:rowOff>
    </xdr:to>
    <xdr:sp macro="" textlink="">
      <xdr:nvSpPr>
        <xdr:cNvPr id="91" name="円/楕円 90"/>
        <xdr:cNvSpPr/>
      </xdr:nvSpPr>
      <xdr:spPr>
        <a:xfrm>
          <a:off x="21590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58437</xdr:rowOff>
    </xdr:from>
    <xdr:ext cx="762000" cy="259045"/>
    <xdr:sp macro="" textlink="">
      <xdr:nvSpPr>
        <xdr:cNvPr id="92" name="テキスト ボックス 91"/>
        <xdr:cNvSpPr txBox="1"/>
      </xdr:nvSpPr>
      <xdr:spPr>
        <a:xfrm>
          <a:off x="18288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167640</xdr:rowOff>
    </xdr:from>
    <xdr:to>
      <xdr:col>1</xdr:col>
      <xdr:colOff>676275</xdr:colOff>
      <xdr:row>37</xdr:row>
      <xdr:rowOff>97790</xdr:rowOff>
    </xdr:to>
    <xdr:sp macro="" textlink="">
      <xdr:nvSpPr>
        <xdr:cNvPr id="93" name="円/楕円 92"/>
        <xdr:cNvSpPr/>
      </xdr:nvSpPr>
      <xdr:spPr>
        <a:xfrm>
          <a:off x="1270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82567</xdr:rowOff>
    </xdr:from>
    <xdr:ext cx="762000" cy="259045"/>
    <xdr:sp macro="" textlink="">
      <xdr:nvSpPr>
        <xdr:cNvPr id="94" name="テキスト ボックス 93"/>
        <xdr:cNvSpPr txBox="1"/>
      </xdr:nvSpPr>
      <xdr:spPr>
        <a:xfrm>
          <a:off x="939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近年は、ほぼ横ばいの状態となっており、類似団体平均値よりも下回っている。</a:t>
          </a:r>
          <a:endParaRPr kumimoji="1" lang="en-US" altLang="ja-JP" sz="1300">
            <a:latin typeface="ＭＳ Ｐゴシック"/>
          </a:endParaRPr>
        </a:p>
        <a:p>
          <a:r>
            <a:rPr kumimoji="1" lang="ja-JP" altLang="en-US" sz="1300">
              <a:latin typeface="ＭＳ Ｐゴシック"/>
            </a:rPr>
            <a:t>　今後ともこれを維持するとともに、引き続き需用費や委託料等の抑制に努める。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153670</xdr:rowOff>
    </xdr:from>
    <xdr:to>
      <xdr:col>24</xdr:col>
      <xdr:colOff>31750</xdr:colOff>
      <xdr:row>22</xdr:row>
      <xdr:rowOff>66040</xdr:rowOff>
    </xdr:to>
    <xdr:cxnSp macro="">
      <xdr:nvCxnSpPr>
        <xdr:cNvPr id="122" name="直線コネクタ 121"/>
        <xdr:cNvCxnSpPr/>
      </xdr:nvCxnSpPr>
      <xdr:spPr>
        <a:xfrm flipV="1">
          <a:off x="16510000" y="238252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38117</xdr:rowOff>
    </xdr:from>
    <xdr:ext cx="762000" cy="259045"/>
    <xdr:sp macro="" textlink="">
      <xdr:nvSpPr>
        <xdr:cNvPr id="123" name="物件費最小値テキスト"/>
        <xdr:cNvSpPr txBox="1"/>
      </xdr:nvSpPr>
      <xdr:spPr>
        <a:xfrm>
          <a:off x="16598900" y="381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26.2</a:t>
          </a:r>
          <a:endParaRPr kumimoji="1" lang="ja-JP" altLang="en-US" sz="1000" b="1">
            <a:latin typeface="ＭＳ Ｐゴシック"/>
          </a:endParaRPr>
        </a:p>
      </xdr:txBody>
    </xdr:sp>
    <xdr:clientData/>
  </xdr:oneCellAnchor>
  <xdr:twoCellAnchor>
    <xdr:from>
      <xdr:col>23</xdr:col>
      <xdr:colOff>628650</xdr:colOff>
      <xdr:row>22</xdr:row>
      <xdr:rowOff>66040</xdr:rowOff>
    </xdr:from>
    <xdr:to>
      <xdr:col>24</xdr:col>
      <xdr:colOff>120650</xdr:colOff>
      <xdr:row>22</xdr:row>
      <xdr:rowOff>66040</xdr:rowOff>
    </xdr:to>
    <xdr:cxnSp macro="">
      <xdr:nvCxnSpPr>
        <xdr:cNvPr id="124" name="直線コネクタ 123"/>
        <xdr:cNvCxnSpPr/>
      </xdr:nvCxnSpPr>
      <xdr:spPr>
        <a:xfrm>
          <a:off x="16421100" y="38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68597</xdr:rowOff>
    </xdr:from>
    <xdr:ext cx="762000" cy="259045"/>
    <xdr:sp macro="" textlink="">
      <xdr:nvSpPr>
        <xdr:cNvPr id="125" name="物件費最大値テキスト"/>
        <xdr:cNvSpPr txBox="1"/>
      </xdr:nvSpPr>
      <xdr:spPr>
        <a:xfrm>
          <a:off x="16598900" y="2125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a:t>
          </a:r>
          <a:endParaRPr kumimoji="1" lang="ja-JP" altLang="en-US" sz="1000" b="1">
            <a:latin typeface="ＭＳ Ｐゴシック"/>
          </a:endParaRPr>
        </a:p>
      </xdr:txBody>
    </xdr:sp>
    <xdr:clientData/>
  </xdr:oneCellAnchor>
  <xdr:twoCellAnchor>
    <xdr:from>
      <xdr:col>23</xdr:col>
      <xdr:colOff>628650</xdr:colOff>
      <xdr:row>13</xdr:row>
      <xdr:rowOff>153670</xdr:rowOff>
    </xdr:from>
    <xdr:to>
      <xdr:col>24</xdr:col>
      <xdr:colOff>120650</xdr:colOff>
      <xdr:row>13</xdr:row>
      <xdr:rowOff>153670</xdr:rowOff>
    </xdr:to>
    <xdr:cxnSp macro="">
      <xdr:nvCxnSpPr>
        <xdr:cNvPr id="126" name="直線コネクタ 125"/>
        <xdr:cNvCxnSpPr/>
      </xdr:nvCxnSpPr>
      <xdr:spPr>
        <a:xfrm>
          <a:off x="16421100" y="2382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134620</xdr:rowOff>
    </xdr:from>
    <xdr:to>
      <xdr:col>24</xdr:col>
      <xdr:colOff>31750</xdr:colOff>
      <xdr:row>16</xdr:row>
      <xdr:rowOff>134620</xdr:rowOff>
    </xdr:to>
    <xdr:cxnSp macro="">
      <xdr:nvCxnSpPr>
        <xdr:cNvPr id="127" name="直線コネクタ 126"/>
        <xdr:cNvCxnSpPr/>
      </xdr:nvCxnSpPr>
      <xdr:spPr>
        <a:xfrm>
          <a:off x="15671800" y="28778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132097</xdr:rowOff>
    </xdr:from>
    <xdr:ext cx="762000" cy="259045"/>
    <xdr:sp macro="" textlink="">
      <xdr:nvSpPr>
        <xdr:cNvPr id="128" name="物件費平均値テキスト"/>
        <xdr:cNvSpPr txBox="1"/>
      </xdr:nvSpPr>
      <xdr:spPr>
        <a:xfrm>
          <a:off x="16598900" y="2875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160020</xdr:rowOff>
    </xdr:from>
    <xdr:to>
      <xdr:col>24</xdr:col>
      <xdr:colOff>82550</xdr:colOff>
      <xdr:row>17</xdr:row>
      <xdr:rowOff>90170</xdr:rowOff>
    </xdr:to>
    <xdr:sp macro="" textlink="">
      <xdr:nvSpPr>
        <xdr:cNvPr id="129" name="フローチャート : 判断 128"/>
        <xdr:cNvSpPr/>
      </xdr:nvSpPr>
      <xdr:spPr>
        <a:xfrm>
          <a:off x="164592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119380</xdr:rowOff>
    </xdr:from>
    <xdr:to>
      <xdr:col>22</xdr:col>
      <xdr:colOff>565150</xdr:colOff>
      <xdr:row>16</xdr:row>
      <xdr:rowOff>134620</xdr:rowOff>
    </xdr:to>
    <xdr:cxnSp macro="">
      <xdr:nvCxnSpPr>
        <xdr:cNvPr id="130" name="直線コネクタ 129"/>
        <xdr:cNvCxnSpPr/>
      </xdr:nvCxnSpPr>
      <xdr:spPr>
        <a:xfrm>
          <a:off x="14782800" y="28625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160020</xdr:rowOff>
    </xdr:from>
    <xdr:to>
      <xdr:col>22</xdr:col>
      <xdr:colOff>615950</xdr:colOff>
      <xdr:row>17</xdr:row>
      <xdr:rowOff>90170</xdr:rowOff>
    </xdr:to>
    <xdr:sp macro="" textlink="">
      <xdr:nvSpPr>
        <xdr:cNvPr id="131" name="フローチャート : 判断 130"/>
        <xdr:cNvSpPr/>
      </xdr:nvSpPr>
      <xdr:spPr>
        <a:xfrm>
          <a:off x="15621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74947</xdr:rowOff>
    </xdr:from>
    <xdr:ext cx="736600" cy="259045"/>
    <xdr:sp macro="" textlink="">
      <xdr:nvSpPr>
        <xdr:cNvPr id="132" name="テキスト ボックス 131"/>
        <xdr:cNvSpPr txBox="1"/>
      </xdr:nvSpPr>
      <xdr:spPr>
        <a:xfrm>
          <a:off x="15290800" y="298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119380</xdr:rowOff>
    </xdr:from>
    <xdr:to>
      <xdr:col>21</xdr:col>
      <xdr:colOff>361950</xdr:colOff>
      <xdr:row>16</xdr:row>
      <xdr:rowOff>149860</xdr:rowOff>
    </xdr:to>
    <xdr:cxnSp macro="">
      <xdr:nvCxnSpPr>
        <xdr:cNvPr id="133" name="直線コネクタ 132"/>
        <xdr:cNvCxnSpPr/>
      </xdr:nvCxnSpPr>
      <xdr:spPr>
        <a:xfrm flipV="1">
          <a:off x="13893800" y="28625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91440</xdr:rowOff>
    </xdr:from>
    <xdr:to>
      <xdr:col>21</xdr:col>
      <xdr:colOff>412750</xdr:colOff>
      <xdr:row>17</xdr:row>
      <xdr:rowOff>21590</xdr:rowOff>
    </xdr:to>
    <xdr:sp macro="" textlink="">
      <xdr:nvSpPr>
        <xdr:cNvPr id="134" name="フローチャート : 判断 133"/>
        <xdr:cNvSpPr/>
      </xdr:nvSpPr>
      <xdr:spPr>
        <a:xfrm>
          <a:off x="147320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6367</xdr:rowOff>
    </xdr:from>
    <xdr:ext cx="762000" cy="259045"/>
    <xdr:sp macro="" textlink="">
      <xdr:nvSpPr>
        <xdr:cNvPr id="135" name="テキスト ボックス 134"/>
        <xdr:cNvSpPr txBox="1"/>
      </xdr:nvSpPr>
      <xdr:spPr>
        <a:xfrm>
          <a:off x="14401800" y="292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149860</xdr:rowOff>
    </xdr:from>
    <xdr:to>
      <xdr:col>20</xdr:col>
      <xdr:colOff>158750</xdr:colOff>
      <xdr:row>17</xdr:row>
      <xdr:rowOff>16510</xdr:rowOff>
    </xdr:to>
    <xdr:cxnSp macro="">
      <xdr:nvCxnSpPr>
        <xdr:cNvPr id="136" name="直線コネクタ 135"/>
        <xdr:cNvCxnSpPr/>
      </xdr:nvCxnSpPr>
      <xdr:spPr>
        <a:xfrm flipV="1">
          <a:off x="13004800" y="28930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45720</xdr:rowOff>
    </xdr:from>
    <xdr:to>
      <xdr:col>20</xdr:col>
      <xdr:colOff>209550</xdr:colOff>
      <xdr:row>16</xdr:row>
      <xdr:rowOff>147320</xdr:rowOff>
    </xdr:to>
    <xdr:sp macro="" textlink="">
      <xdr:nvSpPr>
        <xdr:cNvPr id="137" name="フローチャート : 判断 136"/>
        <xdr:cNvSpPr/>
      </xdr:nvSpPr>
      <xdr:spPr>
        <a:xfrm>
          <a:off x="138430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157497</xdr:rowOff>
    </xdr:from>
    <xdr:ext cx="762000" cy="259045"/>
    <xdr:sp macro="" textlink="">
      <xdr:nvSpPr>
        <xdr:cNvPr id="138" name="テキスト ボックス 137"/>
        <xdr:cNvSpPr txBox="1"/>
      </xdr:nvSpPr>
      <xdr:spPr>
        <a:xfrm>
          <a:off x="13512800" y="255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0</xdr:rowOff>
    </xdr:from>
    <xdr:to>
      <xdr:col>19</xdr:col>
      <xdr:colOff>6350</xdr:colOff>
      <xdr:row>16</xdr:row>
      <xdr:rowOff>101600</xdr:rowOff>
    </xdr:to>
    <xdr:sp macro="" textlink="">
      <xdr:nvSpPr>
        <xdr:cNvPr id="139" name="フローチャート : 判断 138"/>
        <xdr:cNvSpPr/>
      </xdr:nvSpPr>
      <xdr:spPr>
        <a:xfrm>
          <a:off x="12954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111777</xdr:rowOff>
    </xdr:from>
    <xdr:ext cx="762000" cy="259045"/>
    <xdr:sp macro="" textlink="">
      <xdr:nvSpPr>
        <xdr:cNvPr id="140" name="テキスト ボックス 139"/>
        <xdr:cNvSpPr txBox="1"/>
      </xdr:nvSpPr>
      <xdr:spPr>
        <a:xfrm>
          <a:off x="126238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16</xdr:row>
      <xdr:rowOff>83820</xdr:rowOff>
    </xdr:from>
    <xdr:to>
      <xdr:col>24</xdr:col>
      <xdr:colOff>82550</xdr:colOff>
      <xdr:row>17</xdr:row>
      <xdr:rowOff>13970</xdr:rowOff>
    </xdr:to>
    <xdr:sp macro="" textlink="">
      <xdr:nvSpPr>
        <xdr:cNvPr id="146" name="円/楕円 145"/>
        <xdr:cNvSpPr/>
      </xdr:nvSpPr>
      <xdr:spPr>
        <a:xfrm>
          <a:off x="16459200" y="282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100347</xdr:rowOff>
    </xdr:from>
    <xdr:ext cx="762000" cy="259045"/>
    <xdr:sp macro="" textlink="">
      <xdr:nvSpPr>
        <xdr:cNvPr id="147" name="物件費該当値テキスト"/>
        <xdr:cNvSpPr txBox="1"/>
      </xdr:nvSpPr>
      <xdr:spPr>
        <a:xfrm>
          <a:off x="165989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83820</xdr:rowOff>
    </xdr:from>
    <xdr:to>
      <xdr:col>22</xdr:col>
      <xdr:colOff>615950</xdr:colOff>
      <xdr:row>17</xdr:row>
      <xdr:rowOff>13970</xdr:rowOff>
    </xdr:to>
    <xdr:sp macro="" textlink="">
      <xdr:nvSpPr>
        <xdr:cNvPr id="148" name="円/楕円 147"/>
        <xdr:cNvSpPr/>
      </xdr:nvSpPr>
      <xdr:spPr>
        <a:xfrm>
          <a:off x="15621000" y="282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24147</xdr:rowOff>
    </xdr:from>
    <xdr:ext cx="736600" cy="259045"/>
    <xdr:sp macro="" textlink="">
      <xdr:nvSpPr>
        <xdr:cNvPr id="149" name="テキスト ボックス 148"/>
        <xdr:cNvSpPr txBox="1"/>
      </xdr:nvSpPr>
      <xdr:spPr>
        <a:xfrm>
          <a:off x="15290800" y="2595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68580</xdr:rowOff>
    </xdr:from>
    <xdr:to>
      <xdr:col>21</xdr:col>
      <xdr:colOff>412750</xdr:colOff>
      <xdr:row>16</xdr:row>
      <xdr:rowOff>170180</xdr:rowOff>
    </xdr:to>
    <xdr:sp macro="" textlink="">
      <xdr:nvSpPr>
        <xdr:cNvPr id="150" name="円/楕円 149"/>
        <xdr:cNvSpPr/>
      </xdr:nvSpPr>
      <xdr:spPr>
        <a:xfrm>
          <a:off x="14732000" y="281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8907</xdr:rowOff>
    </xdr:from>
    <xdr:ext cx="762000" cy="259045"/>
    <xdr:sp macro="" textlink="">
      <xdr:nvSpPr>
        <xdr:cNvPr id="151" name="テキスト ボックス 150"/>
        <xdr:cNvSpPr txBox="1"/>
      </xdr:nvSpPr>
      <xdr:spPr>
        <a:xfrm>
          <a:off x="14401800" y="2580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99060</xdr:rowOff>
    </xdr:from>
    <xdr:to>
      <xdr:col>20</xdr:col>
      <xdr:colOff>209550</xdr:colOff>
      <xdr:row>17</xdr:row>
      <xdr:rowOff>29210</xdr:rowOff>
    </xdr:to>
    <xdr:sp macro="" textlink="">
      <xdr:nvSpPr>
        <xdr:cNvPr id="152" name="円/楕円 151"/>
        <xdr:cNvSpPr/>
      </xdr:nvSpPr>
      <xdr:spPr>
        <a:xfrm>
          <a:off x="13843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13987</xdr:rowOff>
    </xdr:from>
    <xdr:ext cx="762000" cy="259045"/>
    <xdr:sp macro="" textlink="">
      <xdr:nvSpPr>
        <xdr:cNvPr id="153" name="テキスト ボックス 152"/>
        <xdr:cNvSpPr txBox="1"/>
      </xdr:nvSpPr>
      <xdr:spPr>
        <a:xfrm>
          <a:off x="13512800" y="292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137160</xdr:rowOff>
    </xdr:from>
    <xdr:to>
      <xdr:col>19</xdr:col>
      <xdr:colOff>6350</xdr:colOff>
      <xdr:row>17</xdr:row>
      <xdr:rowOff>67310</xdr:rowOff>
    </xdr:to>
    <xdr:sp macro="" textlink="">
      <xdr:nvSpPr>
        <xdr:cNvPr id="154" name="円/楕円 153"/>
        <xdr:cNvSpPr/>
      </xdr:nvSpPr>
      <xdr:spPr>
        <a:xfrm>
          <a:off x="12954000" y="288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52087</xdr:rowOff>
    </xdr:from>
    <xdr:ext cx="762000" cy="259045"/>
    <xdr:sp macro="" textlink="">
      <xdr:nvSpPr>
        <xdr:cNvPr id="155" name="テキスト ボックス 154"/>
        <xdr:cNvSpPr txBox="1"/>
      </xdr:nvSpPr>
      <xdr:spPr>
        <a:xfrm>
          <a:off x="12623800" y="296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前年度より</a:t>
          </a:r>
          <a:r>
            <a:rPr kumimoji="1" lang="en-US" altLang="ja-JP" sz="1300">
              <a:latin typeface="ＭＳ Ｐゴシック"/>
            </a:rPr>
            <a:t>0.2</a:t>
          </a:r>
          <a:r>
            <a:rPr kumimoji="1" lang="ja-JP" altLang="en-US" sz="1300">
              <a:latin typeface="ＭＳ Ｐゴシック"/>
            </a:rPr>
            <a:t>ポイント増加し、類似団体平均値より</a:t>
          </a:r>
          <a:r>
            <a:rPr kumimoji="1" lang="en-US" altLang="ja-JP" sz="1300">
              <a:latin typeface="ＭＳ Ｐゴシック"/>
            </a:rPr>
            <a:t>0.1</a:t>
          </a:r>
          <a:r>
            <a:rPr kumimoji="1" lang="ja-JP" altLang="en-US" sz="1300">
              <a:latin typeface="ＭＳ Ｐゴシック"/>
            </a:rPr>
            <a:t>ポイント下回っている。主な要因としては、障害福祉ｻｰﾋﾞｽ費及び</a:t>
          </a:r>
          <a:r>
            <a:rPr kumimoji="1" lang="ja-JP" altLang="en-US" sz="1300">
              <a:solidFill>
                <a:schemeClr val="dk1"/>
              </a:solidFill>
              <a:effectLst/>
              <a:latin typeface="+mn-lt"/>
              <a:ea typeface="+mn-ea"/>
              <a:cs typeface="+mn-cs"/>
            </a:rPr>
            <a:t>教育・保育給付費の増大が挙げられる。</a:t>
          </a:r>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62</xdr:row>
      <xdr:rowOff>110672</xdr:rowOff>
    </xdr:to>
    <xdr:cxnSp macro="">
      <xdr:nvCxnSpPr>
        <xdr:cNvPr id="185" name="直線コネクタ 184"/>
        <xdr:cNvCxnSpPr/>
      </xdr:nvCxnSpPr>
      <xdr:spPr>
        <a:xfrm flipV="1">
          <a:off x="4826000" y="9156700"/>
          <a:ext cx="0" cy="158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82749</xdr:rowOff>
    </xdr:from>
    <xdr:ext cx="762000" cy="259045"/>
    <xdr:sp macro="" textlink="">
      <xdr:nvSpPr>
        <xdr:cNvPr id="186" name="扶助費最小値テキスト"/>
        <xdr:cNvSpPr txBox="1"/>
      </xdr:nvSpPr>
      <xdr:spPr>
        <a:xfrm>
          <a:off x="4914900" y="10712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12.5</a:t>
          </a:r>
          <a:endParaRPr kumimoji="1" lang="ja-JP" altLang="en-US" sz="1000" b="1">
            <a:latin typeface="ＭＳ Ｐゴシック"/>
          </a:endParaRPr>
        </a:p>
      </xdr:txBody>
    </xdr:sp>
    <xdr:clientData/>
  </xdr:oneCellAnchor>
  <xdr:twoCellAnchor>
    <xdr:from>
      <xdr:col>6</xdr:col>
      <xdr:colOff>612775</xdr:colOff>
      <xdr:row>62</xdr:row>
      <xdr:rowOff>110672</xdr:rowOff>
    </xdr:from>
    <xdr:to>
      <xdr:col>7</xdr:col>
      <xdr:colOff>104775</xdr:colOff>
      <xdr:row>62</xdr:row>
      <xdr:rowOff>110672</xdr:rowOff>
    </xdr:to>
    <xdr:cxnSp macro="">
      <xdr:nvCxnSpPr>
        <xdr:cNvPr id="187" name="直線コネクタ 186"/>
        <xdr:cNvCxnSpPr/>
      </xdr:nvCxnSpPr>
      <xdr:spPr>
        <a:xfrm>
          <a:off x="4737100" y="1074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156227</xdr:rowOff>
    </xdr:from>
    <xdr:ext cx="762000" cy="259045"/>
    <xdr:sp macro="" textlink="">
      <xdr:nvSpPr>
        <xdr:cNvPr id="188"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89" name="直線コネクタ 188"/>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94343</xdr:rowOff>
    </xdr:from>
    <xdr:to>
      <xdr:col>7</xdr:col>
      <xdr:colOff>15875</xdr:colOff>
      <xdr:row>56</xdr:row>
      <xdr:rowOff>127000</xdr:rowOff>
    </xdr:to>
    <xdr:cxnSp macro="">
      <xdr:nvCxnSpPr>
        <xdr:cNvPr id="190" name="直線コネクタ 189"/>
        <xdr:cNvCxnSpPr/>
      </xdr:nvCxnSpPr>
      <xdr:spPr>
        <a:xfrm>
          <a:off x="3987800" y="96955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64605</xdr:rowOff>
    </xdr:from>
    <xdr:ext cx="762000" cy="259045"/>
    <xdr:sp macro="" textlink="">
      <xdr:nvSpPr>
        <xdr:cNvPr id="191" name="扶助費平均値テキスト"/>
        <xdr:cNvSpPr txBox="1"/>
      </xdr:nvSpPr>
      <xdr:spPr>
        <a:xfrm>
          <a:off x="4914900" y="96658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92528</xdr:rowOff>
    </xdr:from>
    <xdr:to>
      <xdr:col>7</xdr:col>
      <xdr:colOff>66675</xdr:colOff>
      <xdr:row>57</xdr:row>
      <xdr:rowOff>22678</xdr:rowOff>
    </xdr:to>
    <xdr:sp macro="" textlink="">
      <xdr:nvSpPr>
        <xdr:cNvPr id="192" name="フローチャート : 判断 191"/>
        <xdr:cNvSpPr/>
      </xdr:nvSpPr>
      <xdr:spPr>
        <a:xfrm>
          <a:off x="47752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29028</xdr:rowOff>
    </xdr:from>
    <xdr:to>
      <xdr:col>5</xdr:col>
      <xdr:colOff>549275</xdr:colOff>
      <xdr:row>56</xdr:row>
      <xdr:rowOff>94343</xdr:rowOff>
    </xdr:to>
    <xdr:cxnSp macro="">
      <xdr:nvCxnSpPr>
        <xdr:cNvPr id="193" name="直線コネクタ 192"/>
        <xdr:cNvCxnSpPr/>
      </xdr:nvCxnSpPr>
      <xdr:spPr>
        <a:xfrm>
          <a:off x="3098800" y="96302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166007</xdr:rowOff>
    </xdr:from>
    <xdr:to>
      <xdr:col>5</xdr:col>
      <xdr:colOff>600075</xdr:colOff>
      <xdr:row>56</xdr:row>
      <xdr:rowOff>96157</xdr:rowOff>
    </xdr:to>
    <xdr:sp macro="" textlink="">
      <xdr:nvSpPr>
        <xdr:cNvPr id="194" name="フローチャート : 判断 193"/>
        <xdr:cNvSpPr/>
      </xdr:nvSpPr>
      <xdr:spPr>
        <a:xfrm>
          <a:off x="3937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106334</xdr:rowOff>
    </xdr:from>
    <xdr:ext cx="736600" cy="259045"/>
    <xdr:sp macro="" textlink="">
      <xdr:nvSpPr>
        <xdr:cNvPr id="195" name="テキスト ボックス 194"/>
        <xdr:cNvSpPr txBox="1"/>
      </xdr:nvSpPr>
      <xdr:spPr>
        <a:xfrm>
          <a:off x="3606800" y="9364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29028</xdr:rowOff>
    </xdr:from>
    <xdr:to>
      <xdr:col>4</xdr:col>
      <xdr:colOff>346075</xdr:colOff>
      <xdr:row>56</xdr:row>
      <xdr:rowOff>61685</xdr:rowOff>
    </xdr:to>
    <xdr:cxnSp macro="">
      <xdr:nvCxnSpPr>
        <xdr:cNvPr id="196" name="直線コネクタ 195"/>
        <xdr:cNvCxnSpPr/>
      </xdr:nvCxnSpPr>
      <xdr:spPr>
        <a:xfrm flipV="1">
          <a:off x="2209800" y="96302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27215</xdr:rowOff>
    </xdr:from>
    <xdr:to>
      <xdr:col>4</xdr:col>
      <xdr:colOff>396875</xdr:colOff>
      <xdr:row>56</xdr:row>
      <xdr:rowOff>128815</xdr:rowOff>
    </xdr:to>
    <xdr:sp macro="" textlink="">
      <xdr:nvSpPr>
        <xdr:cNvPr id="197" name="フローチャート : 判断 196"/>
        <xdr:cNvSpPr/>
      </xdr:nvSpPr>
      <xdr:spPr>
        <a:xfrm>
          <a:off x="3048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113592</xdr:rowOff>
    </xdr:from>
    <xdr:ext cx="762000" cy="259045"/>
    <xdr:sp macro="" textlink="">
      <xdr:nvSpPr>
        <xdr:cNvPr id="198" name="テキスト ボックス 197"/>
        <xdr:cNvSpPr txBox="1"/>
      </xdr:nvSpPr>
      <xdr:spPr>
        <a:xfrm>
          <a:off x="2717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12700</xdr:rowOff>
    </xdr:from>
    <xdr:to>
      <xdr:col>3</xdr:col>
      <xdr:colOff>142875</xdr:colOff>
      <xdr:row>56</xdr:row>
      <xdr:rowOff>61685</xdr:rowOff>
    </xdr:to>
    <xdr:cxnSp macro="">
      <xdr:nvCxnSpPr>
        <xdr:cNvPr id="199" name="直線コネクタ 198"/>
        <xdr:cNvCxnSpPr/>
      </xdr:nvCxnSpPr>
      <xdr:spPr>
        <a:xfrm>
          <a:off x="1320800" y="9613900"/>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166007</xdr:rowOff>
    </xdr:from>
    <xdr:to>
      <xdr:col>3</xdr:col>
      <xdr:colOff>193675</xdr:colOff>
      <xdr:row>56</xdr:row>
      <xdr:rowOff>96157</xdr:rowOff>
    </xdr:to>
    <xdr:sp macro="" textlink="">
      <xdr:nvSpPr>
        <xdr:cNvPr id="200" name="フローチャート : 判断 199"/>
        <xdr:cNvSpPr/>
      </xdr:nvSpPr>
      <xdr:spPr>
        <a:xfrm>
          <a:off x="2159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106334</xdr:rowOff>
    </xdr:from>
    <xdr:ext cx="762000" cy="259045"/>
    <xdr:sp macro="" textlink="">
      <xdr:nvSpPr>
        <xdr:cNvPr id="201" name="テキスト ボックス 200"/>
        <xdr:cNvSpPr txBox="1"/>
      </xdr:nvSpPr>
      <xdr:spPr>
        <a:xfrm>
          <a:off x="1828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133350</xdr:rowOff>
    </xdr:from>
    <xdr:to>
      <xdr:col>1</xdr:col>
      <xdr:colOff>676275</xdr:colOff>
      <xdr:row>56</xdr:row>
      <xdr:rowOff>63500</xdr:rowOff>
    </xdr:to>
    <xdr:sp macro="" textlink="">
      <xdr:nvSpPr>
        <xdr:cNvPr id="202" name="フローチャート : 判断 201"/>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73677</xdr:rowOff>
    </xdr:from>
    <xdr:ext cx="762000" cy="259045"/>
    <xdr:sp macro="" textlink="">
      <xdr:nvSpPr>
        <xdr:cNvPr id="203" name="テキスト ボックス 202"/>
        <xdr:cNvSpPr txBox="1"/>
      </xdr:nvSpPr>
      <xdr:spPr>
        <a:xfrm>
          <a:off x="939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56</xdr:row>
      <xdr:rowOff>76200</xdr:rowOff>
    </xdr:from>
    <xdr:to>
      <xdr:col>7</xdr:col>
      <xdr:colOff>66675</xdr:colOff>
      <xdr:row>57</xdr:row>
      <xdr:rowOff>6350</xdr:rowOff>
    </xdr:to>
    <xdr:sp macro="" textlink="">
      <xdr:nvSpPr>
        <xdr:cNvPr id="209" name="円/楕円 208"/>
        <xdr:cNvSpPr/>
      </xdr:nvSpPr>
      <xdr:spPr>
        <a:xfrm>
          <a:off x="47752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92727</xdr:rowOff>
    </xdr:from>
    <xdr:ext cx="762000" cy="259045"/>
    <xdr:sp macro="" textlink="">
      <xdr:nvSpPr>
        <xdr:cNvPr id="210" name="扶助費該当値テキスト"/>
        <xdr:cNvSpPr txBox="1"/>
      </xdr:nvSpPr>
      <xdr:spPr>
        <a:xfrm>
          <a:off x="49149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43543</xdr:rowOff>
    </xdr:from>
    <xdr:to>
      <xdr:col>5</xdr:col>
      <xdr:colOff>600075</xdr:colOff>
      <xdr:row>56</xdr:row>
      <xdr:rowOff>145143</xdr:rowOff>
    </xdr:to>
    <xdr:sp macro="" textlink="">
      <xdr:nvSpPr>
        <xdr:cNvPr id="211" name="円/楕円 210"/>
        <xdr:cNvSpPr/>
      </xdr:nvSpPr>
      <xdr:spPr>
        <a:xfrm>
          <a:off x="3937000" y="964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129920</xdr:rowOff>
    </xdr:from>
    <xdr:ext cx="736600" cy="259045"/>
    <xdr:sp macro="" textlink="">
      <xdr:nvSpPr>
        <xdr:cNvPr id="212" name="テキスト ボックス 211"/>
        <xdr:cNvSpPr txBox="1"/>
      </xdr:nvSpPr>
      <xdr:spPr>
        <a:xfrm>
          <a:off x="3606800" y="9731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149678</xdr:rowOff>
    </xdr:from>
    <xdr:to>
      <xdr:col>4</xdr:col>
      <xdr:colOff>396875</xdr:colOff>
      <xdr:row>56</xdr:row>
      <xdr:rowOff>79828</xdr:rowOff>
    </xdr:to>
    <xdr:sp macro="" textlink="">
      <xdr:nvSpPr>
        <xdr:cNvPr id="213" name="円/楕円 212"/>
        <xdr:cNvSpPr/>
      </xdr:nvSpPr>
      <xdr:spPr>
        <a:xfrm>
          <a:off x="3048000" y="957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90005</xdr:rowOff>
    </xdr:from>
    <xdr:ext cx="762000" cy="259045"/>
    <xdr:sp macro="" textlink="">
      <xdr:nvSpPr>
        <xdr:cNvPr id="214" name="テキスト ボックス 213"/>
        <xdr:cNvSpPr txBox="1"/>
      </xdr:nvSpPr>
      <xdr:spPr>
        <a:xfrm>
          <a:off x="2717800" y="934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10885</xdr:rowOff>
    </xdr:from>
    <xdr:to>
      <xdr:col>3</xdr:col>
      <xdr:colOff>193675</xdr:colOff>
      <xdr:row>56</xdr:row>
      <xdr:rowOff>112485</xdr:rowOff>
    </xdr:to>
    <xdr:sp macro="" textlink="">
      <xdr:nvSpPr>
        <xdr:cNvPr id="215" name="円/楕円 214"/>
        <xdr:cNvSpPr/>
      </xdr:nvSpPr>
      <xdr:spPr>
        <a:xfrm>
          <a:off x="2159000" y="961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97262</xdr:rowOff>
    </xdr:from>
    <xdr:ext cx="762000" cy="259045"/>
    <xdr:sp macro="" textlink="">
      <xdr:nvSpPr>
        <xdr:cNvPr id="216" name="テキスト ボックス 215"/>
        <xdr:cNvSpPr txBox="1"/>
      </xdr:nvSpPr>
      <xdr:spPr>
        <a:xfrm>
          <a:off x="1828800" y="969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133350</xdr:rowOff>
    </xdr:from>
    <xdr:to>
      <xdr:col>1</xdr:col>
      <xdr:colOff>676275</xdr:colOff>
      <xdr:row>56</xdr:row>
      <xdr:rowOff>63500</xdr:rowOff>
    </xdr:to>
    <xdr:sp macro="" textlink="">
      <xdr:nvSpPr>
        <xdr:cNvPr id="217" name="円/楕円 216"/>
        <xdr:cNvSpPr/>
      </xdr:nvSpPr>
      <xdr:spPr>
        <a:xfrm>
          <a:off x="1270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48277</xdr:rowOff>
    </xdr:from>
    <xdr:ext cx="762000" cy="259045"/>
    <xdr:sp macro="" textlink="">
      <xdr:nvSpPr>
        <xdr:cNvPr id="218" name="テキスト ボックス 217"/>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a:effectLst/>
            </a:rPr>
            <a:t>　類似団体平均値を下回っており、前年度と比較しても</a:t>
          </a:r>
          <a:r>
            <a:rPr lang="en-US" altLang="ja-JP" sz="1300">
              <a:effectLst/>
            </a:rPr>
            <a:t>0.5</a:t>
          </a:r>
          <a:r>
            <a:rPr lang="ja-JP" altLang="en-US" sz="1300">
              <a:effectLst/>
            </a:rPr>
            <a:t>ポイント下回っているが、国民健康保険特別会計への繰出金については、依然として多額となっていることから医療費の適正化や収納率の向上を図り、一般会計の負担を減らしていくよう努める。</a:t>
          </a:r>
          <a:endParaRPr lang="ja-JP" altLang="ja-JP" sz="1300">
            <a:effectLst/>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39370</xdr:rowOff>
    </xdr:from>
    <xdr:to>
      <xdr:col>24</xdr:col>
      <xdr:colOff>31750</xdr:colOff>
      <xdr:row>62</xdr:row>
      <xdr:rowOff>5080</xdr:rowOff>
    </xdr:to>
    <xdr:cxnSp macro="">
      <xdr:nvCxnSpPr>
        <xdr:cNvPr id="246" name="直線コネクタ 245"/>
        <xdr:cNvCxnSpPr/>
      </xdr:nvCxnSpPr>
      <xdr:spPr>
        <a:xfrm flipV="1">
          <a:off x="16510000" y="912622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148607</xdr:rowOff>
    </xdr:from>
    <xdr:ext cx="762000" cy="259045"/>
    <xdr:sp macro="" textlink="">
      <xdr:nvSpPr>
        <xdr:cNvPr id="247" name="その他最小値テキスト"/>
        <xdr:cNvSpPr txBox="1"/>
      </xdr:nvSpPr>
      <xdr:spPr>
        <a:xfrm>
          <a:off x="16598900" y="1060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23</xdr:col>
      <xdr:colOff>628650</xdr:colOff>
      <xdr:row>62</xdr:row>
      <xdr:rowOff>5080</xdr:rowOff>
    </xdr:from>
    <xdr:to>
      <xdr:col>24</xdr:col>
      <xdr:colOff>120650</xdr:colOff>
      <xdr:row>62</xdr:row>
      <xdr:rowOff>5080</xdr:rowOff>
    </xdr:to>
    <xdr:cxnSp macro="">
      <xdr:nvCxnSpPr>
        <xdr:cNvPr id="248" name="直線コネクタ 247"/>
        <xdr:cNvCxnSpPr/>
      </xdr:nvCxnSpPr>
      <xdr:spPr>
        <a:xfrm>
          <a:off x="16421100" y="1063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125747</xdr:rowOff>
    </xdr:from>
    <xdr:ext cx="762000" cy="259045"/>
    <xdr:sp macro="" textlink="">
      <xdr:nvSpPr>
        <xdr:cNvPr id="249" name="その他最大値テキスト"/>
        <xdr:cNvSpPr txBox="1"/>
      </xdr:nvSpPr>
      <xdr:spPr>
        <a:xfrm>
          <a:off x="16598900" y="886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a:t>
          </a:r>
          <a:endParaRPr kumimoji="1" lang="ja-JP" altLang="en-US" sz="1000" b="1">
            <a:latin typeface="ＭＳ Ｐゴシック"/>
          </a:endParaRPr>
        </a:p>
      </xdr:txBody>
    </xdr:sp>
    <xdr:clientData/>
  </xdr:oneCellAnchor>
  <xdr:twoCellAnchor>
    <xdr:from>
      <xdr:col>23</xdr:col>
      <xdr:colOff>628650</xdr:colOff>
      <xdr:row>53</xdr:row>
      <xdr:rowOff>39370</xdr:rowOff>
    </xdr:from>
    <xdr:to>
      <xdr:col>24</xdr:col>
      <xdr:colOff>120650</xdr:colOff>
      <xdr:row>53</xdr:row>
      <xdr:rowOff>39370</xdr:rowOff>
    </xdr:to>
    <xdr:cxnSp macro="">
      <xdr:nvCxnSpPr>
        <xdr:cNvPr id="250" name="直線コネクタ 249"/>
        <xdr:cNvCxnSpPr/>
      </xdr:nvCxnSpPr>
      <xdr:spPr>
        <a:xfrm>
          <a:off x="16421100" y="9126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16510</xdr:rowOff>
    </xdr:from>
    <xdr:to>
      <xdr:col>24</xdr:col>
      <xdr:colOff>31750</xdr:colOff>
      <xdr:row>55</xdr:row>
      <xdr:rowOff>54610</xdr:rowOff>
    </xdr:to>
    <xdr:cxnSp macro="">
      <xdr:nvCxnSpPr>
        <xdr:cNvPr id="251" name="直線コネクタ 250"/>
        <xdr:cNvCxnSpPr/>
      </xdr:nvCxnSpPr>
      <xdr:spPr>
        <a:xfrm flipV="1">
          <a:off x="15671800" y="944626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147337</xdr:rowOff>
    </xdr:from>
    <xdr:ext cx="762000" cy="259045"/>
    <xdr:sp macro="" textlink="">
      <xdr:nvSpPr>
        <xdr:cNvPr id="252" name="その他平均値テキスト"/>
        <xdr:cNvSpPr txBox="1"/>
      </xdr:nvSpPr>
      <xdr:spPr>
        <a:xfrm>
          <a:off x="16598900" y="9748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3810</xdr:rowOff>
    </xdr:from>
    <xdr:to>
      <xdr:col>24</xdr:col>
      <xdr:colOff>82550</xdr:colOff>
      <xdr:row>57</xdr:row>
      <xdr:rowOff>105410</xdr:rowOff>
    </xdr:to>
    <xdr:sp macro="" textlink="">
      <xdr:nvSpPr>
        <xdr:cNvPr id="253" name="フローチャート : 判断 252"/>
        <xdr:cNvSpPr/>
      </xdr:nvSpPr>
      <xdr:spPr>
        <a:xfrm>
          <a:off x="164592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54610</xdr:rowOff>
    </xdr:from>
    <xdr:to>
      <xdr:col>22</xdr:col>
      <xdr:colOff>565150</xdr:colOff>
      <xdr:row>55</xdr:row>
      <xdr:rowOff>62230</xdr:rowOff>
    </xdr:to>
    <xdr:cxnSp macro="">
      <xdr:nvCxnSpPr>
        <xdr:cNvPr id="254" name="直線コネクタ 253"/>
        <xdr:cNvCxnSpPr/>
      </xdr:nvCxnSpPr>
      <xdr:spPr>
        <a:xfrm flipV="1">
          <a:off x="14782800" y="94843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137160</xdr:rowOff>
    </xdr:from>
    <xdr:to>
      <xdr:col>22</xdr:col>
      <xdr:colOff>615950</xdr:colOff>
      <xdr:row>57</xdr:row>
      <xdr:rowOff>67310</xdr:rowOff>
    </xdr:to>
    <xdr:sp macro="" textlink="">
      <xdr:nvSpPr>
        <xdr:cNvPr id="255" name="フローチャート : 判断 254"/>
        <xdr:cNvSpPr/>
      </xdr:nvSpPr>
      <xdr:spPr>
        <a:xfrm>
          <a:off x="15621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52087</xdr:rowOff>
    </xdr:from>
    <xdr:ext cx="736600" cy="259045"/>
    <xdr:sp macro="" textlink="">
      <xdr:nvSpPr>
        <xdr:cNvPr id="256" name="テキスト ボックス 255"/>
        <xdr:cNvSpPr txBox="1"/>
      </xdr:nvSpPr>
      <xdr:spPr>
        <a:xfrm>
          <a:off x="15290800" y="9824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24130</xdr:rowOff>
    </xdr:from>
    <xdr:to>
      <xdr:col>21</xdr:col>
      <xdr:colOff>361950</xdr:colOff>
      <xdr:row>55</xdr:row>
      <xdr:rowOff>62230</xdr:rowOff>
    </xdr:to>
    <xdr:cxnSp macro="">
      <xdr:nvCxnSpPr>
        <xdr:cNvPr id="257" name="直線コネクタ 256"/>
        <xdr:cNvCxnSpPr/>
      </xdr:nvCxnSpPr>
      <xdr:spPr>
        <a:xfrm>
          <a:off x="13893800" y="94538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167640</xdr:rowOff>
    </xdr:from>
    <xdr:to>
      <xdr:col>21</xdr:col>
      <xdr:colOff>412750</xdr:colOff>
      <xdr:row>57</xdr:row>
      <xdr:rowOff>97790</xdr:rowOff>
    </xdr:to>
    <xdr:sp macro="" textlink="">
      <xdr:nvSpPr>
        <xdr:cNvPr id="258" name="フローチャート : 判断 257"/>
        <xdr:cNvSpPr/>
      </xdr:nvSpPr>
      <xdr:spPr>
        <a:xfrm>
          <a:off x="14732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82567</xdr:rowOff>
    </xdr:from>
    <xdr:ext cx="762000" cy="259045"/>
    <xdr:sp macro="" textlink="">
      <xdr:nvSpPr>
        <xdr:cNvPr id="259" name="テキスト ボックス 258"/>
        <xdr:cNvSpPr txBox="1"/>
      </xdr:nvSpPr>
      <xdr:spPr>
        <a:xfrm>
          <a:off x="14401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24130</xdr:rowOff>
    </xdr:from>
    <xdr:to>
      <xdr:col>20</xdr:col>
      <xdr:colOff>158750</xdr:colOff>
      <xdr:row>55</xdr:row>
      <xdr:rowOff>46990</xdr:rowOff>
    </xdr:to>
    <xdr:cxnSp macro="">
      <xdr:nvCxnSpPr>
        <xdr:cNvPr id="260" name="直線コネクタ 259"/>
        <xdr:cNvCxnSpPr/>
      </xdr:nvCxnSpPr>
      <xdr:spPr>
        <a:xfrm flipV="1">
          <a:off x="13004800" y="94538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129540</xdr:rowOff>
    </xdr:from>
    <xdr:to>
      <xdr:col>20</xdr:col>
      <xdr:colOff>209550</xdr:colOff>
      <xdr:row>57</xdr:row>
      <xdr:rowOff>59690</xdr:rowOff>
    </xdr:to>
    <xdr:sp macro="" textlink="">
      <xdr:nvSpPr>
        <xdr:cNvPr id="261" name="フローチャート : 判断 260"/>
        <xdr:cNvSpPr/>
      </xdr:nvSpPr>
      <xdr:spPr>
        <a:xfrm>
          <a:off x="13843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44467</xdr:rowOff>
    </xdr:from>
    <xdr:ext cx="762000" cy="259045"/>
    <xdr:sp macro="" textlink="">
      <xdr:nvSpPr>
        <xdr:cNvPr id="262" name="テキスト ボックス 261"/>
        <xdr:cNvSpPr txBox="1"/>
      </xdr:nvSpPr>
      <xdr:spPr>
        <a:xfrm>
          <a:off x="13512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167640</xdr:rowOff>
    </xdr:from>
    <xdr:to>
      <xdr:col>19</xdr:col>
      <xdr:colOff>6350</xdr:colOff>
      <xdr:row>57</xdr:row>
      <xdr:rowOff>97790</xdr:rowOff>
    </xdr:to>
    <xdr:sp macro="" textlink="">
      <xdr:nvSpPr>
        <xdr:cNvPr id="263" name="フローチャート : 判断 262"/>
        <xdr:cNvSpPr/>
      </xdr:nvSpPr>
      <xdr:spPr>
        <a:xfrm>
          <a:off x="12954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82567</xdr:rowOff>
    </xdr:from>
    <xdr:ext cx="762000" cy="259045"/>
    <xdr:sp macro="" textlink="">
      <xdr:nvSpPr>
        <xdr:cNvPr id="264" name="テキスト ボックス 263"/>
        <xdr:cNvSpPr txBox="1"/>
      </xdr:nvSpPr>
      <xdr:spPr>
        <a:xfrm>
          <a:off x="12623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54</xdr:row>
      <xdr:rowOff>137160</xdr:rowOff>
    </xdr:from>
    <xdr:to>
      <xdr:col>24</xdr:col>
      <xdr:colOff>82550</xdr:colOff>
      <xdr:row>55</xdr:row>
      <xdr:rowOff>67310</xdr:rowOff>
    </xdr:to>
    <xdr:sp macro="" textlink="">
      <xdr:nvSpPr>
        <xdr:cNvPr id="270" name="円/楕円 269"/>
        <xdr:cNvSpPr/>
      </xdr:nvSpPr>
      <xdr:spPr>
        <a:xfrm>
          <a:off x="16459200" y="939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153687</xdr:rowOff>
    </xdr:from>
    <xdr:ext cx="762000" cy="259045"/>
    <xdr:sp macro="" textlink="">
      <xdr:nvSpPr>
        <xdr:cNvPr id="271" name="その他該当値テキスト"/>
        <xdr:cNvSpPr txBox="1"/>
      </xdr:nvSpPr>
      <xdr:spPr>
        <a:xfrm>
          <a:off x="165989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3810</xdr:rowOff>
    </xdr:from>
    <xdr:to>
      <xdr:col>22</xdr:col>
      <xdr:colOff>615950</xdr:colOff>
      <xdr:row>55</xdr:row>
      <xdr:rowOff>105410</xdr:rowOff>
    </xdr:to>
    <xdr:sp macro="" textlink="">
      <xdr:nvSpPr>
        <xdr:cNvPr id="272" name="円/楕円 271"/>
        <xdr:cNvSpPr/>
      </xdr:nvSpPr>
      <xdr:spPr>
        <a:xfrm>
          <a:off x="15621000" y="943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115587</xdr:rowOff>
    </xdr:from>
    <xdr:ext cx="736600" cy="259045"/>
    <xdr:sp macro="" textlink="">
      <xdr:nvSpPr>
        <xdr:cNvPr id="273" name="テキスト ボックス 272"/>
        <xdr:cNvSpPr txBox="1"/>
      </xdr:nvSpPr>
      <xdr:spPr>
        <a:xfrm>
          <a:off x="15290800" y="9202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11430</xdr:rowOff>
    </xdr:from>
    <xdr:to>
      <xdr:col>21</xdr:col>
      <xdr:colOff>412750</xdr:colOff>
      <xdr:row>55</xdr:row>
      <xdr:rowOff>113030</xdr:rowOff>
    </xdr:to>
    <xdr:sp macro="" textlink="">
      <xdr:nvSpPr>
        <xdr:cNvPr id="274" name="円/楕円 273"/>
        <xdr:cNvSpPr/>
      </xdr:nvSpPr>
      <xdr:spPr>
        <a:xfrm>
          <a:off x="14732000" y="944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123207</xdr:rowOff>
    </xdr:from>
    <xdr:ext cx="762000" cy="259045"/>
    <xdr:sp macro="" textlink="">
      <xdr:nvSpPr>
        <xdr:cNvPr id="275" name="テキスト ボックス 274"/>
        <xdr:cNvSpPr txBox="1"/>
      </xdr:nvSpPr>
      <xdr:spPr>
        <a:xfrm>
          <a:off x="14401800" y="921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144780</xdr:rowOff>
    </xdr:from>
    <xdr:to>
      <xdr:col>20</xdr:col>
      <xdr:colOff>209550</xdr:colOff>
      <xdr:row>55</xdr:row>
      <xdr:rowOff>74930</xdr:rowOff>
    </xdr:to>
    <xdr:sp macro="" textlink="">
      <xdr:nvSpPr>
        <xdr:cNvPr id="276" name="円/楕円 275"/>
        <xdr:cNvSpPr/>
      </xdr:nvSpPr>
      <xdr:spPr>
        <a:xfrm>
          <a:off x="13843000" y="94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85107</xdr:rowOff>
    </xdr:from>
    <xdr:ext cx="762000" cy="259045"/>
    <xdr:sp macro="" textlink="">
      <xdr:nvSpPr>
        <xdr:cNvPr id="277" name="テキスト ボックス 276"/>
        <xdr:cNvSpPr txBox="1"/>
      </xdr:nvSpPr>
      <xdr:spPr>
        <a:xfrm>
          <a:off x="13512800" y="917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167640</xdr:rowOff>
    </xdr:from>
    <xdr:to>
      <xdr:col>19</xdr:col>
      <xdr:colOff>6350</xdr:colOff>
      <xdr:row>55</xdr:row>
      <xdr:rowOff>97790</xdr:rowOff>
    </xdr:to>
    <xdr:sp macro="" textlink="">
      <xdr:nvSpPr>
        <xdr:cNvPr id="278" name="円/楕円 277"/>
        <xdr:cNvSpPr/>
      </xdr:nvSpPr>
      <xdr:spPr>
        <a:xfrm>
          <a:off x="12954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107967</xdr:rowOff>
    </xdr:from>
    <xdr:ext cx="762000" cy="259045"/>
    <xdr:sp macro="" textlink="">
      <xdr:nvSpPr>
        <xdr:cNvPr id="279" name="テキスト ボックス 278"/>
        <xdr:cNvSpPr txBox="1"/>
      </xdr:nvSpPr>
      <xdr:spPr>
        <a:xfrm>
          <a:off x="12623800" y="919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b="0">
              <a:solidFill>
                <a:schemeClr val="dk1"/>
              </a:solidFill>
              <a:effectLst/>
              <a:latin typeface="+mn-lt"/>
              <a:ea typeface="+mn-ea"/>
              <a:cs typeface="+mn-cs"/>
            </a:rPr>
            <a:t>　対前年度</a:t>
          </a:r>
          <a:r>
            <a:rPr kumimoji="1" lang="ja-JP" altLang="en-US" sz="1300" b="0">
              <a:solidFill>
                <a:schemeClr val="dk1"/>
              </a:solidFill>
              <a:effectLst/>
              <a:latin typeface="+mn-lt"/>
              <a:ea typeface="+mn-ea"/>
              <a:cs typeface="+mn-cs"/>
            </a:rPr>
            <a:t>と同率で推移しており、依然として</a:t>
          </a:r>
          <a:r>
            <a:rPr kumimoji="1" lang="ja-JP" altLang="ja-JP" sz="1300" b="0">
              <a:solidFill>
                <a:schemeClr val="dk1"/>
              </a:solidFill>
              <a:effectLst/>
              <a:latin typeface="+mn-lt"/>
              <a:ea typeface="+mn-ea"/>
              <a:cs typeface="+mn-cs"/>
            </a:rPr>
            <a:t>類似団体平均値</a:t>
          </a:r>
          <a:r>
            <a:rPr kumimoji="1" lang="ja-JP" altLang="en-US" sz="1300" b="0">
              <a:solidFill>
                <a:schemeClr val="dk1"/>
              </a:solidFill>
              <a:effectLst/>
              <a:latin typeface="+mn-lt"/>
              <a:ea typeface="+mn-ea"/>
              <a:cs typeface="+mn-cs"/>
            </a:rPr>
            <a:t>及び</a:t>
          </a:r>
          <a:r>
            <a:rPr kumimoji="1" lang="ja-JP" altLang="ja-JP" sz="1300" b="0">
              <a:solidFill>
                <a:schemeClr val="dk1"/>
              </a:solidFill>
              <a:effectLst/>
              <a:latin typeface="+mn-lt"/>
              <a:ea typeface="+mn-ea"/>
              <a:cs typeface="+mn-cs"/>
            </a:rPr>
            <a:t>県平均</a:t>
          </a:r>
          <a:r>
            <a:rPr kumimoji="1" lang="ja-JP" altLang="en-US" sz="1300" b="0">
              <a:solidFill>
                <a:schemeClr val="dk1"/>
              </a:solidFill>
              <a:effectLst/>
              <a:latin typeface="+mn-lt"/>
              <a:ea typeface="+mn-ea"/>
              <a:cs typeface="+mn-cs"/>
            </a:rPr>
            <a:t>を</a:t>
          </a:r>
          <a:r>
            <a:rPr kumimoji="1" lang="ja-JP" altLang="ja-JP" sz="1300" b="0">
              <a:solidFill>
                <a:schemeClr val="dk1"/>
              </a:solidFill>
              <a:effectLst/>
              <a:latin typeface="+mn-lt"/>
              <a:ea typeface="+mn-ea"/>
              <a:cs typeface="+mn-cs"/>
            </a:rPr>
            <a:t>上回っている。一部事務組合負担金等が増加傾向にあるので、補助金の目的を十分精査し、見直し及び廃止も含めて検討する</a:t>
          </a:r>
          <a:endParaRPr lang="ja-JP" altLang="ja-JP" sz="1300" b="0">
            <a:effectLst/>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94996</xdr:rowOff>
    </xdr:from>
    <xdr:to>
      <xdr:col>24</xdr:col>
      <xdr:colOff>31750</xdr:colOff>
      <xdr:row>40</xdr:row>
      <xdr:rowOff>136144</xdr:rowOff>
    </xdr:to>
    <xdr:cxnSp macro="">
      <xdr:nvCxnSpPr>
        <xdr:cNvPr id="304" name="直線コネクタ 303"/>
        <xdr:cNvCxnSpPr/>
      </xdr:nvCxnSpPr>
      <xdr:spPr>
        <a:xfrm flipV="1">
          <a:off x="16510000" y="5924296"/>
          <a:ext cx="0" cy="1069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108221</xdr:rowOff>
    </xdr:from>
    <xdr:ext cx="762000" cy="259045"/>
    <xdr:sp macro="" textlink="">
      <xdr:nvSpPr>
        <xdr:cNvPr id="305" name="補助費等最小値テキスト"/>
        <xdr:cNvSpPr txBox="1"/>
      </xdr:nvSpPr>
      <xdr:spPr>
        <a:xfrm>
          <a:off x="16598900" y="696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27.7</a:t>
          </a:r>
          <a:endParaRPr kumimoji="1" lang="ja-JP" altLang="en-US" sz="1000" b="1">
            <a:latin typeface="ＭＳ Ｐゴシック"/>
          </a:endParaRPr>
        </a:p>
      </xdr:txBody>
    </xdr:sp>
    <xdr:clientData/>
  </xdr:oneCellAnchor>
  <xdr:twoCellAnchor>
    <xdr:from>
      <xdr:col>23</xdr:col>
      <xdr:colOff>628650</xdr:colOff>
      <xdr:row>40</xdr:row>
      <xdr:rowOff>136144</xdr:rowOff>
    </xdr:from>
    <xdr:to>
      <xdr:col>24</xdr:col>
      <xdr:colOff>120650</xdr:colOff>
      <xdr:row>40</xdr:row>
      <xdr:rowOff>136144</xdr:rowOff>
    </xdr:to>
    <xdr:cxnSp macro="">
      <xdr:nvCxnSpPr>
        <xdr:cNvPr id="306" name="直線コネクタ 305"/>
        <xdr:cNvCxnSpPr/>
      </xdr:nvCxnSpPr>
      <xdr:spPr>
        <a:xfrm>
          <a:off x="16421100" y="6994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9923</xdr:rowOff>
    </xdr:from>
    <xdr:ext cx="762000" cy="259045"/>
    <xdr:sp macro="" textlink="">
      <xdr:nvSpPr>
        <xdr:cNvPr id="307" name="補助費等最大値テキスト"/>
        <xdr:cNvSpPr txBox="1"/>
      </xdr:nvSpPr>
      <xdr:spPr>
        <a:xfrm>
          <a:off x="16598900" y="566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a:t>
          </a:r>
          <a:endParaRPr kumimoji="1" lang="ja-JP" altLang="en-US" sz="1000" b="1">
            <a:latin typeface="ＭＳ Ｐゴシック"/>
          </a:endParaRPr>
        </a:p>
      </xdr:txBody>
    </xdr:sp>
    <xdr:clientData/>
  </xdr:oneCellAnchor>
  <xdr:twoCellAnchor>
    <xdr:from>
      <xdr:col>23</xdr:col>
      <xdr:colOff>628650</xdr:colOff>
      <xdr:row>34</xdr:row>
      <xdr:rowOff>94996</xdr:rowOff>
    </xdr:from>
    <xdr:to>
      <xdr:col>24</xdr:col>
      <xdr:colOff>120650</xdr:colOff>
      <xdr:row>34</xdr:row>
      <xdr:rowOff>94996</xdr:rowOff>
    </xdr:to>
    <xdr:cxnSp macro="">
      <xdr:nvCxnSpPr>
        <xdr:cNvPr id="308" name="直線コネクタ 307"/>
        <xdr:cNvCxnSpPr/>
      </xdr:nvCxnSpPr>
      <xdr:spPr>
        <a:xfrm>
          <a:off x="16421100" y="5924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131572</xdr:rowOff>
    </xdr:from>
    <xdr:to>
      <xdr:col>24</xdr:col>
      <xdr:colOff>31750</xdr:colOff>
      <xdr:row>38</xdr:row>
      <xdr:rowOff>131572</xdr:rowOff>
    </xdr:to>
    <xdr:cxnSp macro="">
      <xdr:nvCxnSpPr>
        <xdr:cNvPr id="309" name="直線コネクタ 308"/>
        <xdr:cNvCxnSpPr/>
      </xdr:nvCxnSpPr>
      <xdr:spPr>
        <a:xfrm>
          <a:off x="15671800" y="66466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147591</xdr:rowOff>
    </xdr:from>
    <xdr:ext cx="762000" cy="259045"/>
    <xdr:sp macro="" textlink="">
      <xdr:nvSpPr>
        <xdr:cNvPr id="310" name="補助費等平均値テキスト"/>
        <xdr:cNvSpPr txBox="1"/>
      </xdr:nvSpPr>
      <xdr:spPr>
        <a:xfrm>
          <a:off x="16598900" y="6148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131064</xdr:rowOff>
    </xdr:from>
    <xdr:to>
      <xdr:col>24</xdr:col>
      <xdr:colOff>82550</xdr:colOff>
      <xdr:row>37</xdr:row>
      <xdr:rowOff>61214</xdr:rowOff>
    </xdr:to>
    <xdr:sp macro="" textlink="">
      <xdr:nvSpPr>
        <xdr:cNvPr id="311" name="フローチャート : 判断 310"/>
        <xdr:cNvSpPr/>
      </xdr:nvSpPr>
      <xdr:spPr>
        <a:xfrm>
          <a:off x="16459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122428</xdr:rowOff>
    </xdr:from>
    <xdr:to>
      <xdr:col>22</xdr:col>
      <xdr:colOff>565150</xdr:colOff>
      <xdr:row>38</xdr:row>
      <xdr:rowOff>131572</xdr:rowOff>
    </xdr:to>
    <xdr:cxnSp macro="">
      <xdr:nvCxnSpPr>
        <xdr:cNvPr id="312" name="直線コネクタ 311"/>
        <xdr:cNvCxnSpPr/>
      </xdr:nvCxnSpPr>
      <xdr:spPr>
        <a:xfrm>
          <a:off x="14782800" y="663752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89916</xdr:rowOff>
    </xdr:from>
    <xdr:to>
      <xdr:col>22</xdr:col>
      <xdr:colOff>615950</xdr:colOff>
      <xdr:row>37</xdr:row>
      <xdr:rowOff>20066</xdr:rowOff>
    </xdr:to>
    <xdr:sp macro="" textlink="">
      <xdr:nvSpPr>
        <xdr:cNvPr id="313" name="フローチャート : 判断 312"/>
        <xdr:cNvSpPr/>
      </xdr:nvSpPr>
      <xdr:spPr>
        <a:xfrm>
          <a:off x="15621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30243</xdr:rowOff>
    </xdr:from>
    <xdr:ext cx="736600" cy="259045"/>
    <xdr:sp macro="" textlink="">
      <xdr:nvSpPr>
        <xdr:cNvPr id="314" name="テキスト ボックス 313"/>
        <xdr:cNvSpPr txBox="1"/>
      </xdr:nvSpPr>
      <xdr:spPr>
        <a:xfrm>
          <a:off x="15290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122428</xdr:rowOff>
    </xdr:from>
    <xdr:to>
      <xdr:col>21</xdr:col>
      <xdr:colOff>361950</xdr:colOff>
      <xdr:row>39</xdr:row>
      <xdr:rowOff>19558</xdr:rowOff>
    </xdr:to>
    <xdr:cxnSp macro="">
      <xdr:nvCxnSpPr>
        <xdr:cNvPr id="315" name="直線コネクタ 314"/>
        <xdr:cNvCxnSpPr/>
      </xdr:nvCxnSpPr>
      <xdr:spPr>
        <a:xfrm flipV="1">
          <a:off x="13893800" y="663752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112776</xdr:rowOff>
    </xdr:from>
    <xdr:to>
      <xdr:col>21</xdr:col>
      <xdr:colOff>412750</xdr:colOff>
      <xdr:row>37</xdr:row>
      <xdr:rowOff>42926</xdr:rowOff>
    </xdr:to>
    <xdr:sp macro="" textlink="">
      <xdr:nvSpPr>
        <xdr:cNvPr id="316" name="フローチャート : 判断 315"/>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53103</xdr:rowOff>
    </xdr:from>
    <xdr:ext cx="762000" cy="259045"/>
    <xdr:sp macro="" textlink="">
      <xdr:nvSpPr>
        <xdr:cNvPr id="317" name="テキスト ボックス 316"/>
        <xdr:cNvSpPr txBox="1"/>
      </xdr:nvSpPr>
      <xdr:spPr>
        <a:xfrm>
          <a:off x="14401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90424</xdr:rowOff>
    </xdr:from>
    <xdr:to>
      <xdr:col>20</xdr:col>
      <xdr:colOff>158750</xdr:colOff>
      <xdr:row>39</xdr:row>
      <xdr:rowOff>19558</xdr:rowOff>
    </xdr:to>
    <xdr:cxnSp macro="">
      <xdr:nvCxnSpPr>
        <xdr:cNvPr id="318" name="直線コネクタ 317"/>
        <xdr:cNvCxnSpPr/>
      </xdr:nvCxnSpPr>
      <xdr:spPr>
        <a:xfrm>
          <a:off x="13004800" y="6605524"/>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112776</xdr:rowOff>
    </xdr:from>
    <xdr:to>
      <xdr:col>20</xdr:col>
      <xdr:colOff>209550</xdr:colOff>
      <xdr:row>37</xdr:row>
      <xdr:rowOff>42926</xdr:rowOff>
    </xdr:to>
    <xdr:sp macro="" textlink="">
      <xdr:nvSpPr>
        <xdr:cNvPr id="319" name="フローチャート : 判断 318"/>
        <xdr:cNvSpPr/>
      </xdr:nvSpPr>
      <xdr:spPr>
        <a:xfrm>
          <a:off x="13843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53103</xdr:rowOff>
    </xdr:from>
    <xdr:ext cx="762000" cy="259045"/>
    <xdr:sp macro="" textlink="">
      <xdr:nvSpPr>
        <xdr:cNvPr id="320" name="テキスト ボックス 319"/>
        <xdr:cNvSpPr txBox="1"/>
      </xdr:nvSpPr>
      <xdr:spPr>
        <a:xfrm>
          <a:off x="13512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108204</xdr:rowOff>
    </xdr:from>
    <xdr:to>
      <xdr:col>19</xdr:col>
      <xdr:colOff>6350</xdr:colOff>
      <xdr:row>37</xdr:row>
      <xdr:rowOff>38354</xdr:rowOff>
    </xdr:to>
    <xdr:sp macro="" textlink="">
      <xdr:nvSpPr>
        <xdr:cNvPr id="321" name="フローチャート : 判断 320"/>
        <xdr:cNvSpPr/>
      </xdr:nvSpPr>
      <xdr:spPr>
        <a:xfrm>
          <a:off x="12954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48531</xdr:rowOff>
    </xdr:from>
    <xdr:ext cx="762000" cy="259045"/>
    <xdr:sp macro="" textlink="">
      <xdr:nvSpPr>
        <xdr:cNvPr id="322" name="テキスト ボックス 321"/>
        <xdr:cNvSpPr txBox="1"/>
      </xdr:nvSpPr>
      <xdr:spPr>
        <a:xfrm>
          <a:off x="12623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38</xdr:row>
      <xdr:rowOff>80772</xdr:rowOff>
    </xdr:from>
    <xdr:to>
      <xdr:col>24</xdr:col>
      <xdr:colOff>82550</xdr:colOff>
      <xdr:row>39</xdr:row>
      <xdr:rowOff>10922</xdr:rowOff>
    </xdr:to>
    <xdr:sp macro="" textlink="">
      <xdr:nvSpPr>
        <xdr:cNvPr id="328" name="円/楕円 327"/>
        <xdr:cNvSpPr/>
      </xdr:nvSpPr>
      <xdr:spPr>
        <a:xfrm>
          <a:off x="16459200" y="659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52849</xdr:rowOff>
    </xdr:from>
    <xdr:ext cx="762000" cy="259045"/>
    <xdr:sp macro="" textlink="">
      <xdr:nvSpPr>
        <xdr:cNvPr id="329" name="補助費等該当値テキスト"/>
        <xdr:cNvSpPr txBox="1"/>
      </xdr:nvSpPr>
      <xdr:spPr>
        <a:xfrm>
          <a:off x="165989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80772</xdr:rowOff>
    </xdr:from>
    <xdr:to>
      <xdr:col>22</xdr:col>
      <xdr:colOff>615950</xdr:colOff>
      <xdr:row>39</xdr:row>
      <xdr:rowOff>10922</xdr:rowOff>
    </xdr:to>
    <xdr:sp macro="" textlink="">
      <xdr:nvSpPr>
        <xdr:cNvPr id="330" name="円/楕円 329"/>
        <xdr:cNvSpPr/>
      </xdr:nvSpPr>
      <xdr:spPr>
        <a:xfrm>
          <a:off x="15621000" y="659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167149</xdr:rowOff>
    </xdr:from>
    <xdr:ext cx="736600" cy="259045"/>
    <xdr:sp macro="" textlink="">
      <xdr:nvSpPr>
        <xdr:cNvPr id="331" name="テキスト ボックス 330"/>
        <xdr:cNvSpPr txBox="1"/>
      </xdr:nvSpPr>
      <xdr:spPr>
        <a:xfrm>
          <a:off x="15290800" y="6682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71628</xdr:rowOff>
    </xdr:from>
    <xdr:to>
      <xdr:col>21</xdr:col>
      <xdr:colOff>412750</xdr:colOff>
      <xdr:row>39</xdr:row>
      <xdr:rowOff>1778</xdr:rowOff>
    </xdr:to>
    <xdr:sp macro="" textlink="">
      <xdr:nvSpPr>
        <xdr:cNvPr id="332" name="円/楕円 331"/>
        <xdr:cNvSpPr/>
      </xdr:nvSpPr>
      <xdr:spPr>
        <a:xfrm>
          <a:off x="14732000" y="658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158005</xdr:rowOff>
    </xdr:from>
    <xdr:ext cx="762000" cy="259045"/>
    <xdr:sp macro="" textlink="">
      <xdr:nvSpPr>
        <xdr:cNvPr id="333" name="テキスト ボックス 332"/>
        <xdr:cNvSpPr txBox="1"/>
      </xdr:nvSpPr>
      <xdr:spPr>
        <a:xfrm>
          <a:off x="14401800" y="667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140208</xdr:rowOff>
    </xdr:from>
    <xdr:to>
      <xdr:col>20</xdr:col>
      <xdr:colOff>209550</xdr:colOff>
      <xdr:row>39</xdr:row>
      <xdr:rowOff>70358</xdr:rowOff>
    </xdr:to>
    <xdr:sp macro="" textlink="">
      <xdr:nvSpPr>
        <xdr:cNvPr id="334" name="円/楕円 333"/>
        <xdr:cNvSpPr/>
      </xdr:nvSpPr>
      <xdr:spPr>
        <a:xfrm>
          <a:off x="13843000" y="6655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39</xdr:row>
      <xdr:rowOff>55135</xdr:rowOff>
    </xdr:from>
    <xdr:ext cx="762000" cy="259045"/>
    <xdr:sp macro="" textlink="">
      <xdr:nvSpPr>
        <xdr:cNvPr id="335" name="テキスト ボックス 334"/>
        <xdr:cNvSpPr txBox="1"/>
      </xdr:nvSpPr>
      <xdr:spPr>
        <a:xfrm>
          <a:off x="13512800" y="674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39624</xdr:rowOff>
    </xdr:from>
    <xdr:to>
      <xdr:col>19</xdr:col>
      <xdr:colOff>6350</xdr:colOff>
      <xdr:row>38</xdr:row>
      <xdr:rowOff>141224</xdr:rowOff>
    </xdr:to>
    <xdr:sp macro="" textlink="">
      <xdr:nvSpPr>
        <xdr:cNvPr id="336" name="円/楕円 335"/>
        <xdr:cNvSpPr/>
      </xdr:nvSpPr>
      <xdr:spPr>
        <a:xfrm>
          <a:off x="12954000" y="655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126001</xdr:rowOff>
    </xdr:from>
    <xdr:ext cx="762000" cy="259045"/>
    <xdr:sp macro="" textlink="">
      <xdr:nvSpPr>
        <xdr:cNvPr id="337" name="テキスト ボックス 336"/>
        <xdr:cNvSpPr txBox="1"/>
      </xdr:nvSpPr>
      <xdr:spPr>
        <a:xfrm>
          <a:off x="12623800" y="6641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対前年度比</a:t>
          </a:r>
          <a:r>
            <a:rPr kumimoji="1" lang="en-US" altLang="ja-JP" sz="1300">
              <a:solidFill>
                <a:schemeClr val="dk1"/>
              </a:solidFill>
              <a:effectLst/>
              <a:latin typeface="+mn-lt"/>
              <a:ea typeface="+mn-ea"/>
              <a:cs typeface="+mn-cs"/>
            </a:rPr>
            <a:t>0.4</a:t>
          </a:r>
          <a:r>
            <a:rPr kumimoji="1" lang="ja-JP" altLang="ja-JP" sz="1300">
              <a:solidFill>
                <a:schemeClr val="dk1"/>
              </a:solidFill>
              <a:effectLst/>
              <a:latin typeface="+mn-lt"/>
              <a:ea typeface="+mn-ea"/>
              <a:cs typeface="+mn-cs"/>
            </a:rPr>
            <a:t>ポイント</a:t>
          </a:r>
          <a:r>
            <a:rPr kumimoji="1" lang="ja-JP" altLang="en-US" sz="1300">
              <a:solidFill>
                <a:schemeClr val="dk1"/>
              </a:solidFill>
              <a:effectLst/>
              <a:latin typeface="+mn-lt"/>
              <a:ea typeface="+mn-ea"/>
              <a:cs typeface="+mn-cs"/>
            </a:rPr>
            <a:t>増加</a:t>
          </a:r>
          <a:r>
            <a:rPr kumimoji="1" lang="ja-JP" altLang="ja-JP" sz="1300">
              <a:solidFill>
                <a:schemeClr val="dk1"/>
              </a:solidFill>
              <a:effectLst/>
              <a:latin typeface="+mn-lt"/>
              <a:ea typeface="+mn-ea"/>
              <a:cs typeface="+mn-cs"/>
            </a:rPr>
            <a:t>、類似団体</a:t>
          </a:r>
          <a:r>
            <a:rPr kumimoji="1" lang="ja-JP" altLang="en-US" sz="1300">
              <a:solidFill>
                <a:schemeClr val="dk1"/>
              </a:solidFill>
              <a:effectLst/>
              <a:latin typeface="+mn-lt"/>
              <a:ea typeface="+mn-ea"/>
              <a:cs typeface="+mn-cs"/>
            </a:rPr>
            <a:t>平均値</a:t>
          </a:r>
          <a:r>
            <a:rPr kumimoji="1" lang="ja-JP" altLang="ja-JP" sz="1300">
              <a:solidFill>
                <a:schemeClr val="dk1"/>
              </a:solidFill>
              <a:effectLst/>
              <a:latin typeface="+mn-lt"/>
              <a:ea typeface="+mn-ea"/>
              <a:cs typeface="+mn-cs"/>
            </a:rPr>
            <a:t>より</a:t>
          </a:r>
          <a:r>
            <a:rPr kumimoji="1" lang="en-US" altLang="ja-JP" sz="1300">
              <a:solidFill>
                <a:schemeClr val="dk1"/>
              </a:solidFill>
              <a:effectLst/>
              <a:latin typeface="+mn-lt"/>
              <a:ea typeface="+mn-ea"/>
              <a:cs typeface="+mn-cs"/>
            </a:rPr>
            <a:t>1.4</a:t>
          </a:r>
          <a:r>
            <a:rPr kumimoji="1" lang="ja-JP" altLang="ja-JP" sz="1300">
              <a:solidFill>
                <a:schemeClr val="dk1"/>
              </a:solidFill>
              <a:effectLst/>
              <a:latin typeface="+mn-lt"/>
              <a:ea typeface="+mn-ea"/>
              <a:cs typeface="+mn-cs"/>
            </a:rPr>
            <a:t>ポイント下回っているが、</a:t>
          </a:r>
          <a:r>
            <a:rPr kumimoji="1" lang="ja-JP" altLang="en-US" sz="1300">
              <a:solidFill>
                <a:schemeClr val="dk1"/>
              </a:solidFill>
              <a:effectLst/>
              <a:latin typeface="+mn-lt"/>
              <a:ea typeface="+mn-ea"/>
              <a:cs typeface="+mn-cs"/>
            </a:rPr>
            <a:t>今後、</a:t>
          </a:r>
          <a:r>
            <a:rPr kumimoji="1" lang="ja-JP" altLang="ja-JP" sz="1300">
              <a:solidFill>
                <a:schemeClr val="dk1"/>
              </a:solidFill>
              <a:effectLst/>
              <a:latin typeface="+mn-lt"/>
              <a:ea typeface="+mn-ea"/>
              <a:cs typeface="+mn-cs"/>
            </a:rPr>
            <a:t>公共施設整備や</a:t>
          </a:r>
          <a:r>
            <a:rPr kumimoji="1" lang="ja-JP" altLang="en-US" sz="1300">
              <a:solidFill>
                <a:schemeClr val="dk1"/>
              </a:solidFill>
              <a:effectLst/>
              <a:latin typeface="+mn-lt"/>
              <a:ea typeface="+mn-ea"/>
              <a:cs typeface="+mn-cs"/>
            </a:rPr>
            <a:t>新庁舎建設事業</a:t>
          </a:r>
          <a:r>
            <a:rPr kumimoji="1" lang="ja-JP" altLang="ja-JP" sz="1300">
              <a:solidFill>
                <a:schemeClr val="dk1"/>
              </a:solidFill>
              <a:effectLst/>
              <a:latin typeface="+mn-lt"/>
              <a:ea typeface="+mn-ea"/>
              <a:cs typeface="+mn-cs"/>
            </a:rPr>
            <a:t>を控え地方債の発行が増加する見込みである。</a:t>
          </a:r>
          <a:endParaRPr lang="ja-JP" altLang="ja-JP" sz="1300">
            <a:effectLst/>
          </a:endParaRPr>
        </a:p>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各事業の必要性や優先度を十分検討し、後年度に及ぼす影響も考えながら公債費の抑制に努める必要がある。</a:t>
          </a:r>
          <a:endParaRPr lang="ja-JP" altLang="ja-JP" sz="13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165862</xdr:rowOff>
    </xdr:from>
    <xdr:to>
      <xdr:col>7</xdr:col>
      <xdr:colOff>15875</xdr:colOff>
      <xdr:row>80</xdr:row>
      <xdr:rowOff>26415</xdr:rowOff>
    </xdr:to>
    <xdr:cxnSp macro="">
      <xdr:nvCxnSpPr>
        <xdr:cNvPr id="362" name="直線コネクタ 361"/>
        <xdr:cNvCxnSpPr/>
      </xdr:nvCxnSpPr>
      <xdr:spPr>
        <a:xfrm flipV="1">
          <a:off x="4826000" y="12681712"/>
          <a:ext cx="0" cy="1060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79</xdr:row>
      <xdr:rowOff>169942</xdr:rowOff>
    </xdr:from>
    <xdr:ext cx="762000" cy="259045"/>
    <xdr:sp macro="" textlink="">
      <xdr:nvSpPr>
        <xdr:cNvPr id="363" name="公債費最小値テキスト"/>
        <xdr:cNvSpPr txBox="1"/>
      </xdr:nvSpPr>
      <xdr:spPr>
        <a:xfrm>
          <a:off x="4914900" y="1371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25.3</a:t>
          </a:r>
          <a:endParaRPr kumimoji="1" lang="ja-JP" altLang="en-US" sz="1000" b="1">
            <a:latin typeface="ＭＳ Ｐゴシック"/>
          </a:endParaRPr>
        </a:p>
      </xdr:txBody>
    </xdr:sp>
    <xdr:clientData/>
  </xdr:oneCellAnchor>
  <xdr:twoCellAnchor>
    <xdr:from>
      <xdr:col>6</xdr:col>
      <xdr:colOff>612775</xdr:colOff>
      <xdr:row>80</xdr:row>
      <xdr:rowOff>26415</xdr:rowOff>
    </xdr:from>
    <xdr:to>
      <xdr:col>7</xdr:col>
      <xdr:colOff>104775</xdr:colOff>
      <xdr:row>80</xdr:row>
      <xdr:rowOff>26415</xdr:rowOff>
    </xdr:to>
    <xdr:cxnSp macro="">
      <xdr:nvCxnSpPr>
        <xdr:cNvPr id="364" name="直線コネクタ 363"/>
        <xdr:cNvCxnSpPr/>
      </xdr:nvCxnSpPr>
      <xdr:spPr>
        <a:xfrm>
          <a:off x="4737100" y="1374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80789</xdr:rowOff>
    </xdr:from>
    <xdr:ext cx="762000" cy="259045"/>
    <xdr:sp macro="" textlink="">
      <xdr:nvSpPr>
        <xdr:cNvPr id="365" name="公債費最大値テキスト"/>
        <xdr:cNvSpPr txBox="1"/>
      </xdr:nvSpPr>
      <xdr:spPr>
        <a:xfrm>
          <a:off x="4914900" y="12425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6</xdr:col>
      <xdr:colOff>612775</xdr:colOff>
      <xdr:row>73</xdr:row>
      <xdr:rowOff>165862</xdr:rowOff>
    </xdr:from>
    <xdr:to>
      <xdr:col>7</xdr:col>
      <xdr:colOff>104775</xdr:colOff>
      <xdr:row>73</xdr:row>
      <xdr:rowOff>165862</xdr:rowOff>
    </xdr:to>
    <xdr:cxnSp macro="">
      <xdr:nvCxnSpPr>
        <xdr:cNvPr id="366" name="直線コネクタ 365"/>
        <xdr:cNvCxnSpPr/>
      </xdr:nvCxnSpPr>
      <xdr:spPr>
        <a:xfrm>
          <a:off x="4737100" y="12681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5842</xdr:rowOff>
    </xdr:from>
    <xdr:to>
      <xdr:col>7</xdr:col>
      <xdr:colOff>15875</xdr:colOff>
      <xdr:row>77</xdr:row>
      <xdr:rowOff>24130</xdr:rowOff>
    </xdr:to>
    <xdr:cxnSp macro="">
      <xdr:nvCxnSpPr>
        <xdr:cNvPr id="367" name="直線コネクタ 366"/>
        <xdr:cNvCxnSpPr/>
      </xdr:nvCxnSpPr>
      <xdr:spPr>
        <a:xfrm>
          <a:off x="3987800" y="1320749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9414</xdr:rowOff>
    </xdr:from>
    <xdr:ext cx="762000" cy="259045"/>
    <xdr:sp macro="" textlink="">
      <xdr:nvSpPr>
        <xdr:cNvPr id="368" name="公債費平均値テキスト"/>
        <xdr:cNvSpPr txBox="1"/>
      </xdr:nvSpPr>
      <xdr:spPr>
        <a:xfrm>
          <a:off x="4914900" y="13211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37337</xdr:rowOff>
    </xdr:from>
    <xdr:to>
      <xdr:col>7</xdr:col>
      <xdr:colOff>66675</xdr:colOff>
      <xdr:row>77</xdr:row>
      <xdr:rowOff>138937</xdr:rowOff>
    </xdr:to>
    <xdr:sp macro="" textlink="">
      <xdr:nvSpPr>
        <xdr:cNvPr id="369" name="フローチャート : 判断 368"/>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5842</xdr:rowOff>
    </xdr:from>
    <xdr:to>
      <xdr:col>5</xdr:col>
      <xdr:colOff>549275</xdr:colOff>
      <xdr:row>77</xdr:row>
      <xdr:rowOff>37846</xdr:rowOff>
    </xdr:to>
    <xdr:cxnSp macro="">
      <xdr:nvCxnSpPr>
        <xdr:cNvPr id="370" name="直線コネクタ 369"/>
        <xdr:cNvCxnSpPr/>
      </xdr:nvCxnSpPr>
      <xdr:spPr>
        <a:xfrm flipV="1">
          <a:off x="3098800" y="1320749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23622</xdr:rowOff>
    </xdr:from>
    <xdr:to>
      <xdr:col>5</xdr:col>
      <xdr:colOff>600075</xdr:colOff>
      <xdr:row>77</xdr:row>
      <xdr:rowOff>125222</xdr:rowOff>
    </xdr:to>
    <xdr:sp macro="" textlink="">
      <xdr:nvSpPr>
        <xdr:cNvPr id="371" name="フローチャート : 判断 370"/>
        <xdr:cNvSpPr/>
      </xdr:nvSpPr>
      <xdr:spPr>
        <a:xfrm>
          <a:off x="3937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109999</xdr:rowOff>
    </xdr:from>
    <xdr:ext cx="736600" cy="259045"/>
    <xdr:sp macro="" textlink="">
      <xdr:nvSpPr>
        <xdr:cNvPr id="372" name="テキスト ボックス 371"/>
        <xdr:cNvSpPr txBox="1"/>
      </xdr:nvSpPr>
      <xdr:spPr>
        <a:xfrm>
          <a:off x="3606800" y="13311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33274</xdr:rowOff>
    </xdr:from>
    <xdr:to>
      <xdr:col>4</xdr:col>
      <xdr:colOff>346075</xdr:colOff>
      <xdr:row>77</xdr:row>
      <xdr:rowOff>37846</xdr:rowOff>
    </xdr:to>
    <xdr:cxnSp macro="">
      <xdr:nvCxnSpPr>
        <xdr:cNvPr id="373" name="直線コネクタ 372"/>
        <xdr:cNvCxnSpPr/>
      </xdr:nvCxnSpPr>
      <xdr:spPr>
        <a:xfrm>
          <a:off x="2209800" y="132349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124206</xdr:rowOff>
    </xdr:from>
    <xdr:to>
      <xdr:col>4</xdr:col>
      <xdr:colOff>396875</xdr:colOff>
      <xdr:row>78</xdr:row>
      <xdr:rowOff>54356</xdr:rowOff>
    </xdr:to>
    <xdr:sp macro="" textlink="">
      <xdr:nvSpPr>
        <xdr:cNvPr id="374" name="フローチャート : 判断 373"/>
        <xdr:cNvSpPr/>
      </xdr:nvSpPr>
      <xdr:spPr>
        <a:xfrm>
          <a:off x="3048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39133</xdr:rowOff>
    </xdr:from>
    <xdr:ext cx="762000" cy="259045"/>
    <xdr:sp macro="" textlink="">
      <xdr:nvSpPr>
        <xdr:cNvPr id="375" name="テキスト ボックス 374"/>
        <xdr:cNvSpPr txBox="1"/>
      </xdr:nvSpPr>
      <xdr:spPr>
        <a:xfrm>
          <a:off x="2717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28702</xdr:rowOff>
    </xdr:from>
    <xdr:to>
      <xdr:col>3</xdr:col>
      <xdr:colOff>142875</xdr:colOff>
      <xdr:row>77</xdr:row>
      <xdr:rowOff>33274</xdr:rowOff>
    </xdr:to>
    <xdr:cxnSp macro="">
      <xdr:nvCxnSpPr>
        <xdr:cNvPr id="376" name="直線コネクタ 375"/>
        <xdr:cNvCxnSpPr/>
      </xdr:nvCxnSpPr>
      <xdr:spPr>
        <a:xfrm>
          <a:off x="1320800" y="132303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137922</xdr:rowOff>
    </xdr:from>
    <xdr:to>
      <xdr:col>3</xdr:col>
      <xdr:colOff>193675</xdr:colOff>
      <xdr:row>78</xdr:row>
      <xdr:rowOff>68072</xdr:rowOff>
    </xdr:to>
    <xdr:sp macro="" textlink="">
      <xdr:nvSpPr>
        <xdr:cNvPr id="377" name="フローチャート : 判断 376"/>
        <xdr:cNvSpPr/>
      </xdr:nvSpPr>
      <xdr:spPr>
        <a:xfrm>
          <a:off x="2159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52849</xdr:rowOff>
    </xdr:from>
    <xdr:ext cx="762000" cy="259045"/>
    <xdr:sp macro="" textlink="">
      <xdr:nvSpPr>
        <xdr:cNvPr id="378" name="テキスト ボックス 377"/>
        <xdr:cNvSpPr txBox="1"/>
      </xdr:nvSpPr>
      <xdr:spPr>
        <a:xfrm>
          <a:off x="1828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151637</xdr:rowOff>
    </xdr:from>
    <xdr:to>
      <xdr:col>1</xdr:col>
      <xdr:colOff>676275</xdr:colOff>
      <xdr:row>78</xdr:row>
      <xdr:rowOff>81787</xdr:rowOff>
    </xdr:to>
    <xdr:sp macro="" textlink="">
      <xdr:nvSpPr>
        <xdr:cNvPr id="379" name="フローチャート : 判断 378"/>
        <xdr:cNvSpPr/>
      </xdr:nvSpPr>
      <xdr:spPr>
        <a:xfrm>
          <a:off x="1270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66564</xdr:rowOff>
    </xdr:from>
    <xdr:ext cx="762000" cy="259045"/>
    <xdr:sp macro="" textlink="">
      <xdr:nvSpPr>
        <xdr:cNvPr id="380" name="テキスト ボックス 379"/>
        <xdr:cNvSpPr txBox="1"/>
      </xdr:nvSpPr>
      <xdr:spPr>
        <a:xfrm>
          <a:off x="939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76</xdr:row>
      <xdr:rowOff>144780</xdr:rowOff>
    </xdr:from>
    <xdr:to>
      <xdr:col>7</xdr:col>
      <xdr:colOff>66675</xdr:colOff>
      <xdr:row>77</xdr:row>
      <xdr:rowOff>74930</xdr:rowOff>
    </xdr:to>
    <xdr:sp macro="" textlink="">
      <xdr:nvSpPr>
        <xdr:cNvPr id="386" name="円/楕円 385"/>
        <xdr:cNvSpPr/>
      </xdr:nvSpPr>
      <xdr:spPr>
        <a:xfrm>
          <a:off x="47752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161307</xdr:rowOff>
    </xdr:from>
    <xdr:ext cx="762000" cy="259045"/>
    <xdr:sp macro="" textlink="">
      <xdr:nvSpPr>
        <xdr:cNvPr id="387" name="公債費該当値テキスト"/>
        <xdr:cNvSpPr txBox="1"/>
      </xdr:nvSpPr>
      <xdr:spPr>
        <a:xfrm>
          <a:off x="49149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126492</xdr:rowOff>
    </xdr:from>
    <xdr:to>
      <xdr:col>5</xdr:col>
      <xdr:colOff>600075</xdr:colOff>
      <xdr:row>77</xdr:row>
      <xdr:rowOff>56642</xdr:rowOff>
    </xdr:to>
    <xdr:sp macro="" textlink="">
      <xdr:nvSpPr>
        <xdr:cNvPr id="388" name="円/楕円 387"/>
        <xdr:cNvSpPr/>
      </xdr:nvSpPr>
      <xdr:spPr>
        <a:xfrm>
          <a:off x="39370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66819</xdr:rowOff>
    </xdr:from>
    <xdr:ext cx="736600" cy="259045"/>
    <xdr:sp macro="" textlink="">
      <xdr:nvSpPr>
        <xdr:cNvPr id="389" name="テキスト ボックス 388"/>
        <xdr:cNvSpPr txBox="1"/>
      </xdr:nvSpPr>
      <xdr:spPr>
        <a:xfrm>
          <a:off x="3606800" y="12925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158496</xdr:rowOff>
    </xdr:from>
    <xdr:to>
      <xdr:col>4</xdr:col>
      <xdr:colOff>396875</xdr:colOff>
      <xdr:row>77</xdr:row>
      <xdr:rowOff>88646</xdr:rowOff>
    </xdr:to>
    <xdr:sp macro="" textlink="">
      <xdr:nvSpPr>
        <xdr:cNvPr id="390" name="円/楕円 389"/>
        <xdr:cNvSpPr/>
      </xdr:nvSpPr>
      <xdr:spPr>
        <a:xfrm>
          <a:off x="30480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98823</xdr:rowOff>
    </xdr:from>
    <xdr:ext cx="762000" cy="259045"/>
    <xdr:sp macro="" textlink="">
      <xdr:nvSpPr>
        <xdr:cNvPr id="391" name="テキスト ボックス 390"/>
        <xdr:cNvSpPr txBox="1"/>
      </xdr:nvSpPr>
      <xdr:spPr>
        <a:xfrm>
          <a:off x="2717800" y="1295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153924</xdr:rowOff>
    </xdr:from>
    <xdr:to>
      <xdr:col>3</xdr:col>
      <xdr:colOff>193675</xdr:colOff>
      <xdr:row>77</xdr:row>
      <xdr:rowOff>84074</xdr:rowOff>
    </xdr:to>
    <xdr:sp macro="" textlink="">
      <xdr:nvSpPr>
        <xdr:cNvPr id="392" name="円/楕円 391"/>
        <xdr:cNvSpPr/>
      </xdr:nvSpPr>
      <xdr:spPr>
        <a:xfrm>
          <a:off x="21590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94251</xdr:rowOff>
    </xdr:from>
    <xdr:ext cx="762000" cy="259045"/>
    <xdr:sp macro="" textlink="">
      <xdr:nvSpPr>
        <xdr:cNvPr id="393" name="テキスト ボックス 392"/>
        <xdr:cNvSpPr txBox="1"/>
      </xdr:nvSpPr>
      <xdr:spPr>
        <a:xfrm>
          <a:off x="1828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149352</xdr:rowOff>
    </xdr:from>
    <xdr:to>
      <xdr:col>1</xdr:col>
      <xdr:colOff>676275</xdr:colOff>
      <xdr:row>77</xdr:row>
      <xdr:rowOff>79502</xdr:rowOff>
    </xdr:to>
    <xdr:sp macro="" textlink="">
      <xdr:nvSpPr>
        <xdr:cNvPr id="394" name="円/楕円 393"/>
        <xdr:cNvSpPr/>
      </xdr:nvSpPr>
      <xdr:spPr>
        <a:xfrm>
          <a:off x="12700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89679</xdr:rowOff>
    </xdr:from>
    <xdr:ext cx="762000" cy="259045"/>
    <xdr:sp macro="" textlink="">
      <xdr:nvSpPr>
        <xdr:cNvPr id="395" name="テキスト ボックス 394"/>
        <xdr:cNvSpPr txBox="1"/>
      </xdr:nvSpPr>
      <xdr:spPr>
        <a:xfrm>
          <a:off x="939800" y="1294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対前年度比</a:t>
          </a:r>
          <a:r>
            <a:rPr kumimoji="1" lang="en-US" altLang="ja-JP" sz="1300">
              <a:solidFill>
                <a:schemeClr val="dk1"/>
              </a:solidFill>
              <a:effectLst/>
              <a:latin typeface="+mn-lt"/>
              <a:ea typeface="+mn-ea"/>
              <a:cs typeface="+mn-cs"/>
            </a:rPr>
            <a:t>0.1</a:t>
          </a:r>
          <a:r>
            <a:rPr kumimoji="1" lang="ja-JP" altLang="ja-JP" sz="1300">
              <a:solidFill>
                <a:schemeClr val="dk1"/>
              </a:solidFill>
              <a:effectLst/>
              <a:latin typeface="+mn-lt"/>
              <a:ea typeface="+mn-ea"/>
              <a:cs typeface="+mn-cs"/>
            </a:rPr>
            <a:t>ポイント</a:t>
          </a:r>
          <a:r>
            <a:rPr kumimoji="1" lang="ja-JP" altLang="en-US" sz="1300">
              <a:solidFill>
                <a:schemeClr val="dk1"/>
              </a:solidFill>
              <a:effectLst/>
              <a:latin typeface="+mn-lt"/>
              <a:ea typeface="+mn-ea"/>
              <a:cs typeface="+mn-cs"/>
            </a:rPr>
            <a:t>増</a:t>
          </a:r>
          <a:r>
            <a:rPr kumimoji="1" lang="ja-JP" altLang="ja-JP" sz="1300">
              <a:solidFill>
                <a:schemeClr val="dk1"/>
              </a:solidFill>
              <a:effectLst/>
              <a:latin typeface="+mn-lt"/>
              <a:ea typeface="+mn-ea"/>
              <a:cs typeface="+mn-cs"/>
            </a:rPr>
            <a:t>となって</a:t>
          </a:r>
          <a:r>
            <a:rPr kumimoji="1" lang="ja-JP" altLang="en-US" sz="1300">
              <a:solidFill>
                <a:schemeClr val="dk1"/>
              </a:solidFill>
              <a:effectLst/>
              <a:latin typeface="+mn-lt"/>
              <a:ea typeface="+mn-ea"/>
              <a:cs typeface="+mn-cs"/>
            </a:rPr>
            <a:t>いるものの</a:t>
          </a:r>
          <a:r>
            <a:rPr kumimoji="1" lang="ja-JP" altLang="ja-JP" sz="1300">
              <a:solidFill>
                <a:schemeClr val="dk1"/>
              </a:solidFill>
              <a:effectLst/>
              <a:latin typeface="+mn-lt"/>
              <a:ea typeface="+mn-ea"/>
              <a:cs typeface="+mn-cs"/>
            </a:rPr>
            <a:t>、類似団体平均値で</a:t>
          </a:r>
          <a:r>
            <a:rPr kumimoji="1" lang="ja-JP" altLang="en-US" sz="1300">
              <a:solidFill>
                <a:schemeClr val="dk1"/>
              </a:solidFill>
              <a:effectLst/>
              <a:latin typeface="+mn-lt"/>
              <a:ea typeface="+mn-ea"/>
              <a:cs typeface="+mn-cs"/>
            </a:rPr>
            <a:t>は</a:t>
          </a:r>
          <a:r>
            <a:rPr kumimoji="1" lang="en-US" altLang="ja-JP" sz="1300">
              <a:solidFill>
                <a:schemeClr val="dk1"/>
              </a:solidFill>
              <a:effectLst/>
              <a:latin typeface="+mn-lt"/>
              <a:ea typeface="+mn-ea"/>
              <a:cs typeface="+mn-cs"/>
            </a:rPr>
            <a:t>3.9</a:t>
          </a:r>
          <a:r>
            <a:rPr kumimoji="1" lang="ja-JP" altLang="ja-JP" sz="1300">
              <a:solidFill>
                <a:schemeClr val="dk1"/>
              </a:solidFill>
              <a:effectLst/>
              <a:latin typeface="+mn-lt"/>
              <a:ea typeface="+mn-ea"/>
              <a:cs typeface="+mn-cs"/>
            </a:rPr>
            <a:t>ポイント下回っている。</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今後</a:t>
          </a:r>
          <a:r>
            <a:rPr kumimoji="1" lang="ja-JP" altLang="en-US" sz="1300">
              <a:solidFill>
                <a:schemeClr val="dk1"/>
              </a:solidFill>
              <a:effectLst/>
              <a:latin typeface="+mn-lt"/>
              <a:ea typeface="+mn-ea"/>
              <a:cs typeface="+mn-cs"/>
            </a:rPr>
            <a:t>、増加見込の普通建設事業費を確保するためにも、</a:t>
          </a:r>
          <a:r>
            <a:rPr kumimoji="1" lang="ja-JP" altLang="ja-JP" sz="1300">
              <a:solidFill>
                <a:schemeClr val="dk1"/>
              </a:solidFill>
              <a:effectLst/>
              <a:latin typeface="+mn-lt"/>
              <a:ea typeface="+mn-ea"/>
              <a:cs typeface="+mn-cs"/>
            </a:rPr>
            <a:t>継続して経費の削減と</a:t>
          </a:r>
          <a:r>
            <a:rPr kumimoji="1" lang="ja-JP" altLang="en-US" sz="1300">
              <a:solidFill>
                <a:schemeClr val="dk1"/>
              </a:solidFill>
              <a:effectLst/>
              <a:latin typeface="+mn-lt"/>
              <a:ea typeface="+mn-ea"/>
              <a:cs typeface="+mn-cs"/>
            </a:rPr>
            <a:t>自主財源確保</a:t>
          </a:r>
          <a:r>
            <a:rPr kumimoji="1" lang="ja-JP" altLang="ja-JP" sz="1300">
              <a:solidFill>
                <a:schemeClr val="dk1"/>
              </a:solidFill>
              <a:effectLst/>
              <a:latin typeface="+mn-lt"/>
              <a:ea typeface="+mn-ea"/>
              <a:cs typeface="+mn-cs"/>
            </a:rPr>
            <a:t>に努める</a:t>
          </a:r>
          <a:endParaRPr lang="ja-JP" altLang="ja-JP" sz="1300">
            <a:effectLst/>
          </a:endParaRP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0" name="直線コネクタ 40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1" name="テキスト ボックス 41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2" name="直線コネクタ 41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3" name="テキスト ボックス 41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4" name="直線コネクタ 41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5" name="テキスト ボックス 41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6" name="直線コネクタ 41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7" name="テキスト ボックス 41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8" name="直線コネクタ 41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9" name="テキスト ボックス 41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96520</xdr:rowOff>
    </xdr:from>
    <xdr:to>
      <xdr:col>24</xdr:col>
      <xdr:colOff>31750</xdr:colOff>
      <xdr:row>81</xdr:row>
      <xdr:rowOff>107950</xdr:rowOff>
    </xdr:to>
    <xdr:cxnSp macro="">
      <xdr:nvCxnSpPr>
        <xdr:cNvPr id="423" name="直線コネクタ 422"/>
        <xdr:cNvCxnSpPr/>
      </xdr:nvCxnSpPr>
      <xdr:spPr>
        <a:xfrm flipV="1">
          <a:off x="16510000" y="12440920"/>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80027</xdr:rowOff>
    </xdr:from>
    <xdr:ext cx="762000" cy="259045"/>
    <xdr:sp macro="" textlink="">
      <xdr:nvSpPr>
        <xdr:cNvPr id="424" name="公債費以外最小値テキスト"/>
        <xdr:cNvSpPr txBox="1"/>
      </xdr:nvSpPr>
      <xdr:spPr>
        <a:xfrm>
          <a:off x="165989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99.0</a:t>
          </a:r>
          <a:endParaRPr kumimoji="1" lang="ja-JP" altLang="en-US" sz="1000" b="1">
            <a:latin typeface="ＭＳ Ｐゴシック"/>
          </a:endParaRPr>
        </a:p>
      </xdr:txBody>
    </xdr:sp>
    <xdr:clientData/>
  </xdr:oneCellAnchor>
  <xdr:twoCellAnchor>
    <xdr:from>
      <xdr:col>23</xdr:col>
      <xdr:colOff>628650</xdr:colOff>
      <xdr:row>81</xdr:row>
      <xdr:rowOff>107950</xdr:rowOff>
    </xdr:from>
    <xdr:to>
      <xdr:col>24</xdr:col>
      <xdr:colOff>120650</xdr:colOff>
      <xdr:row>81</xdr:row>
      <xdr:rowOff>107950</xdr:rowOff>
    </xdr:to>
    <xdr:cxnSp macro="">
      <xdr:nvCxnSpPr>
        <xdr:cNvPr id="425" name="直線コネクタ 424"/>
        <xdr:cNvCxnSpPr/>
      </xdr:nvCxnSpPr>
      <xdr:spPr>
        <a:xfrm>
          <a:off x="16421100" y="1399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11447</xdr:rowOff>
    </xdr:from>
    <xdr:ext cx="762000" cy="259045"/>
    <xdr:sp macro="" textlink="">
      <xdr:nvSpPr>
        <xdr:cNvPr id="426" name="公債費以外最大値テキスト"/>
        <xdr:cNvSpPr txBox="1"/>
      </xdr:nvSpPr>
      <xdr:spPr>
        <a:xfrm>
          <a:off x="16598900" y="1218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58.2</a:t>
          </a:r>
          <a:endParaRPr kumimoji="1" lang="ja-JP" altLang="en-US" sz="1000" b="1">
            <a:latin typeface="ＭＳ Ｐゴシック"/>
          </a:endParaRPr>
        </a:p>
      </xdr:txBody>
    </xdr:sp>
    <xdr:clientData/>
  </xdr:oneCellAnchor>
  <xdr:twoCellAnchor>
    <xdr:from>
      <xdr:col>23</xdr:col>
      <xdr:colOff>628650</xdr:colOff>
      <xdr:row>72</xdr:row>
      <xdr:rowOff>96520</xdr:rowOff>
    </xdr:from>
    <xdr:to>
      <xdr:col>24</xdr:col>
      <xdr:colOff>120650</xdr:colOff>
      <xdr:row>72</xdr:row>
      <xdr:rowOff>96520</xdr:rowOff>
    </xdr:to>
    <xdr:cxnSp macro="">
      <xdr:nvCxnSpPr>
        <xdr:cNvPr id="427" name="直線コネクタ 426"/>
        <xdr:cNvCxnSpPr/>
      </xdr:nvCxnSpPr>
      <xdr:spPr>
        <a:xfrm>
          <a:off x="16421100" y="12440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20320</xdr:rowOff>
    </xdr:from>
    <xdr:to>
      <xdr:col>24</xdr:col>
      <xdr:colOff>31750</xdr:colOff>
      <xdr:row>75</xdr:row>
      <xdr:rowOff>24130</xdr:rowOff>
    </xdr:to>
    <xdr:cxnSp macro="">
      <xdr:nvCxnSpPr>
        <xdr:cNvPr id="428" name="直線コネクタ 427"/>
        <xdr:cNvCxnSpPr/>
      </xdr:nvCxnSpPr>
      <xdr:spPr>
        <a:xfrm>
          <a:off x="15671800" y="1287907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93997</xdr:rowOff>
    </xdr:from>
    <xdr:ext cx="762000" cy="259045"/>
    <xdr:sp macro="" textlink="">
      <xdr:nvSpPr>
        <xdr:cNvPr id="429" name="公債費以外平均値テキスト"/>
        <xdr:cNvSpPr txBox="1"/>
      </xdr:nvSpPr>
      <xdr:spPr>
        <a:xfrm>
          <a:off x="16598900" y="129527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121920</xdr:rowOff>
    </xdr:from>
    <xdr:to>
      <xdr:col>24</xdr:col>
      <xdr:colOff>82550</xdr:colOff>
      <xdr:row>76</xdr:row>
      <xdr:rowOff>52070</xdr:rowOff>
    </xdr:to>
    <xdr:sp macro="" textlink="">
      <xdr:nvSpPr>
        <xdr:cNvPr id="430" name="フローチャート : 判断 429"/>
        <xdr:cNvSpPr/>
      </xdr:nvSpPr>
      <xdr:spPr>
        <a:xfrm>
          <a:off x="16459200" y="1298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20320</xdr:rowOff>
    </xdr:from>
    <xdr:to>
      <xdr:col>22</xdr:col>
      <xdr:colOff>565150</xdr:colOff>
      <xdr:row>75</xdr:row>
      <xdr:rowOff>39370</xdr:rowOff>
    </xdr:to>
    <xdr:cxnSp macro="">
      <xdr:nvCxnSpPr>
        <xdr:cNvPr id="431" name="直線コネクタ 430"/>
        <xdr:cNvCxnSpPr/>
      </xdr:nvCxnSpPr>
      <xdr:spPr>
        <a:xfrm flipV="1">
          <a:off x="14782800" y="1287907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45720</xdr:rowOff>
    </xdr:from>
    <xdr:to>
      <xdr:col>22</xdr:col>
      <xdr:colOff>615950</xdr:colOff>
      <xdr:row>75</xdr:row>
      <xdr:rowOff>147320</xdr:rowOff>
    </xdr:to>
    <xdr:sp macro="" textlink="">
      <xdr:nvSpPr>
        <xdr:cNvPr id="432" name="フローチャート : 判断 431"/>
        <xdr:cNvSpPr/>
      </xdr:nvSpPr>
      <xdr:spPr>
        <a:xfrm>
          <a:off x="15621000" y="1290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132097</xdr:rowOff>
    </xdr:from>
    <xdr:ext cx="736600" cy="259045"/>
    <xdr:sp macro="" textlink="">
      <xdr:nvSpPr>
        <xdr:cNvPr id="433" name="テキスト ボックス 432"/>
        <xdr:cNvSpPr txBox="1"/>
      </xdr:nvSpPr>
      <xdr:spPr>
        <a:xfrm>
          <a:off x="15290800" y="129908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39370</xdr:rowOff>
    </xdr:from>
    <xdr:to>
      <xdr:col>21</xdr:col>
      <xdr:colOff>361950</xdr:colOff>
      <xdr:row>75</xdr:row>
      <xdr:rowOff>138430</xdr:rowOff>
    </xdr:to>
    <xdr:cxnSp macro="">
      <xdr:nvCxnSpPr>
        <xdr:cNvPr id="434" name="直線コネクタ 433"/>
        <xdr:cNvCxnSpPr/>
      </xdr:nvCxnSpPr>
      <xdr:spPr>
        <a:xfrm flipV="1">
          <a:off x="13893800" y="128981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38100</xdr:rowOff>
    </xdr:from>
    <xdr:to>
      <xdr:col>21</xdr:col>
      <xdr:colOff>412750</xdr:colOff>
      <xdr:row>75</xdr:row>
      <xdr:rowOff>139700</xdr:rowOff>
    </xdr:to>
    <xdr:sp macro="" textlink="">
      <xdr:nvSpPr>
        <xdr:cNvPr id="435" name="フローチャート : 判断 434"/>
        <xdr:cNvSpPr/>
      </xdr:nvSpPr>
      <xdr:spPr>
        <a:xfrm>
          <a:off x="14732000" y="1289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124477</xdr:rowOff>
    </xdr:from>
    <xdr:ext cx="762000" cy="259045"/>
    <xdr:sp macro="" textlink="">
      <xdr:nvSpPr>
        <xdr:cNvPr id="436" name="テキスト ボックス 435"/>
        <xdr:cNvSpPr txBox="1"/>
      </xdr:nvSpPr>
      <xdr:spPr>
        <a:xfrm>
          <a:off x="14401800" y="12983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138430</xdr:rowOff>
    </xdr:from>
    <xdr:to>
      <xdr:col>20</xdr:col>
      <xdr:colOff>158750</xdr:colOff>
      <xdr:row>76</xdr:row>
      <xdr:rowOff>12700</xdr:rowOff>
    </xdr:to>
    <xdr:cxnSp macro="">
      <xdr:nvCxnSpPr>
        <xdr:cNvPr id="437" name="直線コネクタ 436"/>
        <xdr:cNvCxnSpPr/>
      </xdr:nvCxnSpPr>
      <xdr:spPr>
        <a:xfrm flipV="1">
          <a:off x="13004800" y="129971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74</xdr:row>
      <xdr:rowOff>160020</xdr:rowOff>
    </xdr:from>
    <xdr:to>
      <xdr:col>20</xdr:col>
      <xdr:colOff>209550</xdr:colOff>
      <xdr:row>75</xdr:row>
      <xdr:rowOff>90170</xdr:rowOff>
    </xdr:to>
    <xdr:sp macro="" textlink="">
      <xdr:nvSpPr>
        <xdr:cNvPr id="438" name="フローチャート : 判断 437"/>
        <xdr:cNvSpPr/>
      </xdr:nvSpPr>
      <xdr:spPr>
        <a:xfrm>
          <a:off x="13843000" y="1284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100347</xdr:rowOff>
    </xdr:from>
    <xdr:ext cx="762000" cy="259045"/>
    <xdr:sp macro="" textlink="">
      <xdr:nvSpPr>
        <xdr:cNvPr id="439" name="テキスト ボックス 438"/>
        <xdr:cNvSpPr txBox="1"/>
      </xdr:nvSpPr>
      <xdr:spPr>
        <a:xfrm>
          <a:off x="13512800" y="1261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70.2</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3810</xdr:rowOff>
    </xdr:from>
    <xdr:to>
      <xdr:col>19</xdr:col>
      <xdr:colOff>6350</xdr:colOff>
      <xdr:row>75</xdr:row>
      <xdr:rowOff>105410</xdr:rowOff>
    </xdr:to>
    <xdr:sp macro="" textlink="">
      <xdr:nvSpPr>
        <xdr:cNvPr id="440" name="フローチャート : 判断 439"/>
        <xdr:cNvSpPr/>
      </xdr:nvSpPr>
      <xdr:spPr>
        <a:xfrm>
          <a:off x="12954000" y="1286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115587</xdr:rowOff>
    </xdr:from>
    <xdr:ext cx="762000" cy="259045"/>
    <xdr:sp macro="" textlink="">
      <xdr:nvSpPr>
        <xdr:cNvPr id="441" name="テキスト ボックス 440"/>
        <xdr:cNvSpPr txBox="1"/>
      </xdr:nvSpPr>
      <xdr:spPr>
        <a:xfrm>
          <a:off x="12623800" y="1263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74</xdr:row>
      <xdr:rowOff>144780</xdr:rowOff>
    </xdr:from>
    <xdr:to>
      <xdr:col>24</xdr:col>
      <xdr:colOff>82550</xdr:colOff>
      <xdr:row>75</xdr:row>
      <xdr:rowOff>74930</xdr:rowOff>
    </xdr:to>
    <xdr:sp macro="" textlink="">
      <xdr:nvSpPr>
        <xdr:cNvPr id="447" name="円/楕円 446"/>
        <xdr:cNvSpPr/>
      </xdr:nvSpPr>
      <xdr:spPr>
        <a:xfrm>
          <a:off x="164592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73</xdr:row>
      <xdr:rowOff>161307</xdr:rowOff>
    </xdr:from>
    <xdr:ext cx="762000" cy="259045"/>
    <xdr:sp macro="" textlink="">
      <xdr:nvSpPr>
        <xdr:cNvPr id="448" name="公債費以外該当値テキスト"/>
        <xdr:cNvSpPr txBox="1"/>
      </xdr:nvSpPr>
      <xdr:spPr>
        <a:xfrm>
          <a:off x="16598900" y="1267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69.8</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140970</xdr:rowOff>
    </xdr:from>
    <xdr:to>
      <xdr:col>22</xdr:col>
      <xdr:colOff>615950</xdr:colOff>
      <xdr:row>75</xdr:row>
      <xdr:rowOff>71120</xdr:rowOff>
    </xdr:to>
    <xdr:sp macro="" textlink="">
      <xdr:nvSpPr>
        <xdr:cNvPr id="449" name="円/楕円 448"/>
        <xdr:cNvSpPr/>
      </xdr:nvSpPr>
      <xdr:spPr>
        <a:xfrm>
          <a:off x="15621000" y="1282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81297</xdr:rowOff>
    </xdr:from>
    <xdr:ext cx="736600" cy="259045"/>
    <xdr:sp macro="" textlink="">
      <xdr:nvSpPr>
        <xdr:cNvPr id="450" name="テキスト ボックス 449"/>
        <xdr:cNvSpPr txBox="1"/>
      </xdr:nvSpPr>
      <xdr:spPr>
        <a:xfrm>
          <a:off x="15290800" y="12597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69.7</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160020</xdr:rowOff>
    </xdr:from>
    <xdr:to>
      <xdr:col>21</xdr:col>
      <xdr:colOff>412750</xdr:colOff>
      <xdr:row>75</xdr:row>
      <xdr:rowOff>90170</xdr:rowOff>
    </xdr:to>
    <xdr:sp macro="" textlink="">
      <xdr:nvSpPr>
        <xdr:cNvPr id="451" name="円/楕円 450"/>
        <xdr:cNvSpPr/>
      </xdr:nvSpPr>
      <xdr:spPr>
        <a:xfrm>
          <a:off x="14732000" y="1284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100347</xdr:rowOff>
    </xdr:from>
    <xdr:ext cx="762000" cy="259045"/>
    <xdr:sp macro="" textlink="">
      <xdr:nvSpPr>
        <xdr:cNvPr id="452" name="テキスト ボックス 451"/>
        <xdr:cNvSpPr txBox="1"/>
      </xdr:nvSpPr>
      <xdr:spPr>
        <a:xfrm>
          <a:off x="14401800" y="1261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70.2</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87630</xdr:rowOff>
    </xdr:from>
    <xdr:to>
      <xdr:col>20</xdr:col>
      <xdr:colOff>209550</xdr:colOff>
      <xdr:row>76</xdr:row>
      <xdr:rowOff>17780</xdr:rowOff>
    </xdr:to>
    <xdr:sp macro="" textlink="">
      <xdr:nvSpPr>
        <xdr:cNvPr id="453" name="円/楕円 452"/>
        <xdr:cNvSpPr/>
      </xdr:nvSpPr>
      <xdr:spPr>
        <a:xfrm>
          <a:off x="13843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2557</xdr:rowOff>
    </xdr:from>
    <xdr:ext cx="762000" cy="259045"/>
    <xdr:sp macro="" textlink="">
      <xdr:nvSpPr>
        <xdr:cNvPr id="454" name="テキスト ボックス 453"/>
        <xdr:cNvSpPr txBox="1"/>
      </xdr:nvSpPr>
      <xdr:spPr>
        <a:xfrm>
          <a:off x="13512800" y="1303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72.8</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133350</xdr:rowOff>
    </xdr:from>
    <xdr:to>
      <xdr:col>19</xdr:col>
      <xdr:colOff>6350</xdr:colOff>
      <xdr:row>76</xdr:row>
      <xdr:rowOff>63500</xdr:rowOff>
    </xdr:to>
    <xdr:sp macro="" textlink="">
      <xdr:nvSpPr>
        <xdr:cNvPr id="455" name="円/楕円 454"/>
        <xdr:cNvSpPr/>
      </xdr:nvSpPr>
      <xdr:spPr>
        <a:xfrm>
          <a:off x="12954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48277</xdr:rowOff>
    </xdr:from>
    <xdr:ext cx="762000" cy="259045"/>
    <xdr:sp macro="" textlink="">
      <xdr:nvSpPr>
        <xdr:cNvPr id="456" name="テキスト ボックス 455"/>
        <xdr:cNvSpPr txBox="1"/>
      </xdr:nvSpPr>
      <xdr:spPr>
        <a:xfrm>
          <a:off x="12623800" y="1307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沖縄県中城村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3257</xdr:rowOff>
    </xdr:from>
    <xdr:to>
      <xdr:col>4</xdr:col>
      <xdr:colOff>1117600</xdr:colOff>
      <xdr:row>20</xdr:row>
      <xdr:rowOff>161301</xdr:rowOff>
    </xdr:to>
    <xdr:cxnSp macro="">
      <xdr:nvCxnSpPr>
        <xdr:cNvPr id="47" name="直線コネクタ 46"/>
        <xdr:cNvCxnSpPr/>
      </xdr:nvCxnSpPr>
      <xdr:spPr bwMode="auto">
        <a:xfrm flipV="1">
          <a:off x="5651500" y="2108282"/>
          <a:ext cx="0" cy="15296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133378</xdr:rowOff>
    </xdr:from>
    <xdr:ext cx="762000" cy="259045"/>
    <xdr:sp macro="" textlink="">
      <xdr:nvSpPr>
        <xdr:cNvPr id="48" name="人口1人当たり決算額の推移最小値テキスト130"/>
        <xdr:cNvSpPr txBox="1"/>
      </xdr:nvSpPr>
      <xdr:spPr>
        <a:xfrm>
          <a:off x="5740400" y="3610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58,316</a:t>
          </a:r>
          <a:endParaRPr kumimoji="1" lang="ja-JP" altLang="en-US" sz="1000" b="1">
            <a:latin typeface="ＭＳ Ｐゴシック"/>
          </a:endParaRPr>
        </a:p>
      </xdr:txBody>
    </xdr:sp>
    <xdr:clientData/>
  </xdr:oneCellAnchor>
  <xdr:twoCellAnchor>
    <xdr:from>
      <xdr:col>4</xdr:col>
      <xdr:colOff>1028700</xdr:colOff>
      <xdr:row>20</xdr:row>
      <xdr:rowOff>161301</xdr:rowOff>
    </xdr:from>
    <xdr:to>
      <xdr:col>5</xdr:col>
      <xdr:colOff>73025</xdr:colOff>
      <xdr:row>20</xdr:row>
      <xdr:rowOff>161301</xdr:rowOff>
    </xdr:to>
    <xdr:cxnSp macro="">
      <xdr:nvCxnSpPr>
        <xdr:cNvPr id="49" name="直線コネクタ 48"/>
        <xdr:cNvCxnSpPr/>
      </xdr:nvCxnSpPr>
      <xdr:spPr bwMode="auto">
        <a:xfrm>
          <a:off x="5562600" y="36379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89634</xdr:rowOff>
    </xdr:from>
    <xdr:ext cx="762000" cy="259045"/>
    <xdr:sp macro="" textlink="">
      <xdr:nvSpPr>
        <xdr:cNvPr id="50" name="人口1人当たり決算額の推移最大値テキスト130"/>
        <xdr:cNvSpPr txBox="1"/>
      </xdr:nvSpPr>
      <xdr:spPr>
        <a:xfrm>
          <a:off x="5740400" y="1851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151,995</a:t>
          </a:r>
          <a:endParaRPr kumimoji="1" lang="ja-JP" altLang="en-US" sz="1000" b="1">
            <a:latin typeface="ＭＳ Ｐゴシック"/>
          </a:endParaRPr>
        </a:p>
      </xdr:txBody>
    </xdr:sp>
    <xdr:clientData/>
  </xdr:oneCellAnchor>
  <xdr:twoCellAnchor>
    <xdr:from>
      <xdr:col>4</xdr:col>
      <xdr:colOff>1028700</xdr:colOff>
      <xdr:row>12</xdr:row>
      <xdr:rowOff>3257</xdr:rowOff>
    </xdr:from>
    <xdr:to>
      <xdr:col>5</xdr:col>
      <xdr:colOff>73025</xdr:colOff>
      <xdr:row>12</xdr:row>
      <xdr:rowOff>3257</xdr:rowOff>
    </xdr:to>
    <xdr:cxnSp macro="">
      <xdr:nvCxnSpPr>
        <xdr:cNvPr id="51" name="直線コネクタ 50"/>
        <xdr:cNvCxnSpPr/>
      </xdr:nvCxnSpPr>
      <xdr:spPr bwMode="auto">
        <a:xfrm>
          <a:off x="5562600" y="21082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20</xdr:row>
      <xdr:rowOff>88606</xdr:rowOff>
    </xdr:from>
    <xdr:to>
      <xdr:col>4</xdr:col>
      <xdr:colOff>1117600</xdr:colOff>
      <xdr:row>20</xdr:row>
      <xdr:rowOff>119304</xdr:rowOff>
    </xdr:to>
    <xdr:cxnSp macro="">
      <xdr:nvCxnSpPr>
        <xdr:cNvPr id="52" name="直線コネクタ 51"/>
        <xdr:cNvCxnSpPr/>
      </xdr:nvCxnSpPr>
      <xdr:spPr bwMode="auto">
        <a:xfrm flipV="1">
          <a:off x="5003800" y="3565231"/>
          <a:ext cx="647700" cy="306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5870</xdr:rowOff>
    </xdr:from>
    <xdr:ext cx="762000" cy="259045"/>
    <xdr:sp macro="" textlink="">
      <xdr:nvSpPr>
        <xdr:cNvPr id="53" name="人口1人当たり決算額の推移平均値テキスト130"/>
        <xdr:cNvSpPr txBox="1"/>
      </xdr:nvSpPr>
      <xdr:spPr>
        <a:xfrm>
          <a:off x="5740400" y="27966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97,236</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160793</xdr:rowOff>
    </xdr:from>
    <xdr:to>
      <xdr:col>5</xdr:col>
      <xdr:colOff>34925</xdr:colOff>
      <xdr:row>17</xdr:row>
      <xdr:rowOff>90943</xdr:rowOff>
    </xdr:to>
    <xdr:sp macro="" textlink="">
      <xdr:nvSpPr>
        <xdr:cNvPr id="54" name="フローチャート : 判断 53"/>
        <xdr:cNvSpPr/>
      </xdr:nvSpPr>
      <xdr:spPr bwMode="auto">
        <a:xfrm>
          <a:off x="5600700" y="29516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20</xdr:row>
      <xdr:rowOff>103579</xdr:rowOff>
    </xdr:from>
    <xdr:to>
      <xdr:col>4</xdr:col>
      <xdr:colOff>469900</xdr:colOff>
      <xdr:row>20</xdr:row>
      <xdr:rowOff>119304</xdr:rowOff>
    </xdr:to>
    <xdr:cxnSp macro="">
      <xdr:nvCxnSpPr>
        <xdr:cNvPr id="55" name="直線コネクタ 54"/>
        <xdr:cNvCxnSpPr/>
      </xdr:nvCxnSpPr>
      <xdr:spPr bwMode="auto">
        <a:xfrm>
          <a:off x="4305300" y="3580204"/>
          <a:ext cx="698500" cy="157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267</xdr:rowOff>
    </xdr:from>
    <xdr:to>
      <xdr:col>4</xdr:col>
      <xdr:colOff>520700</xdr:colOff>
      <xdr:row>17</xdr:row>
      <xdr:rowOff>101867</xdr:rowOff>
    </xdr:to>
    <xdr:sp macro="" textlink="">
      <xdr:nvSpPr>
        <xdr:cNvPr id="56" name="フローチャート : 判断 55"/>
        <xdr:cNvSpPr/>
      </xdr:nvSpPr>
      <xdr:spPr bwMode="auto">
        <a:xfrm>
          <a:off x="4953000" y="2962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112044</xdr:rowOff>
    </xdr:from>
    <xdr:ext cx="736600" cy="259045"/>
    <xdr:sp macro="" textlink="">
      <xdr:nvSpPr>
        <xdr:cNvPr id="57" name="テキスト ボックス 56"/>
        <xdr:cNvSpPr txBox="1"/>
      </xdr:nvSpPr>
      <xdr:spPr>
        <a:xfrm>
          <a:off x="4622800" y="2731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96,567</a:t>
          </a:r>
          <a:endParaRPr kumimoji="1" lang="ja-JP" altLang="en-US" sz="1000" b="1">
            <a:solidFill>
              <a:srgbClr val="000080"/>
            </a:solidFill>
            <a:latin typeface="ＭＳ Ｐゴシック"/>
          </a:endParaRPr>
        </a:p>
      </xdr:txBody>
    </xdr:sp>
    <xdr:clientData/>
  </xdr:oneCellAnchor>
  <xdr:twoCellAnchor>
    <xdr:from>
      <xdr:col>3</xdr:col>
      <xdr:colOff>206375</xdr:colOff>
      <xdr:row>20</xdr:row>
      <xdr:rowOff>99236</xdr:rowOff>
    </xdr:from>
    <xdr:to>
      <xdr:col>3</xdr:col>
      <xdr:colOff>904875</xdr:colOff>
      <xdr:row>20</xdr:row>
      <xdr:rowOff>103579</xdr:rowOff>
    </xdr:to>
    <xdr:cxnSp macro="">
      <xdr:nvCxnSpPr>
        <xdr:cNvPr id="58" name="直線コネクタ 57"/>
        <xdr:cNvCxnSpPr/>
      </xdr:nvCxnSpPr>
      <xdr:spPr bwMode="auto">
        <a:xfrm>
          <a:off x="3606800" y="3575861"/>
          <a:ext cx="698500" cy="43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29103</xdr:rowOff>
    </xdr:from>
    <xdr:to>
      <xdr:col>3</xdr:col>
      <xdr:colOff>955675</xdr:colOff>
      <xdr:row>17</xdr:row>
      <xdr:rowOff>130703</xdr:rowOff>
    </xdr:to>
    <xdr:sp macro="" textlink="">
      <xdr:nvSpPr>
        <xdr:cNvPr id="59" name="フローチャート : 判断 58"/>
        <xdr:cNvSpPr/>
      </xdr:nvSpPr>
      <xdr:spPr bwMode="auto">
        <a:xfrm>
          <a:off x="4254500" y="2991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140880</xdr:rowOff>
    </xdr:from>
    <xdr:ext cx="762000" cy="259045"/>
    <xdr:sp macro="" textlink="">
      <xdr:nvSpPr>
        <xdr:cNvPr id="60" name="テキスト ボックス 59"/>
        <xdr:cNvSpPr txBox="1"/>
      </xdr:nvSpPr>
      <xdr:spPr>
        <a:xfrm>
          <a:off x="3924300" y="2760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94,801</a:t>
          </a:r>
          <a:endParaRPr kumimoji="1" lang="ja-JP" altLang="en-US" sz="1000" b="1">
            <a:solidFill>
              <a:srgbClr val="000080"/>
            </a:solidFill>
            <a:latin typeface="ＭＳ Ｐゴシック"/>
          </a:endParaRPr>
        </a:p>
      </xdr:txBody>
    </xdr:sp>
    <xdr:clientData/>
  </xdr:oneCellAnchor>
  <xdr:twoCellAnchor>
    <xdr:from>
      <xdr:col>2</xdr:col>
      <xdr:colOff>641350</xdr:colOff>
      <xdr:row>20</xdr:row>
      <xdr:rowOff>11992</xdr:rowOff>
    </xdr:from>
    <xdr:to>
      <xdr:col>3</xdr:col>
      <xdr:colOff>206375</xdr:colOff>
      <xdr:row>20</xdr:row>
      <xdr:rowOff>99236</xdr:rowOff>
    </xdr:to>
    <xdr:cxnSp macro="">
      <xdr:nvCxnSpPr>
        <xdr:cNvPr id="61" name="直線コネクタ 60"/>
        <xdr:cNvCxnSpPr/>
      </xdr:nvCxnSpPr>
      <xdr:spPr bwMode="auto">
        <a:xfrm>
          <a:off x="2908300" y="3488617"/>
          <a:ext cx="698500" cy="872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62495</xdr:rowOff>
    </xdr:from>
    <xdr:to>
      <xdr:col>3</xdr:col>
      <xdr:colOff>257175</xdr:colOff>
      <xdr:row>17</xdr:row>
      <xdr:rowOff>164095</xdr:rowOff>
    </xdr:to>
    <xdr:sp macro="" textlink="">
      <xdr:nvSpPr>
        <xdr:cNvPr id="62" name="フローチャート : 判断 61"/>
        <xdr:cNvSpPr/>
      </xdr:nvSpPr>
      <xdr:spPr bwMode="auto">
        <a:xfrm>
          <a:off x="3556000" y="30247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2822</xdr:rowOff>
    </xdr:from>
    <xdr:ext cx="762000" cy="259045"/>
    <xdr:sp macro="" textlink="">
      <xdr:nvSpPr>
        <xdr:cNvPr id="63" name="テキスト ボックス 62"/>
        <xdr:cNvSpPr txBox="1"/>
      </xdr:nvSpPr>
      <xdr:spPr>
        <a:xfrm>
          <a:off x="3225800" y="2793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92,756</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24123</xdr:rowOff>
    </xdr:from>
    <xdr:to>
      <xdr:col>2</xdr:col>
      <xdr:colOff>692150</xdr:colOff>
      <xdr:row>17</xdr:row>
      <xdr:rowOff>125723</xdr:rowOff>
    </xdr:to>
    <xdr:sp macro="" textlink="">
      <xdr:nvSpPr>
        <xdr:cNvPr id="64" name="フローチャート : 判断 63"/>
        <xdr:cNvSpPr/>
      </xdr:nvSpPr>
      <xdr:spPr bwMode="auto">
        <a:xfrm>
          <a:off x="2857500" y="29863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135900</xdr:rowOff>
    </xdr:from>
    <xdr:ext cx="762000" cy="259045"/>
    <xdr:sp macro="" textlink="">
      <xdr:nvSpPr>
        <xdr:cNvPr id="65" name="テキスト ボックス 64"/>
        <xdr:cNvSpPr txBox="1"/>
      </xdr:nvSpPr>
      <xdr:spPr>
        <a:xfrm>
          <a:off x="2527300" y="2755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95,106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20</xdr:row>
      <xdr:rowOff>37806</xdr:rowOff>
    </xdr:from>
    <xdr:to>
      <xdr:col>5</xdr:col>
      <xdr:colOff>34925</xdr:colOff>
      <xdr:row>20</xdr:row>
      <xdr:rowOff>139406</xdr:rowOff>
    </xdr:to>
    <xdr:sp macro="" textlink="">
      <xdr:nvSpPr>
        <xdr:cNvPr id="71" name="円/楕円 70"/>
        <xdr:cNvSpPr/>
      </xdr:nvSpPr>
      <xdr:spPr bwMode="auto">
        <a:xfrm>
          <a:off x="5600700" y="35144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19</xdr:row>
      <xdr:rowOff>117833</xdr:rowOff>
    </xdr:from>
    <xdr:ext cx="762000" cy="259045"/>
    <xdr:sp macro="" textlink="">
      <xdr:nvSpPr>
        <xdr:cNvPr id="72" name="人口1人当たり決算額の推移該当値テキスト130"/>
        <xdr:cNvSpPr txBox="1"/>
      </xdr:nvSpPr>
      <xdr:spPr>
        <a:xfrm>
          <a:off x="5740400" y="3423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62,768</a:t>
          </a:r>
          <a:endParaRPr kumimoji="1" lang="ja-JP" altLang="en-US" sz="1000" b="1">
            <a:solidFill>
              <a:srgbClr val="FF0000"/>
            </a:solidFill>
            <a:latin typeface="ＭＳ Ｐゴシック"/>
          </a:endParaRPr>
        </a:p>
      </xdr:txBody>
    </xdr:sp>
    <xdr:clientData/>
  </xdr:oneCellAnchor>
  <xdr:twoCellAnchor>
    <xdr:from>
      <xdr:col>4</xdr:col>
      <xdr:colOff>419100</xdr:colOff>
      <xdr:row>20</xdr:row>
      <xdr:rowOff>68504</xdr:rowOff>
    </xdr:from>
    <xdr:to>
      <xdr:col>4</xdr:col>
      <xdr:colOff>520700</xdr:colOff>
      <xdr:row>20</xdr:row>
      <xdr:rowOff>170104</xdr:rowOff>
    </xdr:to>
    <xdr:sp macro="" textlink="">
      <xdr:nvSpPr>
        <xdr:cNvPr id="73" name="円/楕円 72"/>
        <xdr:cNvSpPr/>
      </xdr:nvSpPr>
      <xdr:spPr bwMode="auto">
        <a:xfrm>
          <a:off x="4953000" y="35451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20</xdr:row>
      <xdr:rowOff>154881</xdr:rowOff>
    </xdr:from>
    <xdr:ext cx="736600" cy="259045"/>
    <xdr:sp macro="" textlink="">
      <xdr:nvSpPr>
        <xdr:cNvPr id="74" name="テキスト ボックス 73"/>
        <xdr:cNvSpPr txBox="1"/>
      </xdr:nvSpPr>
      <xdr:spPr>
        <a:xfrm>
          <a:off x="4622800" y="36315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60,888</a:t>
          </a:r>
          <a:endParaRPr kumimoji="1" lang="ja-JP" altLang="en-US" sz="1000" b="1">
            <a:solidFill>
              <a:srgbClr val="FF0000"/>
            </a:solidFill>
            <a:latin typeface="ＭＳ Ｐゴシック"/>
          </a:endParaRPr>
        </a:p>
      </xdr:txBody>
    </xdr:sp>
    <xdr:clientData/>
  </xdr:oneCellAnchor>
  <xdr:twoCellAnchor>
    <xdr:from>
      <xdr:col>3</xdr:col>
      <xdr:colOff>854075</xdr:colOff>
      <xdr:row>20</xdr:row>
      <xdr:rowOff>52779</xdr:rowOff>
    </xdr:from>
    <xdr:to>
      <xdr:col>3</xdr:col>
      <xdr:colOff>955675</xdr:colOff>
      <xdr:row>20</xdr:row>
      <xdr:rowOff>154379</xdr:rowOff>
    </xdr:to>
    <xdr:sp macro="" textlink="">
      <xdr:nvSpPr>
        <xdr:cNvPr id="75" name="円/楕円 74"/>
        <xdr:cNvSpPr/>
      </xdr:nvSpPr>
      <xdr:spPr bwMode="auto">
        <a:xfrm>
          <a:off x="4254500" y="35294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20</xdr:row>
      <xdr:rowOff>139156</xdr:rowOff>
    </xdr:from>
    <xdr:ext cx="762000" cy="259045"/>
    <xdr:sp macro="" textlink="">
      <xdr:nvSpPr>
        <xdr:cNvPr id="76" name="テキスト ボックス 75"/>
        <xdr:cNvSpPr txBox="1"/>
      </xdr:nvSpPr>
      <xdr:spPr>
        <a:xfrm>
          <a:off x="3924300" y="3615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61,851</a:t>
          </a:r>
          <a:endParaRPr kumimoji="1" lang="ja-JP" altLang="en-US" sz="1000" b="1">
            <a:solidFill>
              <a:srgbClr val="FF0000"/>
            </a:solidFill>
            <a:latin typeface="ＭＳ Ｐゴシック"/>
          </a:endParaRPr>
        </a:p>
      </xdr:txBody>
    </xdr:sp>
    <xdr:clientData/>
  </xdr:oneCellAnchor>
  <xdr:twoCellAnchor>
    <xdr:from>
      <xdr:col>3</xdr:col>
      <xdr:colOff>155575</xdr:colOff>
      <xdr:row>20</xdr:row>
      <xdr:rowOff>48436</xdr:rowOff>
    </xdr:from>
    <xdr:to>
      <xdr:col>3</xdr:col>
      <xdr:colOff>257175</xdr:colOff>
      <xdr:row>20</xdr:row>
      <xdr:rowOff>150036</xdr:rowOff>
    </xdr:to>
    <xdr:sp macro="" textlink="">
      <xdr:nvSpPr>
        <xdr:cNvPr id="77" name="円/楕円 76"/>
        <xdr:cNvSpPr/>
      </xdr:nvSpPr>
      <xdr:spPr bwMode="auto">
        <a:xfrm>
          <a:off x="3556000" y="35250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20</xdr:row>
      <xdr:rowOff>134813</xdr:rowOff>
    </xdr:from>
    <xdr:ext cx="762000" cy="259045"/>
    <xdr:sp macro="" textlink="">
      <xdr:nvSpPr>
        <xdr:cNvPr id="78" name="テキスト ボックス 77"/>
        <xdr:cNvSpPr txBox="1"/>
      </xdr:nvSpPr>
      <xdr:spPr>
        <a:xfrm>
          <a:off x="3225800" y="3611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62,117</a:t>
          </a:r>
          <a:endParaRPr kumimoji="1" lang="ja-JP" altLang="en-US" sz="1000" b="1">
            <a:solidFill>
              <a:srgbClr val="FF0000"/>
            </a:solidFill>
            <a:latin typeface="ＭＳ Ｐゴシック"/>
          </a:endParaRPr>
        </a:p>
      </xdr:txBody>
    </xdr:sp>
    <xdr:clientData/>
  </xdr:oneCellAnchor>
  <xdr:twoCellAnchor>
    <xdr:from>
      <xdr:col>2</xdr:col>
      <xdr:colOff>590550</xdr:colOff>
      <xdr:row>19</xdr:row>
      <xdr:rowOff>132642</xdr:rowOff>
    </xdr:from>
    <xdr:to>
      <xdr:col>2</xdr:col>
      <xdr:colOff>692150</xdr:colOff>
      <xdr:row>20</xdr:row>
      <xdr:rowOff>62792</xdr:rowOff>
    </xdr:to>
    <xdr:sp macro="" textlink="">
      <xdr:nvSpPr>
        <xdr:cNvPr id="79" name="円/楕円 78"/>
        <xdr:cNvSpPr/>
      </xdr:nvSpPr>
      <xdr:spPr bwMode="auto">
        <a:xfrm>
          <a:off x="2857500" y="34378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20</xdr:row>
      <xdr:rowOff>47569</xdr:rowOff>
    </xdr:from>
    <xdr:ext cx="762000" cy="259045"/>
    <xdr:sp macro="" textlink="">
      <xdr:nvSpPr>
        <xdr:cNvPr id="80" name="テキスト ボックス 79"/>
        <xdr:cNvSpPr txBox="1"/>
      </xdr:nvSpPr>
      <xdr:spPr>
        <a:xfrm>
          <a:off x="2527300" y="3524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67,460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8" name="テキスト ボックス 97"/>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2" name="テキスト ボックス 101"/>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4" name="テキスト ボックス 103"/>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323748</xdr:rowOff>
    </xdr:from>
    <xdr:to>
      <xdr:col>4</xdr:col>
      <xdr:colOff>1117600</xdr:colOff>
      <xdr:row>37</xdr:row>
      <xdr:rowOff>151765</xdr:rowOff>
    </xdr:to>
    <xdr:cxnSp macro="">
      <xdr:nvCxnSpPr>
        <xdr:cNvPr id="108" name="直線コネクタ 107"/>
        <xdr:cNvCxnSpPr/>
      </xdr:nvCxnSpPr>
      <xdr:spPr bwMode="auto">
        <a:xfrm flipV="1">
          <a:off x="5651500" y="6248298"/>
          <a:ext cx="0" cy="10281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123842</xdr:rowOff>
    </xdr:from>
    <xdr:ext cx="762000" cy="259045"/>
    <xdr:sp macro="" textlink="">
      <xdr:nvSpPr>
        <xdr:cNvPr id="109" name="人口1人当たり決算額の推移最小値テキスト445"/>
        <xdr:cNvSpPr txBox="1"/>
      </xdr:nvSpPr>
      <xdr:spPr>
        <a:xfrm>
          <a:off x="5740400" y="7248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-5,300</a:t>
          </a:r>
          <a:endParaRPr kumimoji="1" lang="ja-JP" altLang="en-US" sz="1000" b="1">
            <a:latin typeface="ＭＳ Ｐゴシック"/>
          </a:endParaRPr>
        </a:p>
      </xdr:txBody>
    </xdr:sp>
    <xdr:clientData/>
  </xdr:oneCellAnchor>
  <xdr:twoCellAnchor>
    <xdr:from>
      <xdr:col>4</xdr:col>
      <xdr:colOff>1028700</xdr:colOff>
      <xdr:row>37</xdr:row>
      <xdr:rowOff>151765</xdr:rowOff>
    </xdr:from>
    <xdr:to>
      <xdr:col>5</xdr:col>
      <xdr:colOff>73025</xdr:colOff>
      <xdr:row>37</xdr:row>
      <xdr:rowOff>151765</xdr:rowOff>
    </xdr:to>
    <xdr:cxnSp macro="">
      <xdr:nvCxnSpPr>
        <xdr:cNvPr id="110" name="直線コネクタ 109"/>
        <xdr:cNvCxnSpPr/>
      </xdr:nvCxnSpPr>
      <xdr:spPr bwMode="auto">
        <a:xfrm>
          <a:off x="5562600" y="72764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67225</xdr:rowOff>
    </xdr:from>
    <xdr:ext cx="762000" cy="259045"/>
    <xdr:sp macro="" textlink="">
      <xdr:nvSpPr>
        <xdr:cNvPr id="111" name="人口1人当たり決算額の推移最大値テキスト445"/>
        <xdr:cNvSpPr txBox="1"/>
      </xdr:nvSpPr>
      <xdr:spPr>
        <a:xfrm>
          <a:off x="5740400" y="5991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48,672</a:t>
          </a:r>
          <a:endParaRPr kumimoji="1" lang="ja-JP" altLang="en-US" sz="1000" b="1">
            <a:latin typeface="ＭＳ Ｐゴシック"/>
          </a:endParaRPr>
        </a:p>
      </xdr:txBody>
    </xdr:sp>
    <xdr:clientData/>
  </xdr:oneCellAnchor>
  <xdr:twoCellAnchor>
    <xdr:from>
      <xdr:col>4</xdr:col>
      <xdr:colOff>1028700</xdr:colOff>
      <xdr:row>33</xdr:row>
      <xdr:rowOff>323748</xdr:rowOff>
    </xdr:from>
    <xdr:to>
      <xdr:col>5</xdr:col>
      <xdr:colOff>73025</xdr:colOff>
      <xdr:row>33</xdr:row>
      <xdr:rowOff>323748</xdr:rowOff>
    </xdr:to>
    <xdr:cxnSp macro="">
      <xdr:nvCxnSpPr>
        <xdr:cNvPr id="112" name="直線コネクタ 111"/>
        <xdr:cNvCxnSpPr/>
      </xdr:nvCxnSpPr>
      <xdr:spPr bwMode="auto">
        <a:xfrm>
          <a:off x="5562600" y="62482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246805</xdr:rowOff>
    </xdr:from>
    <xdr:to>
      <xdr:col>4</xdr:col>
      <xdr:colOff>1117600</xdr:colOff>
      <xdr:row>35</xdr:row>
      <xdr:rowOff>259912</xdr:rowOff>
    </xdr:to>
    <xdr:cxnSp macro="">
      <xdr:nvCxnSpPr>
        <xdr:cNvPr id="113" name="直線コネクタ 112"/>
        <xdr:cNvCxnSpPr/>
      </xdr:nvCxnSpPr>
      <xdr:spPr bwMode="auto">
        <a:xfrm flipV="1">
          <a:off x="5003800" y="6857155"/>
          <a:ext cx="647700" cy="131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321651</xdr:rowOff>
    </xdr:from>
    <xdr:ext cx="762000" cy="259045"/>
    <xdr:sp macro="" textlink="">
      <xdr:nvSpPr>
        <xdr:cNvPr id="114" name="人口1人当たり決算額の推移平均値テキスト445"/>
        <xdr:cNvSpPr txBox="1"/>
      </xdr:nvSpPr>
      <xdr:spPr>
        <a:xfrm>
          <a:off x="5740400" y="65891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19,983</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133674</xdr:rowOff>
    </xdr:from>
    <xdr:to>
      <xdr:col>5</xdr:col>
      <xdr:colOff>34925</xdr:colOff>
      <xdr:row>35</xdr:row>
      <xdr:rowOff>235274</xdr:rowOff>
    </xdr:to>
    <xdr:sp macro="" textlink="">
      <xdr:nvSpPr>
        <xdr:cNvPr id="115" name="フローチャート : 判断 114"/>
        <xdr:cNvSpPr/>
      </xdr:nvSpPr>
      <xdr:spPr bwMode="auto">
        <a:xfrm>
          <a:off x="5600700" y="6744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236690</xdr:rowOff>
    </xdr:from>
    <xdr:to>
      <xdr:col>4</xdr:col>
      <xdr:colOff>469900</xdr:colOff>
      <xdr:row>35</xdr:row>
      <xdr:rowOff>259912</xdr:rowOff>
    </xdr:to>
    <xdr:cxnSp macro="">
      <xdr:nvCxnSpPr>
        <xdr:cNvPr id="116" name="直線コネクタ 115"/>
        <xdr:cNvCxnSpPr/>
      </xdr:nvCxnSpPr>
      <xdr:spPr bwMode="auto">
        <a:xfrm>
          <a:off x="4305300" y="6847040"/>
          <a:ext cx="698500" cy="232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120358</xdr:rowOff>
    </xdr:from>
    <xdr:to>
      <xdr:col>4</xdr:col>
      <xdr:colOff>520700</xdr:colOff>
      <xdr:row>35</xdr:row>
      <xdr:rowOff>221958</xdr:rowOff>
    </xdr:to>
    <xdr:sp macro="" textlink="">
      <xdr:nvSpPr>
        <xdr:cNvPr id="117" name="フローチャート : 判断 116"/>
        <xdr:cNvSpPr/>
      </xdr:nvSpPr>
      <xdr:spPr bwMode="auto">
        <a:xfrm>
          <a:off x="4953000" y="67307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232135</xdr:rowOff>
    </xdr:from>
    <xdr:ext cx="736600" cy="259045"/>
    <xdr:sp macro="" textlink="">
      <xdr:nvSpPr>
        <xdr:cNvPr id="118" name="テキスト ボックス 117"/>
        <xdr:cNvSpPr txBox="1"/>
      </xdr:nvSpPr>
      <xdr:spPr>
        <a:xfrm>
          <a:off x="4622800" y="6499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20,682</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222041</xdr:rowOff>
    </xdr:from>
    <xdr:to>
      <xdr:col>3</xdr:col>
      <xdr:colOff>904875</xdr:colOff>
      <xdr:row>35</xdr:row>
      <xdr:rowOff>236690</xdr:rowOff>
    </xdr:to>
    <xdr:cxnSp macro="">
      <xdr:nvCxnSpPr>
        <xdr:cNvPr id="119" name="直線コネクタ 118"/>
        <xdr:cNvCxnSpPr/>
      </xdr:nvCxnSpPr>
      <xdr:spPr bwMode="auto">
        <a:xfrm>
          <a:off x="3606800" y="6832391"/>
          <a:ext cx="698500" cy="146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81953</xdr:rowOff>
    </xdr:from>
    <xdr:to>
      <xdr:col>3</xdr:col>
      <xdr:colOff>955675</xdr:colOff>
      <xdr:row>35</xdr:row>
      <xdr:rowOff>183553</xdr:rowOff>
    </xdr:to>
    <xdr:sp macro="" textlink="">
      <xdr:nvSpPr>
        <xdr:cNvPr id="120" name="フローチャート : 判断 119"/>
        <xdr:cNvSpPr/>
      </xdr:nvSpPr>
      <xdr:spPr bwMode="auto">
        <a:xfrm>
          <a:off x="4254500" y="66923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193730</xdr:rowOff>
    </xdr:from>
    <xdr:ext cx="762000" cy="259045"/>
    <xdr:sp macro="" textlink="">
      <xdr:nvSpPr>
        <xdr:cNvPr id="121" name="テキスト ボックス 120"/>
        <xdr:cNvSpPr txBox="1"/>
      </xdr:nvSpPr>
      <xdr:spPr>
        <a:xfrm>
          <a:off x="3924300" y="6461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22,698</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215868</xdr:rowOff>
    </xdr:from>
    <xdr:to>
      <xdr:col>3</xdr:col>
      <xdr:colOff>206375</xdr:colOff>
      <xdr:row>35</xdr:row>
      <xdr:rowOff>222041</xdr:rowOff>
    </xdr:to>
    <xdr:cxnSp macro="">
      <xdr:nvCxnSpPr>
        <xdr:cNvPr id="122" name="直線コネクタ 121"/>
        <xdr:cNvCxnSpPr/>
      </xdr:nvCxnSpPr>
      <xdr:spPr bwMode="auto">
        <a:xfrm>
          <a:off x="2908300" y="6826218"/>
          <a:ext cx="698500" cy="61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31070</xdr:rowOff>
    </xdr:from>
    <xdr:to>
      <xdr:col>3</xdr:col>
      <xdr:colOff>257175</xdr:colOff>
      <xdr:row>35</xdr:row>
      <xdr:rowOff>132670</xdr:rowOff>
    </xdr:to>
    <xdr:sp macro="" textlink="">
      <xdr:nvSpPr>
        <xdr:cNvPr id="123" name="フローチャート : 判断 122"/>
        <xdr:cNvSpPr/>
      </xdr:nvSpPr>
      <xdr:spPr bwMode="auto">
        <a:xfrm>
          <a:off x="3556000" y="66414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142848</xdr:rowOff>
    </xdr:from>
    <xdr:ext cx="762000" cy="259045"/>
    <xdr:sp macro="" textlink="">
      <xdr:nvSpPr>
        <xdr:cNvPr id="124" name="テキスト ボックス 123"/>
        <xdr:cNvSpPr txBox="1"/>
      </xdr:nvSpPr>
      <xdr:spPr>
        <a:xfrm>
          <a:off x="3225800" y="6410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25,369</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1695</xdr:rowOff>
    </xdr:from>
    <xdr:to>
      <xdr:col>2</xdr:col>
      <xdr:colOff>692150</xdr:colOff>
      <xdr:row>35</xdr:row>
      <xdr:rowOff>103295</xdr:rowOff>
    </xdr:to>
    <xdr:sp macro="" textlink="">
      <xdr:nvSpPr>
        <xdr:cNvPr id="125" name="フローチャート : 判断 124"/>
        <xdr:cNvSpPr/>
      </xdr:nvSpPr>
      <xdr:spPr bwMode="auto">
        <a:xfrm>
          <a:off x="2857500" y="66120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113473</xdr:rowOff>
    </xdr:from>
    <xdr:ext cx="762000" cy="259045"/>
    <xdr:sp macro="" textlink="">
      <xdr:nvSpPr>
        <xdr:cNvPr id="126" name="テキスト ボックス 125"/>
        <xdr:cNvSpPr txBox="1"/>
      </xdr:nvSpPr>
      <xdr:spPr>
        <a:xfrm>
          <a:off x="2527300" y="638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26,911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196005</xdr:rowOff>
    </xdr:from>
    <xdr:to>
      <xdr:col>5</xdr:col>
      <xdr:colOff>34925</xdr:colOff>
      <xdr:row>35</xdr:row>
      <xdr:rowOff>297605</xdr:rowOff>
    </xdr:to>
    <xdr:sp macro="" textlink="">
      <xdr:nvSpPr>
        <xdr:cNvPr id="132" name="円/楕円 131"/>
        <xdr:cNvSpPr/>
      </xdr:nvSpPr>
      <xdr:spPr bwMode="auto">
        <a:xfrm>
          <a:off x="5600700" y="68063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168082</xdr:rowOff>
    </xdr:from>
    <xdr:ext cx="762000" cy="259045"/>
    <xdr:sp macro="" textlink="">
      <xdr:nvSpPr>
        <xdr:cNvPr id="133" name="人口1人当たり決算額の推移該当値テキスト445"/>
        <xdr:cNvSpPr txBox="1"/>
      </xdr:nvSpPr>
      <xdr:spPr>
        <a:xfrm>
          <a:off x="5740400" y="6778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16,711</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209112</xdr:rowOff>
    </xdr:from>
    <xdr:to>
      <xdr:col>4</xdr:col>
      <xdr:colOff>520700</xdr:colOff>
      <xdr:row>35</xdr:row>
      <xdr:rowOff>310712</xdr:rowOff>
    </xdr:to>
    <xdr:sp macro="" textlink="">
      <xdr:nvSpPr>
        <xdr:cNvPr id="134" name="円/楕円 133"/>
        <xdr:cNvSpPr/>
      </xdr:nvSpPr>
      <xdr:spPr bwMode="auto">
        <a:xfrm>
          <a:off x="4953000" y="68194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295489</xdr:rowOff>
    </xdr:from>
    <xdr:ext cx="736600" cy="259045"/>
    <xdr:sp macro="" textlink="">
      <xdr:nvSpPr>
        <xdr:cNvPr id="135" name="テキスト ボックス 134"/>
        <xdr:cNvSpPr txBox="1"/>
      </xdr:nvSpPr>
      <xdr:spPr>
        <a:xfrm>
          <a:off x="4622800" y="6905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16,023</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185890</xdr:rowOff>
    </xdr:from>
    <xdr:to>
      <xdr:col>3</xdr:col>
      <xdr:colOff>955675</xdr:colOff>
      <xdr:row>35</xdr:row>
      <xdr:rowOff>287490</xdr:rowOff>
    </xdr:to>
    <xdr:sp macro="" textlink="">
      <xdr:nvSpPr>
        <xdr:cNvPr id="136" name="円/楕円 135"/>
        <xdr:cNvSpPr/>
      </xdr:nvSpPr>
      <xdr:spPr bwMode="auto">
        <a:xfrm>
          <a:off x="4254500" y="67962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272267</xdr:rowOff>
    </xdr:from>
    <xdr:ext cx="762000" cy="259045"/>
    <xdr:sp macro="" textlink="">
      <xdr:nvSpPr>
        <xdr:cNvPr id="137" name="テキスト ボックス 136"/>
        <xdr:cNvSpPr txBox="1"/>
      </xdr:nvSpPr>
      <xdr:spPr>
        <a:xfrm>
          <a:off x="3924300" y="688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17,242</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171241</xdr:rowOff>
    </xdr:from>
    <xdr:to>
      <xdr:col>3</xdr:col>
      <xdr:colOff>257175</xdr:colOff>
      <xdr:row>35</xdr:row>
      <xdr:rowOff>272841</xdr:rowOff>
    </xdr:to>
    <xdr:sp macro="" textlink="">
      <xdr:nvSpPr>
        <xdr:cNvPr id="138" name="円/楕円 137"/>
        <xdr:cNvSpPr/>
      </xdr:nvSpPr>
      <xdr:spPr bwMode="auto">
        <a:xfrm>
          <a:off x="3556000" y="67815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257618</xdr:rowOff>
    </xdr:from>
    <xdr:ext cx="762000" cy="259045"/>
    <xdr:sp macro="" textlink="">
      <xdr:nvSpPr>
        <xdr:cNvPr id="139" name="テキスト ボックス 138"/>
        <xdr:cNvSpPr txBox="1"/>
      </xdr:nvSpPr>
      <xdr:spPr>
        <a:xfrm>
          <a:off x="3225800" y="6867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18,011</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165068</xdr:rowOff>
    </xdr:from>
    <xdr:to>
      <xdr:col>2</xdr:col>
      <xdr:colOff>692150</xdr:colOff>
      <xdr:row>35</xdr:row>
      <xdr:rowOff>266668</xdr:rowOff>
    </xdr:to>
    <xdr:sp macro="" textlink="">
      <xdr:nvSpPr>
        <xdr:cNvPr id="140" name="円/楕円 139"/>
        <xdr:cNvSpPr/>
      </xdr:nvSpPr>
      <xdr:spPr bwMode="auto">
        <a:xfrm>
          <a:off x="2857500" y="67754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251445</xdr:rowOff>
    </xdr:from>
    <xdr:ext cx="762000" cy="259045"/>
    <xdr:sp macro="" textlink="">
      <xdr:nvSpPr>
        <xdr:cNvPr id="141" name="テキスト ボックス 140"/>
        <xdr:cNvSpPr txBox="1"/>
      </xdr:nvSpPr>
      <xdr:spPr>
        <a:xfrm>
          <a:off x="2527300" y="6861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18,335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沖縄県中城村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20,280
20,095
15.53
7,106,076
6,862,046
222,152
4,056,109
5,456,583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9.3
36.3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63,815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34593</xdr:rowOff>
    </xdr:from>
    <xdr:to>
      <xdr:col>6</xdr:col>
      <xdr:colOff>510540</xdr:colOff>
      <xdr:row>39</xdr:row>
      <xdr:rowOff>100267</xdr:rowOff>
    </xdr:to>
    <xdr:cxnSp macro="">
      <xdr:nvCxnSpPr>
        <xdr:cNvPr id="58" name="直線コネクタ 57"/>
        <xdr:cNvCxnSpPr/>
      </xdr:nvCxnSpPr>
      <xdr:spPr>
        <a:xfrm flipV="1">
          <a:off x="4633595" y="5178093"/>
          <a:ext cx="1270" cy="1608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104094</xdr:rowOff>
    </xdr:from>
    <xdr:ext cx="534377" cy="259045"/>
    <xdr:sp macro="" textlink="">
      <xdr:nvSpPr>
        <xdr:cNvPr id="59" name="人件費最小値テキスト"/>
        <xdr:cNvSpPr txBox="1"/>
      </xdr:nvSpPr>
      <xdr:spPr>
        <a:xfrm>
          <a:off x="4686300" y="6790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39,915</a:t>
          </a:r>
          <a:endParaRPr kumimoji="1" lang="ja-JP" altLang="en-US" sz="1000" b="1">
            <a:latin typeface="ＭＳ Ｐゴシック"/>
          </a:endParaRPr>
        </a:p>
      </xdr:txBody>
    </xdr:sp>
    <xdr:clientData/>
  </xdr:oneCellAnchor>
  <xdr:twoCellAnchor>
    <xdr:from>
      <xdr:col>6</xdr:col>
      <xdr:colOff>422275</xdr:colOff>
      <xdr:row>39</xdr:row>
      <xdr:rowOff>100267</xdr:rowOff>
    </xdr:from>
    <xdr:to>
      <xdr:col>6</xdr:col>
      <xdr:colOff>600075</xdr:colOff>
      <xdr:row>39</xdr:row>
      <xdr:rowOff>100267</xdr:rowOff>
    </xdr:to>
    <xdr:cxnSp macro="">
      <xdr:nvCxnSpPr>
        <xdr:cNvPr id="60" name="直線コネクタ 59"/>
        <xdr:cNvCxnSpPr/>
      </xdr:nvCxnSpPr>
      <xdr:spPr>
        <a:xfrm>
          <a:off x="4546600" y="6786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152720</xdr:rowOff>
    </xdr:from>
    <xdr:ext cx="599010" cy="259045"/>
    <xdr:sp macro="" textlink="">
      <xdr:nvSpPr>
        <xdr:cNvPr id="61" name="人件費最大値テキスト"/>
        <xdr:cNvSpPr txBox="1"/>
      </xdr:nvSpPr>
      <xdr:spPr>
        <a:xfrm>
          <a:off x="4686300" y="4953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138,437</a:t>
          </a:r>
          <a:endParaRPr kumimoji="1" lang="ja-JP" altLang="en-US" sz="1000" b="1">
            <a:latin typeface="ＭＳ Ｐゴシック"/>
          </a:endParaRPr>
        </a:p>
      </xdr:txBody>
    </xdr:sp>
    <xdr:clientData/>
  </xdr:oneCellAnchor>
  <xdr:twoCellAnchor>
    <xdr:from>
      <xdr:col>6</xdr:col>
      <xdr:colOff>422275</xdr:colOff>
      <xdr:row>30</xdr:row>
      <xdr:rowOff>34593</xdr:rowOff>
    </xdr:from>
    <xdr:to>
      <xdr:col>6</xdr:col>
      <xdr:colOff>600075</xdr:colOff>
      <xdr:row>30</xdr:row>
      <xdr:rowOff>34593</xdr:rowOff>
    </xdr:to>
    <xdr:cxnSp macro="">
      <xdr:nvCxnSpPr>
        <xdr:cNvPr id="62" name="直線コネクタ 61"/>
        <xdr:cNvCxnSpPr/>
      </xdr:nvCxnSpPr>
      <xdr:spPr>
        <a:xfrm>
          <a:off x="4546600" y="5178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127992</xdr:rowOff>
    </xdr:from>
    <xdr:to>
      <xdr:col>6</xdr:col>
      <xdr:colOff>511175</xdr:colOff>
      <xdr:row>38</xdr:row>
      <xdr:rowOff>145676</xdr:rowOff>
    </xdr:to>
    <xdr:cxnSp macro="">
      <xdr:nvCxnSpPr>
        <xdr:cNvPr id="63" name="直線コネクタ 62"/>
        <xdr:cNvCxnSpPr/>
      </xdr:nvCxnSpPr>
      <xdr:spPr>
        <a:xfrm flipV="1">
          <a:off x="3797300" y="6643092"/>
          <a:ext cx="838200" cy="17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110781</xdr:rowOff>
    </xdr:from>
    <xdr:ext cx="534377" cy="259045"/>
    <xdr:sp macro="" textlink="">
      <xdr:nvSpPr>
        <xdr:cNvPr id="64" name="人件費平均値テキスト"/>
        <xdr:cNvSpPr txBox="1"/>
      </xdr:nvSpPr>
      <xdr:spPr>
        <a:xfrm>
          <a:off x="4686300" y="5940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79,561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87904</xdr:rowOff>
    </xdr:from>
    <xdr:to>
      <xdr:col>6</xdr:col>
      <xdr:colOff>561975</xdr:colOff>
      <xdr:row>36</xdr:row>
      <xdr:rowOff>18054</xdr:rowOff>
    </xdr:to>
    <xdr:sp macro="" textlink="">
      <xdr:nvSpPr>
        <xdr:cNvPr id="65" name="フローチャート : 判断 64"/>
        <xdr:cNvSpPr/>
      </xdr:nvSpPr>
      <xdr:spPr>
        <a:xfrm>
          <a:off x="4584700" y="608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66205</xdr:rowOff>
    </xdr:from>
    <xdr:to>
      <xdr:col>5</xdr:col>
      <xdr:colOff>358775</xdr:colOff>
      <xdr:row>38</xdr:row>
      <xdr:rowOff>145676</xdr:rowOff>
    </xdr:to>
    <xdr:cxnSp macro="">
      <xdr:nvCxnSpPr>
        <xdr:cNvPr id="66" name="直線コネクタ 65"/>
        <xdr:cNvCxnSpPr/>
      </xdr:nvCxnSpPr>
      <xdr:spPr>
        <a:xfrm>
          <a:off x="2908300" y="6581305"/>
          <a:ext cx="889000" cy="79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79478</xdr:rowOff>
    </xdr:from>
    <xdr:to>
      <xdr:col>5</xdr:col>
      <xdr:colOff>409575</xdr:colOff>
      <xdr:row>36</xdr:row>
      <xdr:rowOff>9628</xdr:rowOff>
    </xdr:to>
    <xdr:sp macro="" textlink="">
      <xdr:nvSpPr>
        <xdr:cNvPr id="67" name="フローチャート : 判断 66"/>
        <xdr:cNvSpPr/>
      </xdr:nvSpPr>
      <xdr:spPr>
        <a:xfrm>
          <a:off x="3746500" y="608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26155</xdr:rowOff>
    </xdr:from>
    <xdr:ext cx="534377" cy="259045"/>
    <xdr:sp macro="" textlink="">
      <xdr:nvSpPr>
        <xdr:cNvPr id="68" name="テキスト ボックス 67"/>
        <xdr:cNvSpPr txBox="1"/>
      </xdr:nvSpPr>
      <xdr:spPr>
        <a:xfrm>
          <a:off x="3530111" y="5855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80,077</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50497</xdr:rowOff>
    </xdr:from>
    <xdr:to>
      <xdr:col>4</xdr:col>
      <xdr:colOff>155575</xdr:colOff>
      <xdr:row>38</xdr:row>
      <xdr:rowOff>66205</xdr:rowOff>
    </xdr:to>
    <xdr:cxnSp macro="">
      <xdr:nvCxnSpPr>
        <xdr:cNvPr id="69" name="直線コネクタ 68"/>
        <xdr:cNvCxnSpPr/>
      </xdr:nvCxnSpPr>
      <xdr:spPr>
        <a:xfrm>
          <a:off x="2019300" y="6565597"/>
          <a:ext cx="889000" cy="15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116675</xdr:rowOff>
    </xdr:from>
    <xdr:to>
      <xdr:col>4</xdr:col>
      <xdr:colOff>206375</xdr:colOff>
      <xdr:row>36</xdr:row>
      <xdr:rowOff>46825</xdr:rowOff>
    </xdr:to>
    <xdr:sp macro="" textlink="">
      <xdr:nvSpPr>
        <xdr:cNvPr id="70" name="フローチャート : 判断 69"/>
        <xdr:cNvSpPr/>
      </xdr:nvSpPr>
      <xdr:spPr>
        <a:xfrm>
          <a:off x="2857500" y="611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63352</xdr:rowOff>
    </xdr:from>
    <xdr:ext cx="534377" cy="259045"/>
    <xdr:sp macro="" textlink="">
      <xdr:nvSpPr>
        <xdr:cNvPr id="71" name="テキスト ボックス 70"/>
        <xdr:cNvSpPr txBox="1"/>
      </xdr:nvSpPr>
      <xdr:spPr>
        <a:xfrm>
          <a:off x="2641111" y="5892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77,799</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3928</xdr:rowOff>
    </xdr:from>
    <xdr:to>
      <xdr:col>2</xdr:col>
      <xdr:colOff>638175</xdr:colOff>
      <xdr:row>38</xdr:row>
      <xdr:rowOff>50497</xdr:rowOff>
    </xdr:to>
    <xdr:cxnSp macro="">
      <xdr:nvCxnSpPr>
        <xdr:cNvPr id="72" name="直線コネクタ 71"/>
        <xdr:cNvCxnSpPr/>
      </xdr:nvCxnSpPr>
      <xdr:spPr>
        <a:xfrm>
          <a:off x="1130300" y="6519028"/>
          <a:ext cx="889000" cy="46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129999</xdr:rowOff>
    </xdr:from>
    <xdr:to>
      <xdr:col>3</xdr:col>
      <xdr:colOff>3175</xdr:colOff>
      <xdr:row>36</xdr:row>
      <xdr:rowOff>60149</xdr:rowOff>
    </xdr:to>
    <xdr:sp macro="" textlink="">
      <xdr:nvSpPr>
        <xdr:cNvPr id="73" name="フローチャート : 判断 72"/>
        <xdr:cNvSpPr/>
      </xdr:nvSpPr>
      <xdr:spPr>
        <a:xfrm>
          <a:off x="1968500" y="613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76676</xdr:rowOff>
    </xdr:from>
    <xdr:ext cx="534377" cy="259045"/>
    <xdr:sp macro="" textlink="">
      <xdr:nvSpPr>
        <xdr:cNvPr id="74" name="テキスト ボックス 73"/>
        <xdr:cNvSpPr txBox="1"/>
      </xdr:nvSpPr>
      <xdr:spPr>
        <a:xfrm>
          <a:off x="1752111" y="5905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76,983</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96493</xdr:rowOff>
    </xdr:from>
    <xdr:to>
      <xdr:col>1</xdr:col>
      <xdr:colOff>485775</xdr:colOff>
      <xdr:row>36</xdr:row>
      <xdr:rowOff>26643</xdr:rowOff>
    </xdr:to>
    <xdr:sp macro="" textlink="">
      <xdr:nvSpPr>
        <xdr:cNvPr id="75" name="フローチャート : 判断 74"/>
        <xdr:cNvSpPr/>
      </xdr:nvSpPr>
      <xdr:spPr>
        <a:xfrm>
          <a:off x="1079500" y="609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43170</xdr:rowOff>
    </xdr:from>
    <xdr:ext cx="534377" cy="259045"/>
    <xdr:sp macro="" textlink="">
      <xdr:nvSpPr>
        <xdr:cNvPr id="76" name="テキスト ボックス 75"/>
        <xdr:cNvSpPr txBox="1"/>
      </xdr:nvSpPr>
      <xdr:spPr>
        <a:xfrm>
          <a:off x="863111" y="5872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79,035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38</xdr:row>
      <xdr:rowOff>77192</xdr:rowOff>
    </xdr:from>
    <xdr:to>
      <xdr:col>6</xdr:col>
      <xdr:colOff>561975</xdr:colOff>
      <xdr:row>39</xdr:row>
      <xdr:rowOff>7342</xdr:rowOff>
    </xdr:to>
    <xdr:sp macro="" textlink="">
      <xdr:nvSpPr>
        <xdr:cNvPr id="82" name="円/楕円 81"/>
        <xdr:cNvSpPr/>
      </xdr:nvSpPr>
      <xdr:spPr>
        <a:xfrm>
          <a:off x="4584700" y="6592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38</xdr:row>
      <xdr:rowOff>55619</xdr:rowOff>
    </xdr:from>
    <xdr:ext cx="534377" cy="259045"/>
    <xdr:sp macro="" textlink="">
      <xdr:nvSpPr>
        <xdr:cNvPr id="83" name="人件費該当値テキスト"/>
        <xdr:cNvSpPr txBox="1"/>
      </xdr:nvSpPr>
      <xdr:spPr>
        <a:xfrm>
          <a:off x="4686300" y="6570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48,717</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94876</xdr:rowOff>
    </xdr:from>
    <xdr:to>
      <xdr:col>5</xdr:col>
      <xdr:colOff>409575</xdr:colOff>
      <xdr:row>39</xdr:row>
      <xdr:rowOff>25026</xdr:rowOff>
    </xdr:to>
    <xdr:sp macro="" textlink="">
      <xdr:nvSpPr>
        <xdr:cNvPr id="84" name="円/楕円 83"/>
        <xdr:cNvSpPr/>
      </xdr:nvSpPr>
      <xdr:spPr>
        <a:xfrm>
          <a:off x="3746500" y="660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39</xdr:row>
      <xdr:rowOff>16153</xdr:rowOff>
    </xdr:from>
    <xdr:ext cx="534377" cy="259045"/>
    <xdr:sp macro="" textlink="">
      <xdr:nvSpPr>
        <xdr:cNvPr id="85" name="テキスト ボックス 84"/>
        <xdr:cNvSpPr txBox="1"/>
      </xdr:nvSpPr>
      <xdr:spPr>
        <a:xfrm>
          <a:off x="3530111" y="6702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47,634</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15405</xdr:rowOff>
    </xdr:from>
    <xdr:to>
      <xdr:col>4</xdr:col>
      <xdr:colOff>206375</xdr:colOff>
      <xdr:row>38</xdr:row>
      <xdr:rowOff>117005</xdr:rowOff>
    </xdr:to>
    <xdr:sp macro="" textlink="">
      <xdr:nvSpPr>
        <xdr:cNvPr id="86" name="円/楕円 85"/>
        <xdr:cNvSpPr/>
      </xdr:nvSpPr>
      <xdr:spPr>
        <a:xfrm>
          <a:off x="2857500" y="653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108132</xdr:rowOff>
    </xdr:from>
    <xdr:ext cx="534377" cy="259045"/>
    <xdr:sp macro="" textlink="">
      <xdr:nvSpPr>
        <xdr:cNvPr id="87" name="テキスト ボックス 86"/>
        <xdr:cNvSpPr txBox="1"/>
      </xdr:nvSpPr>
      <xdr:spPr>
        <a:xfrm>
          <a:off x="2641111" y="6623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52,501</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171147</xdr:rowOff>
    </xdr:from>
    <xdr:to>
      <xdr:col>3</xdr:col>
      <xdr:colOff>3175</xdr:colOff>
      <xdr:row>38</xdr:row>
      <xdr:rowOff>101297</xdr:rowOff>
    </xdr:to>
    <xdr:sp macro="" textlink="">
      <xdr:nvSpPr>
        <xdr:cNvPr id="88" name="円/楕円 87"/>
        <xdr:cNvSpPr/>
      </xdr:nvSpPr>
      <xdr:spPr>
        <a:xfrm>
          <a:off x="1968500" y="6514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92424</xdr:rowOff>
    </xdr:from>
    <xdr:ext cx="534377" cy="259045"/>
    <xdr:sp macro="" textlink="">
      <xdr:nvSpPr>
        <xdr:cNvPr id="89" name="テキスト ボックス 88"/>
        <xdr:cNvSpPr txBox="1"/>
      </xdr:nvSpPr>
      <xdr:spPr>
        <a:xfrm>
          <a:off x="1752111" y="6607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53,463</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124578</xdr:rowOff>
    </xdr:from>
    <xdr:to>
      <xdr:col>1</xdr:col>
      <xdr:colOff>485775</xdr:colOff>
      <xdr:row>38</xdr:row>
      <xdr:rowOff>54728</xdr:rowOff>
    </xdr:to>
    <xdr:sp macro="" textlink="">
      <xdr:nvSpPr>
        <xdr:cNvPr id="90" name="円/楕円 89"/>
        <xdr:cNvSpPr/>
      </xdr:nvSpPr>
      <xdr:spPr>
        <a:xfrm>
          <a:off x="1079500" y="646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45855</xdr:rowOff>
    </xdr:from>
    <xdr:ext cx="534377" cy="259045"/>
    <xdr:sp macro="" textlink="">
      <xdr:nvSpPr>
        <xdr:cNvPr id="91" name="テキスト ボックス 90"/>
        <xdr:cNvSpPr txBox="1"/>
      </xdr:nvSpPr>
      <xdr:spPr>
        <a:xfrm>
          <a:off x="863111" y="6560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56,315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61,074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6" name="テキスト ボックス 105"/>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145407</xdr:rowOff>
    </xdr:from>
    <xdr:to>
      <xdr:col>6</xdr:col>
      <xdr:colOff>510540</xdr:colOff>
      <xdr:row>59</xdr:row>
      <xdr:rowOff>84524</xdr:rowOff>
    </xdr:to>
    <xdr:cxnSp macro="">
      <xdr:nvCxnSpPr>
        <xdr:cNvPr id="116" name="直線コネクタ 115"/>
        <xdr:cNvCxnSpPr/>
      </xdr:nvCxnSpPr>
      <xdr:spPr>
        <a:xfrm flipV="1">
          <a:off x="4633595" y="8717907"/>
          <a:ext cx="1270" cy="1482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88351</xdr:rowOff>
    </xdr:from>
    <xdr:ext cx="534377" cy="259045"/>
    <xdr:sp macro="" textlink="">
      <xdr:nvSpPr>
        <xdr:cNvPr id="117" name="物件費最小値テキスト"/>
        <xdr:cNvSpPr txBox="1"/>
      </xdr:nvSpPr>
      <xdr:spPr>
        <a:xfrm>
          <a:off x="4686300" y="10203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44,741</a:t>
          </a:r>
          <a:endParaRPr kumimoji="1" lang="ja-JP" altLang="en-US" sz="1000" b="1">
            <a:latin typeface="ＭＳ Ｐゴシック"/>
          </a:endParaRPr>
        </a:p>
      </xdr:txBody>
    </xdr:sp>
    <xdr:clientData/>
  </xdr:oneCellAnchor>
  <xdr:twoCellAnchor>
    <xdr:from>
      <xdr:col>6</xdr:col>
      <xdr:colOff>422275</xdr:colOff>
      <xdr:row>59</xdr:row>
      <xdr:rowOff>84524</xdr:rowOff>
    </xdr:from>
    <xdr:to>
      <xdr:col>6</xdr:col>
      <xdr:colOff>600075</xdr:colOff>
      <xdr:row>59</xdr:row>
      <xdr:rowOff>84524</xdr:rowOff>
    </xdr:to>
    <xdr:cxnSp macro="">
      <xdr:nvCxnSpPr>
        <xdr:cNvPr id="118" name="直線コネクタ 117"/>
        <xdr:cNvCxnSpPr/>
      </xdr:nvCxnSpPr>
      <xdr:spPr>
        <a:xfrm>
          <a:off x="4546600" y="10200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92084</xdr:rowOff>
    </xdr:from>
    <xdr:ext cx="599010" cy="259045"/>
    <xdr:sp macro="" textlink="">
      <xdr:nvSpPr>
        <xdr:cNvPr id="119" name="物件費最大値テキスト"/>
        <xdr:cNvSpPr txBox="1"/>
      </xdr:nvSpPr>
      <xdr:spPr>
        <a:xfrm>
          <a:off x="4686300" y="8493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239,251</a:t>
          </a:r>
          <a:endParaRPr kumimoji="1" lang="ja-JP" altLang="en-US" sz="1000" b="1">
            <a:latin typeface="ＭＳ Ｐゴシック"/>
          </a:endParaRPr>
        </a:p>
      </xdr:txBody>
    </xdr:sp>
    <xdr:clientData/>
  </xdr:oneCellAnchor>
  <xdr:twoCellAnchor>
    <xdr:from>
      <xdr:col>6</xdr:col>
      <xdr:colOff>422275</xdr:colOff>
      <xdr:row>50</xdr:row>
      <xdr:rowOff>145407</xdr:rowOff>
    </xdr:from>
    <xdr:to>
      <xdr:col>6</xdr:col>
      <xdr:colOff>600075</xdr:colOff>
      <xdr:row>50</xdr:row>
      <xdr:rowOff>145407</xdr:rowOff>
    </xdr:to>
    <xdr:cxnSp macro="">
      <xdr:nvCxnSpPr>
        <xdr:cNvPr id="120" name="直線コネクタ 119"/>
        <xdr:cNvCxnSpPr/>
      </xdr:nvCxnSpPr>
      <xdr:spPr>
        <a:xfrm>
          <a:off x="4546600" y="8717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59</xdr:row>
      <xdr:rowOff>17993</xdr:rowOff>
    </xdr:from>
    <xdr:to>
      <xdr:col>6</xdr:col>
      <xdr:colOff>511175</xdr:colOff>
      <xdr:row>59</xdr:row>
      <xdr:rowOff>25050</xdr:rowOff>
    </xdr:to>
    <xdr:cxnSp macro="">
      <xdr:nvCxnSpPr>
        <xdr:cNvPr id="121" name="直線コネクタ 120"/>
        <xdr:cNvCxnSpPr/>
      </xdr:nvCxnSpPr>
      <xdr:spPr>
        <a:xfrm>
          <a:off x="3797300" y="10133543"/>
          <a:ext cx="838200" cy="7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155340</xdr:rowOff>
    </xdr:from>
    <xdr:ext cx="534377" cy="259045"/>
    <xdr:sp macro="" textlink="">
      <xdr:nvSpPr>
        <xdr:cNvPr id="122" name="物件費平均値テキスト"/>
        <xdr:cNvSpPr txBox="1"/>
      </xdr:nvSpPr>
      <xdr:spPr>
        <a:xfrm>
          <a:off x="4686300" y="97565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76,783</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132463</xdr:rowOff>
    </xdr:from>
    <xdr:to>
      <xdr:col>6</xdr:col>
      <xdr:colOff>561975</xdr:colOff>
      <xdr:row>58</xdr:row>
      <xdr:rowOff>62613</xdr:rowOff>
    </xdr:to>
    <xdr:sp macro="" textlink="">
      <xdr:nvSpPr>
        <xdr:cNvPr id="123" name="フローチャート : 判断 122"/>
        <xdr:cNvSpPr/>
      </xdr:nvSpPr>
      <xdr:spPr>
        <a:xfrm>
          <a:off x="4584700" y="990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59</xdr:row>
      <xdr:rowOff>17993</xdr:rowOff>
    </xdr:from>
    <xdr:to>
      <xdr:col>5</xdr:col>
      <xdr:colOff>358775</xdr:colOff>
      <xdr:row>59</xdr:row>
      <xdr:rowOff>97904</xdr:rowOff>
    </xdr:to>
    <xdr:cxnSp macro="">
      <xdr:nvCxnSpPr>
        <xdr:cNvPr id="124" name="直線コネクタ 123"/>
        <xdr:cNvCxnSpPr/>
      </xdr:nvCxnSpPr>
      <xdr:spPr>
        <a:xfrm flipV="1">
          <a:off x="2908300" y="10133543"/>
          <a:ext cx="889000" cy="79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10536</xdr:rowOff>
    </xdr:from>
    <xdr:to>
      <xdr:col>5</xdr:col>
      <xdr:colOff>409575</xdr:colOff>
      <xdr:row>58</xdr:row>
      <xdr:rowOff>112136</xdr:rowOff>
    </xdr:to>
    <xdr:sp macro="" textlink="">
      <xdr:nvSpPr>
        <xdr:cNvPr id="125" name="フローチャート : 判断 124"/>
        <xdr:cNvSpPr/>
      </xdr:nvSpPr>
      <xdr:spPr>
        <a:xfrm>
          <a:off x="3746500" y="9954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128663</xdr:rowOff>
    </xdr:from>
    <xdr:ext cx="534377" cy="259045"/>
    <xdr:sp macro="" textlink="">
      <xdr:nvSpPr>
        <xdr:cNvPr id="126" name="テキスト ボックス 125"/>
        <xdr:cNvSpPr txBox="1"/>
      </xdr:nvSpPr>
      <xdr:spPr>
        <a:xfrm>
          <a:off x="3530111" y="9729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70,284</a:t>
          </a:r>
          <a:endParaRPr kumimoji="1" lang="ja-JP" altLang="en-US" sz="1000" b="1">
            <a:solidFill>
              <a:srgbClr val="000080"/>
            </a:solidFill>
            <a:latin typeface="ＭＳ Ｐゴシック"/>
          </a:endParaRPr>
        </a:p>
      </xdr:txBody>
    </xdr:sp>
    <xdr:clientData/>
  </xdr:oneCellAnchor>
  <xdr:twoCellAnchor>
    <xdr:from>
      <xdr:col>2</xdr:col>
      <xdr:colOff>638175</xdr:colOff>
      <xdr:row>59</xdr:row>
      <xdr:rowOff>79502</xdr:rowOff>
    </xdr:from>
    <xdr:to>
      <xdr:col>4</xdr:col>
      <xdr:colOff>155575</xdr:colOff>
      <xdr:row>59</xdr:row>
      <xdr:rowOff>97904</xdr:rowOff>
    </xdr:to>
    <xdr:cxnSp macro="">
      <xdr:nvCxnSpPr>
        <xdr:cNvPr id="127" name="直線コネクタ 126"/>
        <xdr:cNvCxnSpPr/>
      </xdr:nvCxnSpPr>
      <xdr:spPr>
        <a:xfrm>
          <a:off x="2019300" y="10195052"/>
          <a:ext cx="889000" cy="18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7420</xdr:rowOff>
    </xdr:from>
    <xdr:to>
      <xdr:col>4</xdr:col>
      <xdr:colOff>206375</xdr:colOff>
      <xdr:row>58</xdr:row>
      <xdr:rowOff>109020</xdr:rowOff>
    </xdr:to>
    <xdr:sp macro="" textlink="">
      <xdr:nvSpPr>
        <xdr:cNvPr id="128" name="フローチャート : 判断 127"/>
        <xdr:cNvSpPr/>
      </xdr:nvSpPr>
      <xdr:spPr>
        <a:xfrm>
          <a:off x="2857500" y="9951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125547</xdr:rowOff>
    </xdr:from>
    <xdr:ext cx="534377" cy="259045"/>
    <xdr:sp macro="" textlink="">
      <xdr:nvSpPr>
        <xdr:cNvPr id="129" name="テキスト ボックス 128"/>
        <xdr:cNvSpPr txBox="1"/>
      </xdr:nvSpPr>
      <xdr:spPr>
        <a:xfrm>
          <a:off x="2641111" y="9726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70,693</a:t>
          </a:r>
          <a:endParaRPr kumimoji="1" lang="ja-JP" altLang="en-US" sz="1000" b="1">
            <a:solidFill>
              <a:srgbClr val="000080"/>
            </a:solidFill>
            <a:latin typeface="ＭＳ Ｐゴシック"/>
          </a:endParaRPr>
        </a:p>
      </xdr:txBody>
    </xdr:sp>
    <xdr:clientData/>
  </xdr:oneCellAnchor>
  <xdr:twoCellAnchor>
    <xdr:from>
      <xdr:col>1</xdr:col>
      <xdr:colOff>434975</xdr:colOff>
      <xdr:row>59</xdr:row>
      <xdr:rowOff>79502</xdr:rowOff>
    </xdr:from>
    <xdr:to>
      <xdr:col>2</xdr:col>
      <xdr:colOff>638175</xdr:colOff>
      <xdr:row>59</xdr:row>
      <xdr:rowOff>98103</xdr:rowOff>
    </xdr:to>
    <xdr:cxnSp macro="">
      <xdr:nvCxnSpPr>
        <xdr:cNvPr id="130" name="直線コネクタ 129"/>
        <xdr:cNvCxnSpPr/>
      </xdr:nvCxnSpPr>
      <xdr:spPr>
        <a:xfrm flipV="1">
          <a:off x="1130300" y="10195052"/>
          <a:ext cx="889000" cy="1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70582</xdr:rowOff>
    </xdr:from>
    <xdr:to>
      <xdr:col>3</xdr:col>
      <xdr:colOff>3175</xdr:colOff>
      <xdr:row>59</xdr:row>
      <xdr:rowOff>732</xdr:rowOff>
    </xdr:to>
    <xdr:sp macro="" textlink="">
      <xdr:nvSpPr>
        <xdr:cNvPr id="131" name="フローチャート : 判断 130"/>
        <xdr:cNvSpPr/>
      </xdr:nvSpPr>
      <xdr:spPr>
        <a:xfrm>
          <a:off x="1968500" y="10014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17259</xdr:rowOff>
    </xdr:from>
    <xdr:ext cx="534377" cy="259045"/>
    <xdr:sp macro="" textlink="">
      <xdr:nvSpPr>
        <xdr:cNvPr id="132" name="テキスト ボックス 131"/>
        <xdr:cNvSpPr txBox="1"/>
      </xdr:nvSpPr>
      <xdr:spPr>
        <a:xfrm>
          <a:off x="1752111" y="9789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62,404</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63236</xdr:rowOff>
    </xdr:from>
    <xdr:to>
      <xdr:col>1</xdr:col>
      <xdr:colOff>485775</xdr:colOff>
      <xdr:row>58</xdr:row>
      <xdr:rowOff>164836</xdr:rowOff>
    </xdr:to>
    <xdr:sp macro="" textlink="">
      <xdr:nvSpPr>
        <xdr:cNvPr id="133" name="フローチャート : 判断 132"/>
        <xdr:cNvSpPr/>
      </xdr:nvSpPr>
      <xdr:spPr>
        <a:xfrm>
          <a:off x="1079500" y="10007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9913</xdr:rowOff>
    </xdr:from>
    <xdr:ext cx="534377" cy="259045"/>
    <xdr:sp macro="" textlink="">
      <xdr:nvSpPr>
        <xdr:cNvPr id="134" name="テキスト ボックス 133"/>
        <xdr:cNvSpPr txBox="1"/>
      </xdr:nvSpPr>
      <xdr:spPr>
        <a:xfrm>
          <a:off x="863111" y="9782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63,368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145700</xdr:rowOff>
    </xdr:from>
    <xdr:to>
      <xdr:col>6</xdr:col>
      <xdr:colOff>561975</xdr:colOff>
      <xdr:row>59</xdr:row>
      <xdr:rowOff>75850</xdr:rowOff>
    </xdr:to>
    <xdr:sp macro="" textlink="">
      <xdr:nvSpPr>
        <xdr:cNvPr id="140" name="円/楕円 139"/>
        <xdr:cNvSpPr/>
      </xdr:nvSpPr>
      <xdr:spPr>
        <a:xfrm>
          <a:off x="4584700" y="1008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60627</xdr:rowOff>
    </xdr:from>
    <xdr:ext cx="534377" cy="259045"/>
    <xdr:sp macro="" textlink="">
      <xdr:nvSpPr>
        <xdr:cNvPr id="141" name="物件費該当値テキスト"/>
        <xdr:cNvSpPr txBox="1"/>
      </xdr:nvSpPr>
      <xdr:spPr>
        <a:xfrm>
          <a:off x="4686300" y="10004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52,546</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138643</xdr:rowOff>
    </xdr:from>
    <xdr:to>
      <xdr:col>5</xdr:col>
      <xdr:colOff>409575</xdr:colOff>
      <xdr:row>59</xdr:row>
      <xdr:rowOff>68793</xdr:rowOff>
    </xdr:to>
    <xdr:sp macro="" textlink="">
      <xdr:nvSpPr>
        <xdr:cNvPr id="142" name="円/楕円 141"/>
        <xdr:cNvSpPr/>
      </xdr:nvSpPr>
      <xdr:spPr>
        <a:xfrm>
          <a:off x="3746500" y="10082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59920</xdr:rowOff>
    </xdr:from>
    <xdr:ext cx="534377" cy="259045"/>
    <xdr:sp macro="" textlink="">
      <xdr:nvSpPr>
        <xdr:cNvPr id="143" name="テキスト ボックス 142"/>
        <xdr:cNvSpPr txBox="1"/>
      </xdr:nvSpPr>
      <xdr:spPr>
        <a:xfrm>
          <a:off x="3530111" y="10175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53,472</a:t>
          </a:r>
          <a:endParaRPr kumimoji="1" lang="ja-JP" altLang="en-US" sz="1000" b="1">
            <a:solidFill>
              <a:srgbClr val="FF0000"/>
            </a:solidFill>
            <a:latin typeface="ＭＳ Ｐゴシック"/>
          </a:endParaRPr>
        </a:p>
      </xdr:txBody>
    </xdr:sp>
    <xdr:clientData/>
  </xdr:oneCellAnchor>
  <xdr:twoCellAnchor>
    <xdr:from>
      <xdr:col>4</xdr:col>
      <xdr:colOff>104775</xdr:colOff>
      <xdr:row>59</xdr:row>
      <xdr:rowOff>47104</xdr:rowOff>
    </xdr:from>
    <xdr:to>
      <xdr:col>4</xdr:col>
      <xdr:colOff>206375</xdr:colOff>
      <xdr:row>59</xdr:row>
      <xdr:rowOff>148704</xdr:rowOff>
    </xdr:to>
    <xdr:sp macro="" textlink="">
      <xdr:nvSpPr>
        <xdr:cNvPr id="144" name="円/楕円 143"/>
        <xdr:cNvSpPr/>
      </xdr:nvSpPr>
      <xdr:spPr>
        <a:xfrm>
          <a:off x="2857500" y="10162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139831</xdr:rowOff>
    </xdr:from>
    <xdr:ext cx="534377" cy="259045"/>
    <xdr:sp macro="" textlink="">
      <xdr:nvSpPr>
        <xdr:cNvPr id="145" name="テキスト ボックス 144"/>
        <xdr:cNvSpPr txBox="1"/>
      </xdr:nvSpPr>
      <xdr:spPr>
        <a:xfrm>
          <a:off x="2641111" y="10255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42,985</a:t>
          </a:r>
          <a:endParaRPr kumimoji="1" lang="ja-JP" altLang="en-US" sz="1000" b="1">
            <a:solidFill>
              <a:srgbClr val="FF0000"/>
            </a:solidFill>
            <a:latin typeface="ＭＳ Ｐゴシック"/>
          </a:endParaRPr>
        </a:p>
      </xdr:txBody>
    </xdr:sp>
    <xdr:clientData/>
  </xdr:oneCellAnchor>
  <xdr:twoCellAnchor>
    <xdr:from>
      <xdr:col>2</xdr:col>
      <xdr:colOff>587375</xdr:colOff>
      <xdr:row>59</xdr:row>
      <xdr:rowOff>28702</xdr:rowOff>
    </xdr:from>
    <xdr:to>
      <xdr:col>3</xdr:col>
      <xdr:colOff>3175</xdr:colOff>
      <xdr:row>59</xdr:row>
      <xdr:rowOff>130302</xdr:rowOff>
    </xdr:to>
    <xdr:sp macro="" textlink="">
      <xdr:nvSpPr>
        <xdr:cNvPr id="146" name="円/楕円 145"/>
        <xdr:cNvSpPr/>
      </xdr:nvSpPr>
      <xdr:spPr>
        <a:xfrm>
          <a:off x="1968500" y="1014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121429</xdr:rowOff>
    </xdr:from>
    <xdr:ext cx="534377" cy="259045"/>
    <xdr:sp macro="" textlink="">
      <xdr:nvSpPr>
        <xdr:cNvPr id="147" name="テキスト ボックス 146"/>
        <xdr:cNvSpPr txBox="1"/>
      </xdr:nvSpPr>
      <xdr:spPr>
        <a:xfrm>
          <a:off x="1752111" y="10236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45,400</a:t>
          </a:r>
          <a:endParaRPr kumimoji="1" lang="ja-JP" altLang="en-US" sz="1000" b="1">
            <a:solidFill>
              <a:srgbClr val="FF0000"/>
            </a:solidFill>
            <a:latin typeface="ＭＳ Ｐゴシック"/>
          </a:endParaRPr>
        </a:p>
      </xdr:txBody>
    </xdr:sp>
    <xdr:clientData/>
  </xdr:oneCellAnchor>
  <xdr:twoCellAnchor>
    <xdr:from>
      <xdr:col>1</xdr:col>
      <xdr:colOff>384175</xdr:colOff>
      <xdr:row>59</xdr:row>
      <xdr:rowOff>47303</xdr:rowOff>
    </xdr:from>
    <xdr:to>
      <xdr:col>1</xdr:col>
      <xdr:colOff>485775</xdr:colOff>
      <xdr:row>59</xdr:row>
      <xdr:rowOff>148903</xdr:rowOff>
    </xdr:to>
    <xdr:sp macro="" textlink="">
      <xdr:nvSpPr>
        <xdr:cNvPr id="148" name="円/楕円 147"/>
        <xdr:cNvSpPr/>
      </xdr:nvSpPr>
      <xdr:spPr>
        <a:xfrm>
          <a:off x="1079500" y="10162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140030</xdr:rowOff>
    </xdr:from>
    <xdr:ext cx="534377" cy="259045"/>
    <xdr:sp macro="" textlink="">
      <xdr:nvSpPr>
        <xdr:cNvPr id="149" name="テキスト ボックス 148"/>
        <xdr:cNvSpPr txBox="1"/>
      </xdr:nvSpPr>
      <xdr:spPr>
        <a:xfrm>
          <a:off x="863111" y="10255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42,959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3,503</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3" name="テキスト ボックス 162"/>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7" name="テキスト ボックス 166"/>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153721</xdr:rowOff>
    </xdr:from>
    <xdr:to>
      <xdr:col>6</xdr:col>
      <xdr:colOff>510540</xdr:colOff>
      <xdr:row>79</xdr:row>
      <xdr:rowOff>33134</xdr:rowOff>
    </xdr:to>
    <xdr:cxnSp macro="">
      <xdr:nvCxnSpPr>
        <xdr:cNvPr id="173" name="直線コネクタ 172"/>
        <xdr:cNvCxnSpPr/>
      </xdr:nvCxnSpPr>
      <xdr:spPr>
        <a:xfrm flipV="1">
          <a:off x="4633595" y="12326671"/>
          <a:ext cx="1270" cy="1251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36961</xdr:rowOff>
    </xdr:from>
    <xdr:ext cx="378565" cy="259045"/>
    <xdr:sp macro="" textlink="">
      <xdr:nvSpPr>
        <xdr:cNvPr id="174" name="維持補修費最小値テキスト"/>
        <xdr:cNvSpPr txBox="1"/>
      </xdr:nvSpPr>
      <xdr:spPr>
        <a:xfrm>
          <a:off x="4686300" y="135815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297</a:t>
          </a:r>
          <a:endParaRPr kumimoji="1" lang="ja-JP" altLang="en-US" sz="1000" b="1">
            <a:latin typeface="ＭＳ Ｐゴシック"/>
          </a:endParaRPr>
        </a:p>
      </xdr:txBody>
    </xdr:sp>
    <xdr:clientData/>
  </xdr:oneCellAnchor>
  <xdr:twoCellAnchor>
    <xdr:from>
      <xdr:col>6</xdr:col>
      <xdr:colOff>422275</xdr:colOff>
      <xdr:row>79</xdr:row>
      <xdr:rowOff>33134</xdr:rowOff>
    </xdr:from>
    <xdr:to>
      <xdr:col>6</xdr:col>
      <xdr:colOff>600075</xdr:colOff>
      <xdr:row>79</xdr:row>
      <xdr:rowOff>33134</xdr:rowOff>
    </xdr:to>
    <xdr:cxnSp macro="">
      <xdr:nvCxnSpPr>
        <xdr:cNvPr id="175" name="直線コネクタ 174"/>
        <xdr:cNvCxnSpPr/>
      </xdr:nvCxnSpPr>
      <xdr:spPr>
        <a:xfrm>
          <a:off x="4546600" y="13577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100398</xdr:rowOff>
    </xdr:from>
    <xdr:ext cx="534377" cy="259045"/>
    <xdr:sp macro="" textlink="">
      <xdr:nvSpPr>
        <xdr:cNvPr id="176" name="維持補修費最大値テキスト"/>
        <xdr:cNvSpPr txBox="1"/>
      </xdr:nvSpPr>
      <xdr:spPr>
        <a:xfrm>
          <a:off x="4686300" y="12101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33,132</a:t>
          </a:r>
          <a:endParaRPr kumimoji="1" lang="ja-JP" altLang="en-US" sz="1000" b="1">
            <a:latin typeface="ＭＳ Ｐゴシック"/>
          </a:endParaRPr>
        </a:p>
      </xdr:txBody>
    </xdr:sp>
    <xdr:clientData/>
  </xdr:oneCellAnchor>
  <xdr:twoCellAnchor>
    <xdr:from>
      <xdr:col>6</xdr:col>
      <xdr:colOff>422275</xdr:colOff>
      <xdr:row>71</xdr:row>
      <xdr:rowOff>153721</xdr:rowOff>
    </xdr:from>
    <xdr:to>
      <xdr:col>6</xdr:col>
      <xdr:colOff>600075</xdr:colOff>
      <xdr:row>71</xdr:row>
      <xdr:rowOff>153721</xdr:rowOff>
    </xdr:to>
    <xdr:cxnSp macro="">
      <xdr:nvCxnSpPr>
        <xdr:cNvPr id="177" name="直線コネクタ 176"/>
        <xdr:cNvCxnSpPr/>
      </xdr:nvCxnSpPr>
      <xdr:spPr>
        <a:xfrm>
          <a:off x="4546600" y="12326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158331</xdr:rowOff>
    </xdr:from>
    <xdr:to>
      <xdr:col>6</xdr:col>
      <xdr:colOff>511175</xdr:colOff>
      <xdr:row>78</xdr:row>
      <xdr:rowOff>165646</xdr:rowOff>
    </xdr:to>
    <xdr:cxnSp macro="">
      <xdr:nvCxnSpPr>
        <xdr:cNvPr id="178" name="直線コネクタ 177"/>
        <xdr:cNvCxnSpPr/>
      </xdr:nvCxnSpPr>
      <xdr:spPr>
        <a:xfrm flipV="1">
          <a:off x="3797300" y="13531431"/>
          <a:ext cx="8382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137571</xdr:rowOff>
    </xdr:from>
    <xdr:ext cx="469744" cy="259045"/>
    <xdr:sp macro="" textlink="">
      <xdr:nvSpPr>
        <xdr:cNvPr id="179" name="維持補修費平均値テキスト"/>
        <xdr:cNvSpPr txBox="1"/>
      </xdr:nvSpPr>
      <xdr:spPr>
        <a:xfrm>
          <a:off x="4686300" y="131677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5,823</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114694</xdr:rowOff>
    </xdr:from>
    <xdr:to>
      <xdr:col>6</xdr:col>
      <xdr:colOff>561975</xdr:colOff>
      <xdr:row>78</xdr:row>
      <xdr:rowOff>44844</xdr:rowOff>
    </xdr:to>
    <xdr:sp macro="" textlink="">
      <xdr:nvSpPr>
        <xdr:cNvPr id="180" name="フローチャート : 判断 179"/>
        <xdr:cNvSpPr/>
      </xdr:nvSpPr>
      <xdr:spPr>
        <a:xfrm>
          <a:off x="4584700" y="1331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160883</xdr:rowOff>
    </xdr:from>
    <xdr:to>
      <xdr:col>5</xdr:col>
      <xdr:colOff>358775</xdr:colOff>
      <xdr:row>78</xdr:row>
      <xdr:rowOff>165646</xdr:rowOff>
    </xdr:to>
    <xdr:cxnSp macro="">
      <xdr:nvCxnSpPr>
        <xdr:cNvPr id="181" name="直線コネクタ 180"/>
        <xdr:cNvCxnSpPr/>
      </xdr:nvCxnSpPr>
      <xdr:spPr>
        <a:xfrm>
          <a:off x="2908300" y="13533983"/>
          <a:ext cx="889000" cy="4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127724</xdr:rowOff>
    </xdr:from>
    <xdr:to>
      <xdr:col>5</xdr:col>
      <xdr:colOff>409575</xdr:colOff>
      <xdr:row>78</xdr:row>
      <xdr:rowOff>57874</xdr:rowOff>
    </xdr:to>
    <xdr:sp macro="" textlink="">
      <xdr:nvSpPr>
        <xdr:cNvPr id="182" name="フローチャート : 判断 181"/>
        <xdr:cNvSpPr/>
      </xdr:nvSpPr>
      <xdr:spPr>
        <a:xfrm>
          <a:off x="3746500" y="1332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74401</xdr:rowOff>
    </xdr:from>
    <xdr:ext cx="469744" cy="259045"/>
    <xdr:sp macro="" textlink="">
      <xdr:nvSpPr>
        <xdr:cNvPr id="183" name="テキスト ボックス 182"/>
        <xdr:cNvSpPr txBox="1"/>
      </xdr:nvSpPr>
      <xdr:spPr>
        <a:xfrm>
          <a:off x="3562427" y="13104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5,481</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150673</xdr:rowOff>
    </xdr:from>
    <xdr:to>
      <xdr:col>4</xdr:col>
      <xdr:colOff>155575</xdr:colOff>
      <xdr:row>78</xdr:row>
      <xdr:rowOff>160883</xdr:rowOff>
    </xdr:to>
    <xdr:cxnSp macro="">
      <xdr:nvCxnSpPr>
        <xdr:cNvPr id="184" name="直線コネクタ 183"/>
        <xdr:cNvCxnSpPr/>
      </xdr:nvCxnSpPr>
      <xdr:spPr>
        <a:xfrm>
          <a:off x="2019300" y="13523773"/>
          <a:ext cx="889000" cy="10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145287</xdr:rowOff>
    </xdr:from>
    <xdr:to>
      <xdr:col>4</xdr:col>
      <xdr:colOff>206375</xdr:colOff>
      <xdr:row>78</xdr:row>
      <xdr:rowOff>75437</xdr:rowOff>
    </xdr:to>
    <xdr:sp macro="" textlink="">
      <xdr:nvSpPr>
        <xdr:cNvPr id="185" name="フローチャート : 判断 184"/>
        <xdr:cNvSpPr/>
      </xdr:nvSpPr>
      <xdr:spPr>
        <a:xfrm>
          <a:off x="2857500" y="13346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91964</xdr:rowOff>
    </xdr:from>
    <xdr:ext cx="469744" cy="259045"/>
    <xdr:sp macro="" textlink="">
      <xdr:nvSpPr>
        <xdr:cNvPr id="186" name="テキスト ボックス 185"/>
        <xdr:cNvSpPr txBox="1"/>
      </xdr:nvSpPr>
      <xdr:spPr>
        <a:xfrm>
          <a:off x="2673427" y="13122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5,020</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140919</xdr:rowOff>
    </xdr:from>
    <xdr:to>
      <xdr:col>2</xdr:col>
      <xdr:colOff>638175</xdr:colOff>
      <xdr:row>78</xdr:row>
      <xdr:rowOff>150673</xdr:rowOff>
    </xdr:to>
    <xdr:cxnSp macro="">
      <xdr:nvCxnSpPr>
        <xdr:cNvPr id="187" name="直線コネクタ 186"/>
        <xdr:cNvCxnSpPr/>
      </xdr:nvCxnSpPr>
      <xdr:spPr>
        <a:xfrm>
          <a:off x="1130300" y="13514019"/>
          <a:ext cx="889000" cy="9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167272</xdr:rowOff>
    </xdr:from>
    <xdr:to>
      <xdr:col>3</xdr:col>
      <xdr:colOff>3175</xdr:colOff>
      <xdr:row>78</xdr:row>
      <xdr:rowOff>97422</xdr:rowOff>
    </xdr:to>
    <xdr:sp macro="" textlink="">
      <xdr:nvSpPr>
        <xdr:cNvPr id="188" name="フローチャート : 判断 187"/>
        <xdr:cNvSpPr/>
      </xdr:nvSpPr>
      <xdr:spPr>
        <a:xfrm>
          <a:off x="1968500" y="13368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113949</xdr:rowOff>
    </xdr:from>
    <xdr:ext cx="469744" cy="259045"/>
    <xdr:sp macro="" textlink="">
      <xdr:nvSpPr>
        <xdr:cNvPr id="189" name="テキスト ボックス 188"/>
        <xdr:cNvSpPr txBox="1"/>
      </xdr:nvSpPr>
      <xdr:spPr>
        <a:xfrm>
          <a:off x="1784427" y="13144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4,443</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1766</xdr:rowOff>
    </xdr:from>
    <xdr:to>
      <xdr:col>1</xdr:col>
      <xdr:colOff>485775</xdr:colOff>
      <xdr:row>78</xdr:row>
      <xdr:rowOff>103366</xdr:rowOff>
    </xdr:to>
    <xdr:sp macro="" textlink="">
      <xdr:nvSpPr>
        <xdr:cNvPr id="190" name="フローチャート : 判断 189"/>
        <xdr:cNvSpPr/>
      </xdr:nvSpPr>
      <xdr:spPr>
        <a:xfrm>
          <a:off x="1079500" y="13374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119893</xdr:rowOff>
    </xdr:from>
    <xdr:ext cx="469744" cy="259045"/>
    <xdr:sp macro="" textlink="">
      <xdr:nvSpPr>
        <xdr:cNvPr id="191" name="テキスト ボックス 190"/>
        <xdr:cNvSpPr txBox="1"/>
      </xdr:nvSpPr>
      <xdr:spPr>
        <a:xfrm>
          <a:off x="895427" y="13150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107531</xdr:rowOff>
    </xdr:from>
    <xdr:to>
      <xdr:col>6</xdr:col>
      <xdr:colOff>561975</xdr:colOff>
      <xdr:row>79</xdr:row>
      <xdr:rowOff>37681</xdr:rowOff>
    </xdr:to>
    <xdr:sp macro="" textlink="">
      <xdr:nvSpPr>
        <xdr:cNvPr id="197" name="円/楕円 196"/>
        <xdr:cNvSpPr/>
      </xdr:nvSpPr>
      <xdr:spPr>
        <a:xfrm>
          <a:off x="4584700" y="13480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22458</xdr:rowOff>
    </xdr:from>
    <xdr:ext cx="469744" cy="259045"/>
    <xdr:sp macro="" textlink="">
      <xdr:nvSpPr>
        <xdr:cNvPr id="198" name="維持補修費該当値テキスト"/>
        <xdr:cNvSpPr txBox="1"/>
      </xdr:nvSpPr>
      <xdr:spPr>
        <a:xfrm>
          <a:off x="4686300" y="13395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1,511</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114846</xdr:rowOff>
    </xdr:from>
    <xdr:to>
      <xdr:col>5</xdr:col>
      <xdr:colOff>409575</xdr:colOff>
      <xdr:row>79</xdr:row>
      <xdr:rowOff>44996</xdr:rowOff>
    </xdr:to>
    <xdr:sp macro="" textlink="">
      <xdr:nvSpPr>
        <xdr:cNvPr id="199" name="円/楕円 198"/>
        <xdr:cNvSpPr/>
      </xdr:nvSpPr>
      <xdr:spPr>
        <a:xfrm>
          <a:off x="3746500" y="13487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79</xdr:row>
      <xdr:rowOff>36123</xdr:rowOff>
    </xdr:from>
    <xdr:ext cx="469744" cy="259045"/>
    <xdr:sp macro="" textlink="">
      <xdr:nvSpPr>
        <xdr:cNvPr id="200" name="テキスト ボックス 199"/>
        <xdr:cNvSpPr txBox="1"/>
      </xdr:nvSpPr>
      <xdr:spPr>
        <a:xfrm>
          <a:off x="3562427" y="13580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1,319</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110083</xdr:rowOff>
    </xdr:from>
    <xdr:to>
      <xdr:col>4</xdr:col>
      <xdr:colOff>206375</xdr:colOff>
      <xdr:row>79</xdr:row>
      <xdr:rowOff>40233</xdr:rowOff>
    </xdr:to>
    <xdr:sp macro="" textlink="">
      <xdr:nvSpPr>
        <xdr:cNvPr id="201" name="円/楕円 200"/>
        <xdr:cNvSpPr/>
      </xdr:nvSpPr>
      <xdr:spPr>
        <a:xfrm>
          <a:off x="2857500" y="13483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31360</xdr:rowOff>
    </xdr:from>
    <xdr:ext cx="469744" cy="259045"/>
    <xdr:sp macro="" textlink="">
      <xdr:nvSpPr>
        <xdr:cNvPr id="202" name="テキスト ボックス 201"/>
        <xdr:cNvSpPr txBox="1"/>
      </xdr:nvSpPr>
      <xdr:spPr>
        <a:xfrm>
          <a:off x="2673427" y="13575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1,444</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99873</xdr:rowOff>
    </xdr:from>
    <xdr:to>
      <xdr:col>3</xdr:col>
      <xdr:colOff>3175</xdr:colOff>
      <xdr:row>79</xdr:row>
      <xdr:rowOff>30023</xdr:rowOff>
    </xdr:to>
    <xdr:sp macro="" textlink="">
      <xdr:nvSpPr>
        <xdr:cNvPr id="203" name="円/楕円 202"/>
        <xdr:cNvSpPr/>
      </xdr:nvSpPr>
      <xdr:spPr>
        <a:xfrm>
          <a:off x="1968500" y="13472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21150</xdr:rowOff>
    </xdr:from>
    <xdr:ext cx="469744" cy="259045"/>
    <xdr:sp macro="" textlink="">
      <xdr:nvSpPr>
        <xdr:cNvPr id="204" name="テキスト ボックス 203"/>
        <xdr:cNvSpPr txBox="1"/>
      </xdr:nvSpPr>
      <xdr:spPr>
        <a:xfrm>
          <a:off x="1784427" y="13565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1,712</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90119</xdr:rowOff>
    </xdr:from>
    <xdr:to>
      <xdr:col>1</xdr:col>
      <xdr:colOff>485775</xdr:colOff>
      <xdr:row>79</xdr:row>
      <xdr:rowOff>20269</xdr:rowOff>
    </xdr:to>
    <xdr:sp macro="" textlink="">
      <xdr:nvSpPr>
        <xdr:cNvPr id="205" name="円/楕円 204"/>
        <xdr:cNvSpPr/>
      </xdr:nvSpPr>
      <xdr:spPr>
        <a:xfrm>
          <a:off x="1079500" y="13463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11396</xdr:rowOff>
    </xdr:from>
    <xdr:ext cx="469744" cy="259045"/>
    <xdr:sp macro="" textlink="">
      <xdr:nvSpPr>
        <xdr:cNvPr id="206" name="テキスト ボックス 205"/>
        <xdr:cNvSpPr txBox="1"/>
      </xdr:nvSpPr>
      <xdr:spPr>
        <a:xfrm>
          <a:off x="895427" y="13555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133,928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5" name="テキスト ボックス 224"/>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116939</xdr:rowOff>
    </xdr:from>
    <xdr:to>
      <xdr:col>6</xdr:col>
      <xdr:colOff>510540</xdr:colOff>
      <xdr:row>98</xdr:row>
      <xdr:rowOff>117184</xdr:rowOff>
    </xdr:to>
    <xdr:cxnSp macro="">
      <xdr:nvCxnSpPr>
        <xdr:cNvPr id="233" name="直線コネクタ 232"/>
        <xdr:cNvCxnSpPr/>
      </xdr:nvCxnSpPr>
      <xdr:spPr>
        <a:xfrm flipV="1">
          <a:off x="4633595" y="15547439"/>
          <a:ext cx="1270" cy="1371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121011</xdr:rowOff>
    </xdr:from>
    <xdr:ext cx="534377" cy="259045"/>
    <xdr:sp macro="" textlink="">
      <xdr:nvSpPr>
        <xdr:cNvPr id="234" name="扶助費最小値テキスト"/>
        <xdr:cNvSpPr txBox="1"/>
      </xdr:nvSpPr>
      <xdr:spPr>
        <a:xfrm>
          <a:off x="4686300" y="16923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29,379</a:t>
          </a:r>
          <a:endParaRPr kumimoji="1" lang="ja-JP" altLang="en-US" sz="1000" b="1">
            <a:latin typeface="ＭＳ Ｐゴシック"/>
          </a:endParaRPr>
        </a:p>
      </xdr:txBody>
    </xdr:sp>
    <xdr:clientData/>
  </xdr:oneCellAnchor>
  <xdr:twoCellAnchor>
    <xdr:from>
      <xdr:col>6</xdr:col>
      <xdr:colOff>422275</xdr:colOff>
      <xdr:row>98</xdr:row>
      <xdr:rowOff>117184</xdr:rowOff>
    </xdr:from>
    <xdr:to>
      <xdr:col>6</xdr:col>
      <xdr:colOff>600075</xdr:colOff>
      <xdr:row>98</xdr:row>
      <xdr:rowOff>117184</xdr:rowOff>
    </xdr:to>
    <xdr:cxnSp macro="">
      <xdr:nvCxnSpPr>
        <xdr:cNvPr id="235" name="直線コネクタ 234"/>
        <xdr:cNvCxnSpPr/>
      </xdr:nvCxnSpPr>
      <xdr:spPr>
        <a:xfrm>
          <a:off x="4546600" y="16919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63616</xdr:rowOff>
    </xdr:from>
    <xdr:ext cx="599010" cy="259045"/>
    <xdr:sp macro="" textlink="">
      <xdr:nvSpPr>
        <xdr:cNvPr id="236" name="扶助費最大値テキスト"/>
        <xdr:cNvSpPr txBox="1"/>
      </xdr:nvSpPr>
      <xdr:spPr>
        <a:xfrm>
          <a:off x="4686300" y="15322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113,394</a:t>
          </a:r>
          <a:endParaRPr kumimoji="1" lang="ja-JP" altLang="en-US" sz="1000" b="1">
            <a:latin typeface="ＭＳ Ｐゴシック"/>
          </a:endParaRPr>
        </a:p>
      </xdr:txBody>
    </xdr:sp>
    <xdr:clientData/>
  </xdr:oneCellAnchor>
  <xdr:twoCellAnchor>
    <xdr:from>
      <xdr:col>6</xdr:col>
      <xdr:colOff>422275</xdr:colOff>
      <xdr:row>90</xdr:row>
      <xdr:rowOff>116939</xdr:rowOff>
    </xdr:from>
    <xdr:to>
      <xdr:col>6</xdr:col>
      <xdr:colOff>600075</xdr:colOff>
      <xdr:row>90</xdr:row>
      <xdr:rowOff>116939</xdr:rowOff>
    </xdr:to>
    <xdr:cxnSp macro="">
      <xdr:nvCxnSpPr>
        <xdr:cNvPr id="237" name="直線コネクタ 236"/>
        <xdr:cNvCxnSpPr/>
      </xdr:nvCxnSpPr>
      <xdr:spPr>
        <a:xfrm>
          <a:off x="4546600" y="15547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47117</xdr:rowOff>
    </xdr:from>
    <xdr:to>
      <xdr:col>6</xdr:col>
      <xdr:colOff>511175</xdr:colOff>
      <xdr:row>96</xdr:row>
      <xdr:rowOff>113999</xdr:rowOff>
    </xdr:to>
    <xdr:cxnSp macro="">
      <xdr:nvCxnSpPr>
        <xdr:cNvPr id="238" name="直線コネクタ 237"/>
        <xdr:cNvCxnSpPr/>
      </xdr:nvCxnSpPr>
      <xdr:spPr>
        <a:xfrm flipV="1">
          <a:off x="3797300" y="16506317"/>
          <a:ext cx="838200" cy="66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151782</xdr:rowOff>
    </xdr:from>
    <xdr:ext cx="534377" cy="259045"/>
    <xdr:sp macro="" textlink="">
      <xdr:nvSpPr>
        <xdr:cNvPr id="239" name="扶助費平均値テキスト"/>
        <xdr:cNvSpPr txBox="1"/>
      </xdr:nvSpPr>
      <xdr:spPr>
        <a:xfrm>
          <a:off x="4686300" y="160966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67,550</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128905</xdr:rowOff>
    </xdr:from>
    <xdr:to>
      <xdr:col>6</xdr:col>
      <xdr:colOff>561975</xdr:colOff>
      <xdr:row>95</xdr:row>
      <xdr:rowOff>59055</xdr:rowOff>
    </xdr:to>
    <xdr:sp macro="" textlink="">
      <xdr:nvSpPr>
        <xdr:cNvPr id="240" name="フローチャート : 判断 239"/>
        <xdr:cNvSpPr/>
      </xdr:nvSpPr>
      <xdr:spPr>
        <a:xfrm>
          <a:off x="4584700" y="1624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104414</xdr:rowOff>
    </xdr:from>
    <xdr:to>
      <xdr:col>5</xdr:col>
      <xdr:colOff>358775</xdr:colOff>
      <xdr:row>96</xdr:row>
      <xdr:rowOff>113999</xdr:rowOff>
    </xdr:to>
    <xdr:cxnSp macro="">
      <xdr:nvCxnSpPr>
        <xdr:cNvPr id="241" name="直線コネクタ 240"/>
        <xdr:cNvCxnSpPr/>
      </xdr:nvCxnSpPr>
      <xdr:spPr>
        <a:xfrm>
          <a:off x="2908300" y="16563614"/>
          <a:ext cx="889000" cy="9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91170</xdr:rowOff>
    </xdr:from>
    <xdr:to>
      <xdr:col>5</xdr:col>
      <xdr:colOff>409575</xdr:colOff>
      <xdr:row>96</xdr:row>
      <xdr:rowOff>21320</xdr:rowOff>
    </xdr:to>
    <xdr:sp macro="" textlink="">
      <xdr:nvSpPr>
        <xdr:cNvPr id="242" name="フローチャート : 判断 241"/>
        <xdr:cNvSpPr/>
      </xdr:nvSpPr>
      <xdr:spPr>
        <a:xfrm>
          <a:off x="3746500" y="1637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37847</xdr:rowOff>
    </xdr:from>
    <xdr:ext cx="534377" cy="259045"/>
    <xdr:sp macro="" textlink="">
      <xdr:nvSpPr>
        <xdr:cNvPr id="243" name="テキスト ボックス 242"/>
        <xdr:cNvSpPr txBox="1"/>
      </xdr:nvSpPr>
      <xdr:spPr>
        <a:xfrm>
          <a:off x="3530111" y="16154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59,361</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104414</xdr:rowOff>
    </xdr:from>
    <xdr:to>
      <xdr:col>4</xdr:col>
      <xdr:colOff>155575</xdr:colOff>
      <xdr:row>97</xdr:row>
      <xdr:rowOff>25760</xdr:rowOff>
    </xdr:to>
    <xdr:cxnSp macro="">
      <xdr:nvCxnSpPr>
        <xdr:cNvPr id="244" name="直線コネクタ 243"/>
        <xdr:cNvCxnSpPr/>
      </xdr:nvCxnSpPr>
      <xdr:spPr>
        <a:xfrm flipV="1">
          <a:off x="2019300" y="16563614"/>
          <a:ext cx="889000" cy="92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77437</xdr:rowOff>
    </xdr:from>
    <xdr:to>
      <xdr:col>4</xdr:col>
      <xdr:colOff>206375</xdr:colOff>
      <xdr:row>96</xdr:row>
      <xdr:rowOff>7587</xdr:rowOff>
    </xdr:to>
    <xdr:sp macro="" textlink="">
      <xdr:nvSpPr>
        <xdr:cNvPr id="245" name="フローチャート : 判断 244"/>
        <xdr:cNvSpPr/>
      </xdr:nvSpPr>
      <xdr:spPr>
        <a:xfrm>
          <a:off x="2857500" y="16365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24114</xdr:rowOff>
    </xdr:from>
    <xdr:ext cx="534377" cy="259045"/>
    <xdr:sp macro="" textlink="">
      <xdr:nvSpPr>
        <xdr:cNvPr id="246" name="テキスト ボックス 245"/>
        <xdr:cNvSpPr txBox="1"/>
      </xdr:nvSpPr>
      <xdr:spPr>
        <a:xfrm>
          <a:off x="2641111" y="16140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60,202</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25760</xdr:rowOff>
    </xdr:from>
    <xdr:to>
      <xdr:col>2</xdr:col>
      <xdr:colOff>638175</xdr:colOff>
      <xdr:row>97</xdr:row>
      <xdr:rowOff>62841</xdr:rowOff>
    </xdr:to>
    <xdr:cxnSp macro="">
      <xdr:nvCxnSpPr>
        <xdr:cNvPr id="247" name="直線コネクタ 246"/>
        <xdr:cNvCxnSpPr/>
      </xdr:nvCxnSpPr>
      <xdr:spPr>
        <a:xfrm flipV="1">
          <a:off x="1130300" y="16656410"/>
          <a:ext cx="889000" cy="37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167049</xdr:rowOff>
    </xdr:from>
    <xdr:to>
      <xdr:col>3</xdr:col>
      <xdr:colOff>3175</xdr:colOff>
      <xdr:row>96</xdr:row>
      <xdr:rowOff>97199</xdr:rowOff>
    </xdr:to>
    <xdr:sp macro="" textlink="">
      <xdr:nvSpPr>
        <xdr:cNvPr id="248" name="フローチャート : 判断 247"/>
        <xdr:cNvSpPr/>
      </xdr:nvSpPr>
      <xdr:spPr>
        <a:xfrm>
          <a:off x="1968500" y="1645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113726</xdr:rowOff>
    </xdr:from>
    <xdr:ext cx="534377" cy="259045"/>
    <xdr:sp macro="" textlink="">
      <xdr:nvSpPr>
        <xdr:cNvPr id="249" name="テキスト ボックス 248"/>
        <xdr:cNvSpPr txBox="1"/>
      </xdr:nvSpPr>
      <xdr:spPr>
        <a:xfrm>
          <a:off x="1752111" y="16230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54,714</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149561</xdr:rowOff>
    </xdr:from>
    <xdr:to>
      <xdr:col>1</xdr:col>
      <xdr:colOff>485775</xdr:colOff>
      <xdr:row>96</xdr:row>
      <xdr:rowOff>79711</xdr:rowOff>
    </xdr:to>
    <xdr:sp macro="" textlink="">
      <xdr:nvSpPr>
        <xdr:cNvPr id="250" name="フローチャート : 判断 249"/>
        <xdr:cNvSpPr/>
      </xdr:nvSpPr>
      <xdr:spPr>
        <a:xfrm>
          <a:off x="1079500" y="16437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96238</xdr:rowOff>
    </xdr:from>
    <xdr:ext cx="534377" cy="259045"/>
    <xdr:sp macro="" textlink="">
      <xdr:nvSpPr>
        <xdr:cNvPr id="251" name="テキスト ボックス 250"/>
        <xdr:cNvSpPr txBox="1"/>
      </xdr:nvSpPr>
      <xdr:spPr>
        <a:xfrm>
          <a:off x="863111" y="16212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55,785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167767</xdr:rowOff>
    </xdr:from>
    <xdr:to>
      <xdr:col>6</xdr:col>
      <xdr:colOff>561975</xdr:colOff>
      <xdr:row>96</xdr:row>
      <xdr:rowOff>97917</xdr:rowOff>
    </xdr:to>
    <xdr:sp macro="" textlink="">
      <xdr:nvSpPr>
        <xdr:cNvPr id="257" name="円/楕円 256"/>
        <xdr:cNvSpPr/>
      </xdr:nvSpPr>
      <xdr:spPr>
        <a:xfrm>
          <a:off x="4584700" y="16455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146194</xdr:rowOff>
    </xdr:from>
    <xdr:ext cx="534377" cy="259045"/>
    <xdr:sp macro="" textlink="">
      <xdr:nvSpPr>
        <xdr:cNvPr id="258" name="扶助費該当値テキスト"/>
        <xdr:cNvSpPr txBox="1"/>
      </xdr:nvSpPr>
      <xdr:spPr>
        <a:xfrm>
          <a:off x="4686300" y="16433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54,670</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63199</xdr:rowOff>
    </xdr:from>
    <xdr:to>
      <xdr:col>5</xdr:col>
      <xdr:colOff>409575</xdr:colOff>
      <xdr:row>96</xdr:row>
      <xdr:rowOff>164799</xdr:rowOff>
    </xdr:to>
    <xdr:sp macro="" textlink="">
      <xdr:nvSpPr>
        <xdr:cNvPr id="259" name="円/楕円 258"/>
        <xdr:cNvSpPr/>
      </xdr:nvSpPr>
      <xdr:spPr>
        <a:xfrm>
          <a:off x="3746500" y="16522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155926</xdr:rowOff>
    </xdr:from>
    <xdr:ext cx="534377" cy="259045"/>
    <xdr:sp macro="" textlink="">
      <xdr:nvSpPr>
        <xdr:cNvPr id="260" name="テキスト ボックス 259"/>
        <xdr:cNvSpPr txBox="1"/>
      </xdr:nvSpPr>
      <xdr:spPr>
        <a:xfrm>
          <a:off x="3530111" y="1661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50,574</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53614</xdr:rowOff>
    </xdr:from>
    <xdr:to>
      <xdr:col>4</xdr:col>
      <xdr:colOff>206375</xdr:colOff>
      <xdr:row>96</xdr:row>
      <xdr:rowOff>155214</xdr:rowOff>
    </xdr:to>
    <xdr:sp macro="" textlink="">
      <xdr:nvSpPr>
        <xdr:cNvPr id="261" name="円/楕円 260"/>
        <xdr:cNvSpPr/>
      </xdr:nvSpPr>
      <xdr:spPr>
        <a:xfrm>
          <a:off x="2857500" y="1651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146341</xdr:rowOff>
    </xdr:from>
    <xdr:ext cx="534377" cy="259045"/>
    <xdr:sp macro="" textlink="">
      <xdr:nvSpPr>
        <xdr:cNvPr id="262" name="テキスト ボックス 261"/>
        <xdr:cNvSpPr txBox="1"/>
      </xdr:nvSpPr>
      <xdr:spPr>
        <a:xfrm>
          <a:off x="2641111" y="16605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51,161</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146410</xdr:rowOff>
    </xdr:from>
    <xdr:to>
      <xdr:col>3</xdr:col>
      <xdr:colOff>3175</xdr:colOff>
      <xdr:row>97</xdr:row>
      <xdr:rowOff>76560</xdr:rowOff>
    </xdr:to>
    <xdr:sp macro="" textlink="">
      <xdr:nvSpPr>
        <xdr:cNvPr id="263" name="円/楕円 262"/>
        <xdr:cNvSpPr/>
      </xdr:nvSpPr>
      <xdr:spPr>
        <a:xfrm>
          <a:off x="1968500" y="16605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67687</xdr:rowOff>
    </xdr:from>
    <xdr:ext cx="534377" cy="259045"/>
    <xdr:sp macro="" textlink="">
      <xdr:nvSpPr>
        <xdr:cNvPr id="264" name="テキスト ボックス 263"/>
        <xdr:cNvSpPr txBox="1"/>
      </xdr:nvSpPr>
      <xdr:spPr>
        <a:xfrm>
          <a:off x="1752111" y="16698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45,478</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12041</xdr:rowOff>
    </xdr:from>
    <xdr:to>
      <xdr:col>1</xdr:col>
      <xdr:colOff>485775</xdr:colOff>
      <xdr:row>97</xdr:row>
      <xdr:rowOff>113641</xdr:rowOff>
    </xdr:to>
    <xdr:sp macro="" textlink="">
      <xdr:nvSpPr>
        <xdr:cNvPr id="265" name="円/楕円 264"/>
        <xdr:cNvSpPr/>
      </xdr:nvSpPr>
      <xdr:spPr>
        <a:xfrm>
          <a:off x="1079500" y="16642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104768</xdr:rowOff>
    </xdr:from>
    <xdr:ext cx="534377" cy="259045"/>
    <xdr:sp macro="" textlink="">
      <xdr:nvSpPr>
        <xdr:cNvPr id="266" name="テキスト ボックス 265"/>
        <xdr:cNvSpPr txBox="1"/>
      </xdr:nvSpPr>
      <xdr:spPr>
        <a:xfrm>
          <a:off x="863111" y="16735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43,207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38,273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7" name="直線コネクタ 276"/>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8" name="テキスト ボックス 277"/>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9" name="直線コネクタ 278"/>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80" name="テキスト ボックス 279"/>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1" name="直線コネクタ 280"/>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82" name="テキスト ボックス 281"/>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3" name="直線コネクタ 282"/>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4" name="テキスト ボックス 283"/>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5" name="直線コネクタ 284"/>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6" name="テキスト ボックス 285"/>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7" name="直線コネクタ 286"/>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8" name="テキスト ボックス 287"/>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45550</xdr:rowOff>
    </xdr:from>
    <xdr:to>
      <xdr:col>15</xdr:col>
      <xdr:colOff>180340</xdr:colOff>
      <xdr:row>38</xdr:row>
      <xdr:rowOff>101829</xdr:rowOff>
    </xdr:to>
    <xdr:cxnSp macro="">
      <xdr:nvCxnSpPr>
        <xdr:cNvPr id="292" name="直線コネクタ 291"/>
        <xdr:cNvCxnSpPr/>
      </xdr:nvCxnSpPr>
      <xdr:spPr>
        <a:xfrm flipV="1">
          <a:off x="10475595" y="5360500"/>
          <a:ext cx="1270" cy="1256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105656</xdr:rowOff>
    </xdr:from>
    <xdr:ext cx="534377" cy="259045"/>
    <xdr:sp macro="" textlink="">
      <xdr:nvSpPr>
        <xdr:cNvPr id="293" name="補助費等最小値テキスト"/>
        <xdr:cNvSpPr txBox="1"/>
      </xdr:nvSpPr>
      <xdr:spPr>
        <a:xfrm>
          <a:off x="10528300" y="6620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15,479</a:t>
          </a:r>
          <a:endParaRPr kumimoji="1" lang="ja-JP" altLang="en-US" sz="1000" b="1">
            <a:latin typeface="ＭＳ Ｐゴシック"/>
          </a:endParaRPr>
        </a:p>
      </xdr:txBody>
    </xdr:sp>
    <xdr:clientData/>
  </xdr:oneCellAnchor>
  <xdr:twoCellAnchor>
    <xdr:from>
      <xdr:col>15</xdr:col>
      <xdr:colOff>92075</xdr:colOff>
      <xdr:row>38</xdr:row>
      <xdr:rowOff>101829</xdr:rowOff>
    </xdr:from>
    <xdr:to>
      <xdr:col>15</xdr:col>
      <xdr:colOff>269875</xdr:colOff>
      <xdr:row>38</xdr:row>
      <xdr:rowOff>101829</xdr:rowOff>
    </xdr:to>
    <xdr:cxnSp macro="">
      <xdr:nvCxnSpPr>
        <xdr:cNvPr id="294" name="直線コネクタ 293"/>
        <xdr:cNvCxnSpPr/>
      </xdr:nvCxnSpPr>
      <xdr:spPr>
        <a:xfrm>
          <a:off x="10388600" y="6616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163677</xdr:rowOff>
    </xdr:from>
    <xdr:ext cx="599010" cy="259045"/>
    <xdr:sp macro="" textlink="">
      <xdr:nvSpPr>
        <xdr:cNvPr id="295" name="補助費等最大値テキスト"/>
        <xdr:cNvSpPr txBox="1"/>
      </xdr:nvSpPr>
      <xdr:spPr>
        <a:xfrm>
          <a:off x="10528300" y="5135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130,899</a:t>
          </a:r>
          <a:endParaRPr kumimoji="1" lang="ja-JP" altLang="en-US" sz="1000" b="1">
            <a:latin typeface="ＭＳ Ｐゴシック"/>
          </a:endParaRPr>
        </a:p>
      </xdr:txBody>
    </xdr:sp>
    <xdr:clientData/>
  </xdr:oneCellAnchor>
  <xdr:twoCellAnchor>
    <xdr:from>
      <xdr:col>15</xdr:col>
      <xdr:colOff>92075</xdr:colOff>
      <xdr:row>31</xdr:row>
      <xdr:rowOff>45550</xdr:rowOff>
    </xdr:from>
    <xdr:to>
      <xdr:col>15</xdr:col>
      <xdr:colOff>269875</xdr:colOff>
      <xdr:row>31</xdr:row>
      <xdr:rowOff>45550</xdr:rowOff>
    </xdr:to>
    <xdr:cxnSp macro="">
      <xdr:nvCxnSpPr>
        <xdr:cNvPr id="296" name="直線コネクタ 295"/>
        <xdr:cNvCxnSpPr/>
      </xdr:nvCxnSpPr>
      <xdr:spPr>
        <a:xfrm>
          <a:off x="10388600" y="536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34</xdr:row>
      <xdr:rowOff>72557</xdr:rowOff>
    </xdr:from>
    <xdr:to>
      <xdr:col>15</xdr:col>
      <xdr:colOff>180975</xdr:colOff>
      <xdr:row>34</xdr:row>
      <xdr:rowOff>108403</xdr:rowOff>
    </xdr:to>
    <xdr:cxnSp macro="">
      <xdr:nvCxnSpPr>
        <xdr:cNvPr id="297" name="直線コネクタ 296"/>
        <xdr:cNvCxnSpPr/>
      </xdr:nvCxnSpPr>
      <xdr:spPr>
        <a:xfrm>
          <a:off x="9639300" y="5901857"/>
          <a:ext cx="838200" cy="35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25896</xdr:rowOff>
    </xdr:from>
    <xdr:ext cx="534377" cy="259045"/>
    <xdr:sp macro="" textlink="">
      <xdr:nvSpPr>
        <xdr:cNvPr id="298" name="補助費等平均値テキスト"/>
        <xdr:cNvSpPr txBox="1"/>
      </xdr:nvSpPr>
      <xdr:spPr>
        <a:xfrm>
          <a:off x="10528300" y="60266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63,056</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47469</xdr:rowOff>
    </xdr:from>
    <xdr:to>
      <xdr:col>15</xdr:col>
      <xdr:colOff>231775</xdr:colOff>
      <xdr:row>35</xdr:row>
      <xdr:rowOff>149069</xdr:rowOff>
    </xdr:to>
    <xdr:sp macro="" textlink="">
      <xdr:nvSpPr>
        <xdr:cNvPr id="299" name="フローチャート : 判断 298"/>
        <xdr:cNvSpPr/>
      </xdr:nvSpPr>
      <xdr:spPr>
        <a:xfrm>
          <a:off x="10426700" y="604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34</xdr:row>
      <xdr:rowOff>72557</xdr:rowOff>
    </xdr:from>
    <xdr:to>
      <xdr:col>14</xdr:col>
      <xdr:colOff>28575</xdr:colOff>
      <xdr:row>35</xdr:row>
      <xdr:rowOff>61584</xdr:rowOff>
    </xdr:to>
    <xdr:cxnSp macro="">
      <xdr:nvCxnSpPr>
        <xdr:cNvPr id="300" name="直線コネクタ 299"/>
        <xdr:cNvCxnSpPr/>
      </xdr:nvCxnSpPr>
      <xdr:spPr>
        <a:xfrm flipV="1">
          <a:off x="8750300" y="5901857"/>
          <a:ext cx="889000" cy="160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72191</xdr:rowOff>
    </xdr:from>
    <xdr:to>
      <xdr:col>14</xdr:col>
      <xdr:colOff>79375</xdr:colOff>
      <xdr:row>36</xdr:row>
      <xdr:rowOff>2341</xdr:rowOff>
    </xdr:to>
    <xdr:sp macro="" textlink="">
      <xdr:nvSpPr>
        <xdr:cNvPr id="301" name="フローチャート : 判断 300"/>
        <xdr:cNvSpPr/>
      </xdr:nvSpPr>
      <xdr:spPr>
        <a:xfrm>
          <a:off x="9588500" y="607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164918</xdr:rowOff>
    </xdr:from>
    <xdr:ext cx="534377" cy="259045"/>
    <xdr:sp macro="" textlink="">
      <xdr:nvSpPr>
        <xdr:cNvPr id="302" name="テキスト ボックス 301"/>
        <xdr:cNvSpPr txBox="1"/>
      </xdr:nvSpPr>
      <xdr:spPr>
        <a:xfrm>
          <a:off x="9372111" y="6165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60,785</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50165</xdr:rowOff>
    </xdr:from>
    <xdr:to>
      <xdr:col>12</xdr:col>
      <xdr:colOff>511175</xdr:colOff>
      <xdr:row>35</xdr:row>
      <xdr:rowOff>61584</xdr:rowOff>
    </xdr:to>
    <xdr:cxnSp macro="">
      <xdr:nvCxnSpPr>
        <xdr:cNvPr id="303" name="直線コネクタ 302"/>
        <xdr:cNvCxnSpPr/>
      </xdr:nvCxnSpPr>
      <xdr:spPr>
        <a:xfrm>
          <a:off x="7861300" y="6050915"/>
          <a:ext cx="889000" cy="11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76088</xdr:rowOff>
    </xdr:from>
    <xdr:to>
      <xdr:col>12</xdr:col>
      <xdr:colOff>561975</xdr:colOff>
      <xdr:row>36</xdr:row>
      <xdr:rowOff>6238</xdr:rowOff>
    </xdr:to>
    <xdr:sp macro="" textlink="">
      <xdr:nvSpPr>
        <xdr:cNvPr id="304" name="フローチャート : 判断 303"/>
        <xdr:cNvSpPr/>
      </xdr:nvSpPr>
      <xdr:spPr>
        <a:xfrm>
          <a:off x="8699500" y="607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168815</xdr:rowOff>
    </xdr:from>
    <xdr:ext cx="534377" cy="259045"/>
    <xdr:sp macro="" textlink="">
      <xdr:nvSpPr>
        <xdr:cNvPr id="305" name="テキスト ボックス 304"/>
        <xdr:cNvSpPr txBox="1"/>
      </xdr:nvSpPr>
      <xdr:spPr>
        <a:xfrm>
          <a:off x="8483111" y="6169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60,427</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50165</xdr:rowOff>
    </xdr:from>
    <xdr:to>
      <xdr:col>11</xdr:col>
      <xdr:colOff>307975</xdr:colOff>
      <xdr:row>36</xdr:row>
      <xdr:rowOff>43274</xdr:rowOff>
    </xdr:to>
    <xdr:cxnSp macro="">
      <xdr:nvCxnSpPr>
        <xdr:cNvPr id="306" name="直線コネクタ 305"/>
        <xdr:cNvCxnSpPr/>
      </xdr:nvCxnSpPr>
      <xdr:spPr>
        <a:xfrm flipV="1">
          <a:off x="6972300" y="6050915"/>
          <a:ext cx="889000" cy="164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81356</xdr:rowOff>
    </xdr:from>
    <xdr:to>
      <xdr:col>11</xdr:col>
      <xdr:colOff>358775</xdr:colOff>
      <xdr:row>36</xdr:row>
      <xdr:rowOff>11506</xdr:rowOff>
    </xdr:to>
    <xdr:sp macro="" textlink="">
      <xdr:nvSpPr>
        <xdr:cNvPr id="307" name="フローチャート : 判断 306"/>
        <xdr:cNvSpPr/>
      </xdr:nvSpPr>
      <xdr:spPr>
        <a:xfrm>
          <a:off x="7810500" y="6082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2633</xdr:rowOff>
    </xdr:from>
    <xdr:ext cx="534377" cy="259045"/>
    <xdr:sp macro="" textlink="">
      <xdr:nvSpPr>
        <xdr:cNvPr id="308" name="テキスト ボックス 307"/>
        <xdr:cNvSpPr txBox="1"/>
      </xdr:nvSpPr>
      <xdr:spPr>
        <a:xfrm>
          <a:off x="7594111" y="6174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59,943</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126935</xdr:rowOff>
    </xdr:from>
    <xdr:to>
      <xdr:col>10</xdr:col>
      <xdr:colOff>155575</xdr:colOff>
      <xdr:row>35</xdr:row>
      <xdr:rowOff>57085</xdr:rowOff>
    </xdr:to>
    <xdr:sp macro="" textlink="">
      <xdr:nvSpPr>
        <xdr:cNvPr id="309" name="フローチャート : 判断 308"/>
        <xdr:cNvSpPr/>
      </xdr:nvSpPr>
      <xdr:spPr>
        <a:xfrm>
          <a:off x="6921500" y="5956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33</xdr:row>
      <xdr:rowOff>73612</xdr:rowOff>
    </xdr:from>
    <xdr:ext cx="534377" cy="259045"/>
    <xdr:sp macro="" textlink="">
      <xdr:nvSpPr>
        <xdr:cNvPr id="310" name="テキスト ボックス 309"/>
        <xdr:cNvSpPr txBox="1"/>
      </xdr:nvSpPr>
      <xdr:spPr>
        <a:xfrm>
          <a:off x="6705111" y="5731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71,506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34</xdr:row>
      <xdr:rowOff>57603</xdr:rowOff>
    </xdr:from>
    <xdr:to>
      <xdr:col>15</xdr:col>
      <xdr:colOff>231775</xdr:colOff>
      <xdr:row>34</xdr:row>
      <xdr:rowOff>159203</xdr:rowOff>
    </xdr:to>
    <xdr:sp macro="" textlink="">
      <xdr:nvSpPr>
        <xdr:cNvPr id="316" name="円/楕円 315"/>
        <xdr:cNvSpPr/>
      </xdr:nvSpPr>
      <xdr:spPr>
        <a:xfrm>
          <a:off x="10426700" y="5886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33</xdr:row>
      <xdr:rowOff>80480</xdr:rowOff>
    </xdr:from>
    <xdr:ext cx="534377" cy="259045"/>
    <xdr:sp macro="" textlink="">
      <xdr:nvSpPr>
        <xdr:cNvPr id="317" name="補助費等該当値テキスト"/>
        <xdr:cNvSpPr txBox="1"/>
      </xdr:nvSpPr>
      <xdr:spPr>
        <a:xfrm>
          <a:off x="10528300" y="5738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77,875</a:t>
          </a:r>
          <a:endParaRPr kumimoji="1" lang="ja-JP" altLang="en-US" sz="1000" b="1">
            <a:solidFill>
              <a:srgbClr val="FF0000"/>
            </a:solidFill>
            <a:latin typeface="ＭＳ Ｐゴシック"/>
          </a:endParaRPr>
        </a:p>
      </xdr:txBody>
    </xdr:sp>
    <xdr:clientData/>
  </xdr:oneCellAnchor>
  <xdr:twoCellAnchor>
    <xdr:from>
      <xdr:col>13</xdr:col>
      <xdr:colOff>663575</xdr:colOff>
      <xdr:row>34</xdr:row>
      <xdr:rowOff>21757</xdr:rowOff>
    </xdr:from>
    <xdr:to>
      <xdr:col>14</xdr:col>
      <xdr:colOff>79375</xdr:colOff>
      <xdr:row>34</xdr:row>
      <xdr:rowOff>123357</xdr:rowOff>
    </xdr:to>
    <xdr:sp macro="" textlink="">
      <xdr:nvSpPr>
        <xdr:cNvPr id="318" name="円/楕円 317"/>
        <xdr:cNvSpPr/>
      </xdr:nvSpPr>
      <xdr:spPr>
        <a:xfrm>
          <a:off x="9588500" y="5851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32</xdr:row>
      <xdr:rowOff>139884</xdr:rowOff>
    </xdr:from>
    <xdr:ext cx="534377" cy="259045"/>
    <xdr:sp macro="" textlink="">
      <xdr:nvSpPr>
        <xdr:cNvPr id="319" name="テキスト ボックス 318"/>
        <xdr:cNvSpPr txBox="1"/>
      </xdr:nvSpPr>
      <xdr:spPr>
        <a:xfrm>
          <a:off x="9372111" y="5626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81,168</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10784</xdr:rowOff>
    </xdr:from>
    <xdr:to>
      <xdr:col>12</xdr:col>
      <xdr:colOff>561975</xdr:colOff>
      <xdr:row>35</xdr:row>
      <xdr:rowOff>112384</xdr:rowOff>
    </xdr:to>
    <xdr:sp macro="" textlink="">
      <xdr:nvSpPr>
        <xdr:cNvPr id="320" name="円/楕円 319"/>
        <xdr:cNvSpPr/>
      </xdr:nvSpPr>
      <xdr:spPr>
        <a:xfrm>
          <a:off x="8699500" y="601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33</xdr:row>
      <xdr:rowOff>128911</xdr:rowOff>
    </xdr:from>
    <xdr:ext cx="534377" cy="259045"/>
    <xdr:sp macro="" textlink="">
      <xdr:nvSpPr>
        <xdr:cNvPr id="321" name="テキスト ボックス 320"/>
        <xdr:cNvSpPr txBox="1"/>
      </xdr:nvSpPr>
      <xdr:spPr>
        <a:xfrm>
          <a:off x="8483111" y="5786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66,426</a:t>
          </a:r>
          <a:endParaRPr kumimoji="1" lang="ja-JP" altLang="en-US" sz="1000" b="1">
            <a:solidFill>
              <a:srgbClr val="FF0000"/>
            </a:solidFill>
            <a:latin typeface="ＭＳ Ｐゴシック"/>
          </a:endParaRPr>
        </a:p>
      </xdr:txBody>
    </xdr:sp>
    <xdr:clientData/>
  </xdr:oneCellAnchor>
  <xdr:twoCellAnchor>
    <xdr:from>
      <xdr:col>11</xdr:col>
      <xdr:colOff>257175</xdr:colOff>
      <xdr:row>34</xdr:row>
      <xdr:rowOff>170815</xdr:rowOff>
    </xdr:from>
    <xdr:to>
      <xdr:col>11</xdr:col>
      <xdr:colOff>358775</xdr:colOff>
      <xdr:row>35</xdr:row>
      <xdr:rowOff>100965</xdr:rowOff>
    </xdr:to>
    <xdr:sp macro="" textlink="">
      <xdr:nvSpPr>
        <xdr:cNvPr id="322" name="円/楕円 321"/>
        <xdr:cNvSpPr/>
      </xdr:nvSpPr>
      <xdr:spPr>
        <a:xfrm>
          <a:off x="7810500" y="600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33</xdr:row>
      <xdr:rowOff>117492</xdr:rowOff>
    </xdr:from>
    <xdr:ext cx="534377" cy="259045"/>
    <xdr:sp macro="" textlink="">
      <xdr:nvSpPr>
        <xdr:cNvPr id="323" name="テキスト ボックス 322"/>
        <xdr:cNvSpPr txBox="1"/>
      </xdr:nvSpPr>
      <xdr:spPr>
        <a:xfrm>
          <a:off x="7594111" y="5775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67,475</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163924</xdr:rowOff>
    </xdr:from>
    <xdr:to>
      <xdr:col>10</xdr:col>
      <xdr:colOff>155575</xdr:colOff>
      <xdr:row>36</xdr:row>
      <xdr:rowOff>94074</xdr:rowOff>
    </xdr:to>
    <xdr:sp macro="" textlink="">
      <xdr:nvSpPr>
        <xdr:cNvPr id="324" name="円/楕円 323"/>
        <xdr:cNvSpPr/>
      </xdr:nvSpPr>
      <xdr:spPr>
        <a:xfrm>
          <a:off x="6921500" y="6164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85201</xdr:rowOff>
    </xdr:from>
    <xdr:ext cx="534377" cy="259045"/>
    <xdr:sp macro="" textlink="">
      <xdr:nvSpPr>
        <xdr:cNvPr id="325" name="テキスト ボックス 324"/>
        <xdr:cNvSpPr txBox="1"/>
      </xdr:nvSpPr>
      <xdr:spPr>
        <a:xfrm>
          <a:off x="6705111" y="6257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52,358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102,218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25400</xdr:rowOff>
    </xdr:from>
    <xdr:to>
      <xdr:col>16</xdr:col>
      <xdr:colOff>307975</xdr:colOff>
      <xdr:row>58</xdr:row>
      <xdr:rowOff>25400</xdr:rowOff>
    </xdr:to>
    <xdr:cxnSp macro="">
      <xdr:nvCxnSpPr>
        <xdr:cNvPr id="336" name="直線コネクタ 335"/>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54627</xdr:rowOff>
    </xdr:from>
    <xdr:ext cx="248786" cy="259045"/>
    <xdr:sp macro="" textlink="">
      <xdr:nvSpPr>
        <xdr:cNvPr id="337" name="テキスト ボックス 336"/>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9" name="テキスト ボックス 338"/>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51</xdr:row>
      <xdr:rowOff>82550</xdr:rowOff>
    </xdr:from>
    <xdr:to>
      <xdr:col>16</xdr:col>
      <xdr:colOff>307975</xdr:colOff>
      <xdr:row>51</xdr:row>
      <xdr:rowOff>82550</xdr:rowOff>
    </xdr:to>
    <xdr:cxnSp macro="">
      <xdr:nvCxnSpPr>
        <xdr:cNvPr id="340" name="直線コネクタ 339"/>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50</xdr:row>
      <xdr:rowOff>111777</xdr:rowOff>
    </xdr:from>
    <xdr:ext cx="595419" cy="259045"/>
    <xdr:sp macro="" textlink="">
      <xdr:nvSpPr>
        <xdr:cNvPr id="341" name="テキスト ボックス 340"/>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11358</xdr:rowOff>
    </xdr:from>
    <xdr:to>
      <xdr:col>15</xdr:col>
      <xdr:colOff>180340</xdr:colOff>
      <xdr:row>57</xdr:row>
      <xdr:rowOff>133145</xdr:rowOff>
    </xdr:to>
    <xdr:cxnSp macro="">
      <xdr:nvCxnSpPr>
        <xdr:cNvPr id="345" name="直線コネクタ 344"/>
        <xdr:cNvCxnSpPr/>
      </xdr:nvCxnSpPr>
      <xdr:spPr>
        <a:xfrm flipV="1">
          <a:off x="10475595" y="8755308"/>
          <a:ext cx="1270" cy="1150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136972</xdr:rowOff>
    </xdr:from>
    <xdr:ext cx="534377" cy="259045"/>
    <xdr:sp macro="" textlink="">
      <xdr:nvSpPr>
        <xdr:cNvPr id="346" name="普通建設事業費最小値テキスト"/>
        <xdr:cNvSpPr txBox="1"/>
      </xdr:nvSpPr>
      <xdr:spPr>
        <a:xfrm>
          <a:off x="10528300" y="9909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11,147</a:t>
          </a:r>
          <a:endParaRPr kumimoji="1" lang="ja-JP" altLang="en-US" sz="1000" b="1">
            <a:latin typeface="ＭＳ Ｐゴシック"/>
          </a:endParaRPr>
        </a:p>
      </xdr:txBody>
    </xdr:sp>
    <xdr:clientData/>
  </xdr:oneCellAnchor>
  <xdr:twoCellAnchor>
    <xdr:from>
      <xdr:col>15</xdr:col>
      <xdr:colOff>92075</xdr:colOff>
      <xdr:row>57</xdr:row>
      <xdr:rowOff>133145</xdr:rowOff>
    </xdr:from>
    <xdr:to>
      <xdr:col>15</xdr:col>
      <xdr:colOff>269875</xdr:colOff>
      <xdr:row>57</xdr:row>
      <xdr:rowOff>133145</xdr:rowOff>
    </xdr:to>
    <xdr:cxnSp macro="">
      <xdr:nvCxnSpPr>
        <xdr:cNvPr id="347" name="直線コネクタ 346"/>
        <xdr:cNvCxnSpPr/>
      </xdr:nvCxnSpPr>
      <xdr:spPr>
        <a:xfrm>
          <a:off x="10388600" y="9905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129485</xdr:rowOff>
    </xdr:from>
    <xdr:ext cx="599010" cy="259045"/>
    <xdr:sp macro="" textlink="">
      <xdr:nvSpPr>
        <xdr:cNvPr id="348" name="普通建設事業費最大値テキスト"/>
        <xdr:cNvSpPr txBox="1"/>
      </xdr:nvSpPr>
      <xdr:spPr>
        <a:xfrm>
          <a:off x="10528300" y="8530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212,457</a:t>
          </a:r>
          <a:endParaRPr kumimoji="1" lang="ja-JP" altLang="en-US" sz="1000" b="1">
            <a:latin typeface="ＭＳ Ｐゴシック"/>
          </a:endParaRPr>
        </a:p>
      </xdr:txBody>
    </xdr:sp>
    <xdr:clientData/>
  </xdr:oneCellAnchor>
  <xdr:twoCellAnchor>
    <xdr:from>
      <xdr:col>15</xdr:col>
      <xdr:colOff>92075</xdr:colOff>
      <xdr:row>51</xdr:row>
      <xdr:rowOff>11358</xdr:rowOff>
    </xdr:from>
    <xdr:to>
      <xdr:col>15</xdr:col>
      <xdr:colOff>269875</xdr:colOff>
      <xdr:row>51</xdr:row>
      <xdr:rowOff>11358</xdr:rowOff>
    </xdr:to>
    <xdr:cxnSp macro="">
      <xdr:nvCxnSpPr>
        <xdr:cNvPr id="349" name="直線コネクタ 348"/>
        <xdr:cNvCxnSpPr/>
      </xdr:nvCxnSpPr>
      <xdr:spPr>
        <a:xfrm>
          <a:off x="10388600" y="8755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100884</xdr:rowOff>
    </xdr:from>
    <xdr:to>
      <xdr:col>15</xdr:col>
      <xdr:colOff>180975</xdr:colOff>
      <xdr:row>57</xdr:row>
      <xdr:rowOff>54449</xdr:rowOff>
    </xdr:to>
    <xdr:cxnSp macro="">
      <xdr:nvCxnSpPr>
        <xdr:cNvPr id="350" name="直線コネクタ 349"/>
        <xdr:cNvCxnSpPr/>
      </xdr:nvCxnSpPr>
      <xdr:spPr>
        <a:xfrm>
          <a:off x="9639300" y="9530634"/>
          <a:ext cx="838200" cy="296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54</xdr:row>
      <xdr:rowOff>127247</xdr:rowOff>
    </xdr:from>
    <xdr:ext cx="534377" cy="259045"/>
    <xdr:sp macro="" textlink="">
      <xdr:nvSpPr>
        <xdr:cNvPr id="351" name="普通建設事業費平均値テキスト"/>
        <xdr:cNvSpPr txBox="1"/>
      </xdr:nvSpPr>
      <xdr:spPr>
        <a:xfrm>
          <a:off x="10528300" y="93855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67,293</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104370</xdr:rowOff>
    </xdr:from>
    <xdr:to>
      <xdr:col>15</xdr:col>
      <xdr:colOff>231775</xdr:colOff>
      <xdr:row>56</xdr:row>
      <xdr:rowOff>34520</xdr:rowOff>
    </xdr:to>
    <xdr:sp macro="" textlink="">
      <xdr:nvSpPr>
        <xdr:cNvPr id="352" name="フローチャート : 判断 351"/>
        <xdr:cNvSpPr/>
      </xdr:nvSpPr>
      <xdr:spPr>
        <a:xfrm>
          <a:off x="10426700" y="953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100884</xdr:rowOff>
    </xdr:from>
    <xdr:to>
      <xdr:col>14</xdr:col>
      <xdr:colOff>28575</xdr:colOff>
      <xdr:row>56</xdr:row>
      <xdr:rowOff>10181</xdr:rowOff>
    </xdr:to>
    <xdr:cxnSp macro="">
      <xdr:nvCxnSpPr>
        <xdr:cNvPr id="353" name="直線コネクタ 352"/>
        <xdr:cNvCxnSpPr/>
      </xdr:nvCxnSpPr>
      <xdr:spPr>
        <a:xfrm flipV="1">
          <a:off x="8750300" y="9530634"/>
          <a:ext cx="889000" cy="80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91935</xdr:rowOff>
    </xdr:from>
    <xdr:to>
      <xdr:col>14</xdr:col>
      <xdr:colOff>79375</xdr:colOff>
      <xdr:row>56</xdr:row>
      <xdr:rowOff>22085</xdr:rowOff>
    </xdr:to>
    <xdr:sp macro="" textlink="">
      <xdr:nvSpPr>
        <xdr:cNvPr id="354" name="フローチャート : 判断 353"/>
        <xdr:cNvSpPr/>
      </xdr:nvSpPr>
      <xdr:spPr>
        <a:xfrm>
          <a:off x="9588500" y="9521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13212</xdr:rowOff>
    </xdr:from>
    <xdr:ext cx="534377" cy="259045"/>
    <xdr:sp macro="" textlink="">
      <xdr:nvSpPr>
        <xdr:cNvPr id="355" name="テキスト ボックス 354"/>
        <xdr:cNvSpPr txBox="1"/>
      </xdr:nvSpPr>
      <xdr:spPr>
        <a:xfrm>
          <a:off x="9372111" y="9614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69,469</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6300</xdr:rowOff>
    </xdr:from>
    <xdr:to>
      <xdr:col>12</xdr:col>
      <xdr:colOff>511175</xdr:colOff>
      <xdr:row>56</xdr:row>
      <xdr:rowOff>10181</xdr:rowOff>
    </xdr:to>
    <xdr:cxnSp macro="">
      <xdr:nvCxnSpPr>
        <xdr:cNvPr id="356" name="直線コネクタ 355"/>
        <xdr:cNvCxnSpPr/>
      </xdr:nvCxnSpPr>
      <xdr:spPr>
        <a:xfrm>
          <a:off x="7861300" y="9607500"/>
          <a:ext cx="889000" cy="3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2004</xdr:rowOff>
    </xdr:from>
    <xdr:to>
      <xdr:col>12</xdr:col>
      <xdr:colOff>561975</xdr:colOff>
      <xdr:row>55</xdr:row>
      <xdr:rowOff>103604</xdr:rowOff>
    </xdr:to>
    <xdr:sp macro="" textlink="">
      <xdr:nvSpPr>
        <xdr:cNvPr id="357" name="フローチャート : 判断 356"/>
        <xdr:cNvSpPr/>
      </xdr:nvSpPr>
      <xdr:spPr>
        <a:xfrm>
          <a:off x="8699500" y="9431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53</xdr:row>
      <xdr:rowOff>120131</xdr:rowOff>
    </xdr:from>
    <xdr:ext cx="534377" cy="259045"/>
    <xdr:sp macro="" textlink="">
      <xdr:nvSpPr>
        <xdr:cNvPr id="358" name="テキスト ボックス 357"/>
        <xdr:cNvSpPr txBox="1"/>
      </xdr:nvSpPr>
      <xdr:spPr>
        <a:xfrm>
          <a:off x="8483111" y="9206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85,205</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4014</xdr:rowOff>
    </xdr:from>
    <xdr:to>
      <xdr:col>11</xdr:col>
      <xdr:colOff>307975</xdr:colOff>
      <xdr:row>56</xdr:row>
      <xdr:rowOff>6300</xdr:rowOff>
    </xdr:to>
    <xdr:cxnSp macro="">
      <xdr:nvCxnSpPr>
        <xdr:cNvPr id="359" name="直線コネクタ 358"/>
        <xdr:cNvCxnSpPr/>
      </xdr:nvCxnSpPr>
      <xdr:spPr>
        <a:xfrm>
          <a:off x="6972300" y="9433764"/>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63502</xdr:rowOff>
    </xdr:from>
    <xdr:to>
      <xdr:col>11</xdr:col>
      <xdr:colOff>358775</xdr:colOff>
      <xdr:row>55</xdr:row>
      <xdr:rowOff>165102</xdr:rowOff>
    </xdr:to>
    <xdr:sp macro="" textlink="">
      <xdr:nvSpPr>
        <xdr:cNvPr id="360" name="フローチャート : 判断 359"/>
        <xdr:cNvSpPr/>
      </xdr:nvSpPr>
      <xdr:spPr>
        <a:xfrm>
          <a:off x="7810500" y="9493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10179</xdr:rowOff>
    </xdr:from>
    <xdr:ext cx="534377" cy="259045"/>
    <xdr:sp macro="" textlink="">
      <xdr:nvSpPr>
        <xdr:cNvPr id="361" name="テキスト ボックス 360"/>
        <xdr:cNvSpPr txBox="1"/>
      </xdr:nvSpPr>
      <xdr:spPr>
        <a:xfrm>
          <a:off x="7594111" y="9268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74,444</a:t>
          </a:r>
          <a:endParaRPr kumimoji="1" lang="ja-JP" altLang="en-US" sz="1000" b="1">
            <a:solidFill>
              <a:srgbClr val="000080"/>
            </a:solidFill>
            <a:latin typeface="ＭＳ Ｐゴシック"/>
          </a:endParaRPr>
        </a:p>
      </xdr:txBody>
    </xdr:sp>
    <xdr:clientData/>
  </xdr:oneCellAnchor>
  <xdr:twoCellAnchor>
    <xdr:from>
      <xdr:col>10</xdr:col>
      <xdr:colOff>53975</xdr:colOff>
      <xdr:row>55</xdr:row>
      <xdr:rowOff>90008</xdr:rowOff>
    </xdr:from>
    <xdr:to>
      <xdr:col>10</xdr:col>
      <xdr:colOff>155575</xdr:colOff>
      <xdr:row>56</xdr:row>
      <xdr:rowOff>20158</xdr:rowOff>
    </xdr:to>
    <xdr:sp macro="" textlink="">
      <xdr:nvSpPr>
        <xdr:cNvPr id="362" name="フローチャート : 判断 361"/>
        <xdr:cNvSpPr/>
      </xdr:nvSpPr>
      <xdr:spPr>
        <a:xfrm>
          <a:off x="6921500" y="9519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11285</xdr:rowOff>
    </xdr:from>
    <xdr:ext cx="534377" cy="259045"/>
    <xdr:sp macro="" textlink="">
      <xdr:nvSpPr>
        <xdr:cNvPr id="363" name="テキスト ボックス 362"/>
        <xdr:cNvSpPr txBox="1"/>
      </xdr:nvSpPr>
      <xdr:spPr>
        <a:xfrm>
          <a:off x="6705111" y="9612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69,806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3649</xdr:rowOff>
    </xdr:from>
    <xdr:to>
      <xdr:col>15</xdr:col>
      <xdr:colOff>231775</xdr:colOff>
      <xdr:row>57</xdr:row>
      <xdr:rowOff>105249</xdr:rowOff>
    </xdr:to>
    <xdr:sp macro="" textlink="">
      <xdr:nvSpPr>
        <xdr:cNvPr id="369" name="円/楕円 368"/>
        <xdr:cNvSpPr/>
      </xdr:nvSpPr>
      <xdr:spPr>
        <a:xfrm>
          <a:off x="10426700" y="9776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90026</xdr:rowOff>
    </xdr:from>
    <xdr:ext cx="534377" cy="259045"/>
    <xdr:sp macro="" textlink="">
      <xdr:nvSpPr>
        <xdr:cNvPr id="370" name="普通建設事業費該当値テキスト"/>
        <xdr:cNvSpPr txBox="1"/>
      </xdr:nvSpPr>
      <xdr:spPr>
        <a:xfrm>
          <a:off x="10528300" y="9691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24,917</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50084</xdr:rowOff>
    </xdr:from>
    <xdr:to>
      <xdr:col>14</xdr:col>
      <xdr:colOff>79375</xdr:colOff>
      <xdr:row>55</xdr:row>
      <xdr:rowOff>151684</xdr:rowOff>
    </xdr:to>
    <xdr:sp macro="" textlink="">
      <xdr:nvSpPr>
        <xdr:cNvPr id="371" name="円/楕円 370"/>
        <xdr:cNvSpPr/>
      </xdr:nvSpPr>
      <xdr:spPr>
        <a:xfrm>
          <a:off x="9588500" y="9479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53</xdr:row>
      <xdr:rowOff>168211</xdr:rowOff>
    </xdr:from>
    <xdr:ext cx="534377" cy="259045"/>
    <xdr:sp macro="" textlink="">
      <xdr:nvSpPr>
        <xdr:cNvPr id="372" name="テキスト ボックス 371"/>
        <xdr:cNvSpPr txBox="1"/>
      </xdr:nvSpPr>
      <xdr:spPr>
        <a:xfrm>
          <a:off x="9372111" y="9255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76,792</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130831</xdr:rowOff>
    </xdr:from>
    <xdr:to>
      <xdr:col>12</xdr:col>
      <xdr:colOff>561975</xdr:colOff>
      <xdr:row>56</xdr:row>
      <xdr:rowOff>60981</xdr:rowOff>
    </xdr:to>
    <xdr:sp macro="" textlink="">
      <xdr:nvSpPr>
        <xdr:cNvPr id="373" name="円/楕円 372"/>
        <xdr:cNvSpPr/>
      </xdr:nvSpPr>
      <xdr:spPr>
        <a:xfrm>
          <a:off x="8699500" y="9560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52108</xdr:rowOff>
    </xdr:from>
    <xdr:ext cx="534377" cy="259045"/>
    <xdr:sp macro="" textlink="">
      <xdr:nvSpPr>
        <xdr:cNvPr id="374" name="テキスト ボックス 373"/>
        <xdr:cNvSpPr txBox="1"/>
      </xdr:nvSpPr>
      <xdr:spPr>
        <a:xfrm>
          <a:off x="8483111" y="9653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62,663</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126950</xdr:rowOff>
    </xdr:from>
    <xdr:to>
      <xdr:col>11</xdr:col>
      <xdr:colOff>358775</xdr:colOff>
      <xdr:row>56</xdr:row>
      <xdr:rowOff>57100</xdr:rowOff>
    </xdr:to>
    <xdr:sp macro="" textlink="">
      <xdr:nvSpPr>
        <xdr:cNvPr id="375" name="円/楕円 374"/>
        <xdr:cNvSpPr/>
      </xdr:nvSpPr>
      <xdr:spPr>
        <a:xfrm>
          <a:off x="7810500" y="955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48227</xdr:rowOff>
    </xdr:from>
    <xdr:ext cx="534377" cy="259045"/>
    <xdr:sp macro="" textlink="">
      <xdr:nvSpPr>
        <xdr:cNvPr id="376" name="テキスト ボックス 375"/>
        <xdr:cNvSpPr txBox="1"/>
      </xdr:nvSpPr>
      <xdr:spPr>
        <a:xfrm>
          <a:off x="7594111" y="9649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63,342</a:t>
          </a:r>
          <a:endParaRPr kumimoji="1" lang="ja-JP" altLang="en-US" sz="1000" b="1">
            <a:solidFill>
              <a:srgbClr val="FF0000"/>
            </a:solidFill>
            <a:latin typeface="ＭＳ Ｐゴシック"/>
          </a:endParaRPr>
        </a:p>
      </xdr:txBody>
    </xdr:sp>
    <xdr:clientData/>
  </xdr:oneCellAnchor>
  <xdr:twoCellAnchor>
    <xdr:from>
      <xdr:col>10</xdr:col>
      <xdr:colOff>53975</xdr:colOff>
      <xdr:row>54</xdr:row>
      <xdr:rowOff>124664</xdr:rowOff>
    </xdr:from>
    <xdr:to>
      <xdr:col>10</xdr:col>
      <xdr:colOff>155575</xdr:colOff>
      <xdr:row>55</xdr:row>
      <xdr:rowOff>54814</xdr:rowOff>
    </xdr:to>
    <xdr:sp macro="" textlink="">
      <xdr:nvSpPr>
        <xdr:cNvPr id="377" name="円/楕円 376"/>
        <xdr:cNvSpPr/>
      </xdr:nvSpPr>
      <xdr:spPr>
        <a:xfrm>
          <a:off x="6921500" y="9382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53</xdr:row>
      <xdr:rowOff>71341</xdr:rowOff>
    </xdr:from>
    <xdr:ext cx="534377" cy="259045"/>
    <xdr:sp macro="" textlink="">
      <xdr:nvSpPr>
        <xdr:cNvPr id="378" name="テキスト ボックス 377"/>
        <xdr:cNvSpPr txBox="1"/>
      </xdr:nvSpPr>
      <xdr:spPr>
        <a:xfrm>
          <a:off x="6705111" y="9158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93,742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31,223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400" name="テキスト ボックス 399"/>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106716</xdr:rowOff>
    </xdr:from>
    <xdr:to>
      <xdr:col>15</xdr:col>
      <xdr:colOff>180340</xdr:colOff>
      <xdr:row>79</xdr:row>
      <xdr:rowOff>98879</xdr:rowOff>
    </xdr:to>
    <xdr:cxnSp macro="">
      <xdr:nvCxnSpPr>
        <xdr:cNvPr id="404" name="直線コネクタ 403"/>
        <xdr:cNvCxnSpPr/>
      </xdr:nvCxnSpPr>
      <xdr:spPr>
        <a:xfrm flipV="1">
          <a:off x="10475595" y="12108216"/>
          <a:ext cx="1270" cy="1535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102706</xdr:rowOff>
    </xdr:from>
    <xdr:ext cx="249299" cy="259045"/>
    <xdr:sp macro="" textlink="">
      <xdr:nvSpPr>
        <xdr:cNvPr id="405"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06" name="直線コネクタ 405"/>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53393</xdr:rowOff>
    </xdr:from>
    <xdr:ext cx="534377" cy="259045"/>
    <xdr:sp macro="" textlink="">
      <xdr:nvSpPr>
        <xdr:cNvPr id="407" name="普通建設事業費 （ うち新規整備　）最大値テキスト"/>
        <xdr:cNvSpPr txBox="1"/>
      </xdr:nvSpPr>
      <xdr:spPr>
        <a:xfrm>
          <a:off x="10528300" y="11883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94,020</a:t>
          </a:r>
          <a:endParaRPr kumimoji="1" lang="ja-JP" altLang="en-US" sz="1000" b="1">
            <a:latin typeface="ＭＳ Ｐゴシック"/>
          </a:endParaRPr>
        </a:p>
      </xdr:txBody>
    </xdr:sp>
    <xdr:clientData/>
  </xdr:oneCellAnchor>
  <xdr:twoCellAnchor>
    <xdr:from>
      <xdr:col>15</xdr:col>
      <xdr:colOff>92075</xdr:colOff>
      <xdr:row>70</xdr:row>
      <xdr:rowOff>106716</xdr:rowOff>
    </xdr:from>
    <xdr:to>
      <xdr:col>15</xdr:col>
      <xdr:colOff>269875</xdr:colOff>
      <xdr:row>70</xdr:row>
      <xdr:rowOff>106716</xdr:rowOff>
    </xdr:to>
    <xdr:cxnSp macro="">
      <xdr:nvCxnSpPr>
        <xdr:cNvPr id="408" name="直線コネクタ 407"/>
        <xdr:cNvCxnSpPr/>
      </xdr:nvCxnSpPr>
      <xdr:spPr>
        <a:xfrm>
          <a:off x="10388600" y="12108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75</xdr:row>
      <xdr:rowOff>41615</xdr:rowOff>
    </xdr:from>
    <xdr:to>
      <xdr:col>15</xdr:col>
      <xdr:colOff>180975</xdr:colOff>
      <xdr:row>79</xdr:row>
      <xdr:rowOff>80835</xdr:rowOff>
    </xdr:to>
    <xdr:cxnSp macro="">
      <xdr:nvCxnSpPr>
        <xdr:cNvPr id="409" name="直線コネクタ 408"/>
        <xdr:cNvCxnSpPr/>
      </xdr:nvCxnSpPr>
      <xdr:spPr>
        <a:xfrm>
          <a:off x="9639300" y="12900365"/>
          <a:ext cx="838200" cy="725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52553</xdr:rowOff>
    </xdr:from>
    <xdr:ext cx="534377" cy="259045"/>
    <xdr:sp macro="" textlink="">
      <xdr:nvSpPr>
        <xdr:cNvPr id="410" name="普通建設事業費 （ うち新規整備　）平均値テキスト"/>
        <xdr:cNvSpPr txBox="1"/>
      </xdr:nvSpPr>
      <xdr:spPr>
        <a:xfrm>
          <a:off x="10528300" y="130827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22,127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29676</xdr:rowOff>
    </xdr:from>
    <xdr:to>
      <xdr:col>15</xdr:col>
      <xdr:colOff>231775</xdr:colOff>
      <xdr:row>77</xdr:row>
      <xdr:rowOff>131276</xdr:rowOff>
    </xdr:to>
    <xdr:sp macro="" textlink="">
      <xdr:nvSpPr>
        <xdr:cNvPr id="411" name="フローチャート : 判断 410"/>
        <xdr:cNvSpPr/>
      </xdr:nvSpPr>
      <xdr:spPr>
        <a:xfrm>
          <a:off x="10426700" y="13231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75</xdr:row>
      <xdr:rowOff>41615</xdr:rowOff>
    </xdr:from>
    <xdr:to>
      <xdr:col>14</xdr:col>
      <xdr:colOff>28575</xdr:colOff>
      <xdr:row>79</xdr:row>
      <xdr:rowOff>97785</xdr:rowOff>
    </xdr:to>
    <xdr:cxnSp macro="">
      <xdr:nvCxnSpPr>
        <xdr:cNvPr id="412" name="直線コネクタ 411"/>
        <xdr:cNvCxnSpPr/>
      </xdr:nvCxnSpPr>
      <xdr:spPr>
        <a:xfrm flipV="1">
          <a:off x="8750300" y="12900365"/>
          <a:ext cx="889000" cy="741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63117</xdr:rowOff>
    </xdr:from>
    <xdr:to>
      <xdr:col>14</xdr:col>
      <xdr:colOff>79375</xdr:colOff>
      <xdr:row>76</xdr:row>
      <xdr:rowOff>164717</xdr:rowOff>
    </xdr:to>
    <xdr:sp macro="" textlink="">
      <xdr:nvSpPr>
        <xdr:cNvPr id="413" name="フローチャート : 判断 412"/>
        <xdr:cNvSpPr/>
      </xdr:nvSpPr>
      <xdr:spPr>
        <a:xfrm>
          <a:off x="9588500" y="13093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155844</xdr:rowOff>
    </xdr:from>
    <xdr:ext cx="534377" cy="259045"/>
    <xdr:sp macro="" textlink="">
      <xdr:nvSpPr>
        <xdr:cNvPr id="414" name="テキスト ボックス 413"/>
        <xdr:cNvSpPr txBox="1"/>
      </xdr:nvSpPr>
      <xdr:spPr>
        <a:xfrm>
          <a:off x="9372111" y="13186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30,579</a:t>
          </a:r>
          <a:endParaRPr kumimoji="1" lang="ja-JP" altLang="en-US" sz="1000" b="1">
            <a:solidFill>
              <a:srgbClr val="000080"/>
            </a:solidFill>
            <a:latin typeface="ＭＳ Ｐゴシック"/>
          </a:endParaRPr>
        </a:p>
      </xdr:txBody>
    </xdr:sp>
    <xdr:clientData/>
  </xdr:oneCellAnchor>
  <xdr:twoCellAnchor>
    <xdr:from>
      <xdr:col>12</xdr:col>
      <xdr:colOff>460375</xdr:colOff>
      <xdr:row>75</xdr:row>
      <xdr:rowOff>74319</xdr:rowOff>
    </xdr:from>
    <xdr:to>
      <xdr:col>12</xdr:col>
      <xdr:colOff>561975</xdr:colOff>
      <xdr:row>76</xdr:row>
      <xdr:rowOff>4468</xdr:rowOff>
    </xdr:to>
    <xdr:sp macro="" textlink="">
      <xdr:nvSpPr>
        <xdr:cNvPr id="415" name="フローチャート : 判断 414"/>
        <xdr:cNvSpPr/>
      </xdr:nvSpPr>
      <xdr:spPr>
        <a:xfrm>
          <a:off x="8699500" y="1293306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20996</xdr:rowOff>
    </xdr:from>
    <xdr:ext cx="534377" cy="259045"/>
    <xdr:sp macro="" textlink="">
      <xdr:nvSpPr>
        <xdr:cNvPr id="416" name="テキスト ボックス 415"/>
        <xdr:cNvSpPr txBox="1"/>
      </xdr:nvSpPr>
      <xdr:spPr>
        <a:xfrm>
          <a:off x="8483111" y="12708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40,393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79</xdr:row>
      <xdr:rowOff>30035</xdr:rowOff>
    </xdr:from>
    <xdr:to>
      <xdr:col>15</xdr:col>
      <xdr:colOff>231775</xdr:colOff>
      <xdr:row>79</xdr:row>
      <xdr:rowOff>131635</xdr:rowOff>
    </xdr:to>
    <xdr:sp macro="" textlink="">
      <xdr:nvSpPr>
        <xdr:cNvPr id="422" name="円/楕円 421"/>
        <xdr:cNvSpPr/>
      </xdr:nvSpPr>
      <xdr:spPr>
        <a:xfrm>
          <a:off x="10426700" y="13574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116412</xdr:rowOff>
    </xdr:from>
    <xdr:ext cx="469744" cy="259045"/>
    <xdr:sp macro="" textlink="">
      <xdr:nvSpPr>
        <xdr:cNvPr id="423" name="普通建設事業費 （ うち新規整備　）該当値テキスト"/>
        <xdr:cNvSpPr txBox="1"/>
      </xdr:nvSpPr>
      <xdr:spPr>
        <a:xfrm>
          <a:off x="10528300" y="13489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1,105</a:t>
          </a:r>
          <a:endParaRPr kumimoji="1" lang="ja-JP" altLang="en-US" sz="1000" b="1">
            <a:solidFill>
              <a:srgbClr val="FF0000"/>
            </a:solidFill>
            <a:latin typeface="ＭＳ Ｐゴシック"/>
          </a:endParaRPr>
        </a:p>
      </xdr:txBody>
    </xdr:sp>
    <xdr:clientData/>
  </xdr:oneCellAnchor>
  <xdr:twoCellAnchor>
    <xdr:from>
      <xdr:col>13</xdr:col>
      <xdr:colOff>663575</xdr:colOff>
      <xdr:row>74</xdr:row>
      <xdr:rowOff>162265</xdr:rowOff>
    </xdr:from>
    <xdr:to>
      <xdr:col>14</xdr:col>
      <xdr:colOff>79375</xdr:colOff>
      <xdr:row>75</xdr:row>
      <xdr:rowOff>92415</xdr:rowOff>
    </xdr:to>
    <xdr:sp macro="" textlink="">
      <xdr:nvSpPr>
        <xdr:cNvPr id="424" name="円/楕円 423"/>
        <xdr:cNvSpPr/>
      </xdr:nvSpPr>
      <xdr:spPr>
        <a:xfrm>
          <a:off x="9588500" y="1284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73</xdr:row>
      <xdr:rowOff>108942</xdr:rowOff>
    </xdr:from>
    <xdr:ext cx="534377" cy="259045"/>
    <xdr:sp macro="" textlink="">
      <xdr:nvSpPr>
        <xdr:cNvPr id="425" name="テキスト ボックス 424"/>
        <xdr:cNvSpPr txBox="1"/>
      </xdr:nvSpPr>
      <xdr:spPr>
        <a:xfrm>
          <a:off x="9372111" y="12624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45,507</a:t>
          </a:r>
          <a:endParaRPr kumimoji="1" lang="ja-JP" altLang="en-US" sz="1000" b="1">
            <a:solidFill>
              <a:srgbClr val="FF0000"/>
            </a:solidFill>
            <a:latin typeface="ＭＳ Ｐゴシック"/>
          </a:endParaRPr>
        </a:p>
      </xdr:txBody>
    </xdr:sp>
    <xdr:clientData/>
  </xdr:oneCellAnchor>
  <xdr:twoCellAnchor>
    <xdr:from>
      <xdr:col>12</xdr:col>
      <xdr:colOff>460375</xdr:colOff>
      <xdr:row>79</xdr:row>
      <xdr:rowOff>46985</xdr:rowOff>
    </xdr:from>
    <xdr:to>
      <xdr:col>12</xdr:col>
      <xdr:colOff>561975</xdr:colOff>
      <xdr:row>79</xdr:row>
      <xdr:rowOff>148585</xdr:rowOff>
    </xdr:to>
    <xdr:sp macro="" textlink="">
      <xdr:nvSpPr>
        <xdr:cNvPr id="426" name="円/楕円 425"/>
        <xdr:cNvSpPr/>
      </xdr:nvSpPr>
      <xdr:spPr>
        <a:xfrm>
          <a:off x="8699500" y="13591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354208</xdr:colOff>
      <xdr:row>79</xdr:row>
      <xdr:rowOff>139712</xdr:rowOff>
    </xdr:from>
    <xdr:ext cx="313932" cy="259045"/>
    <xdr:sp macro="" textlink="">
      <xdr:nvSpPr>
        <xdr:cNvPr id="427" name="テキスト ボックス 426"/>
        <xdr:cNvSpPr txBox="1"/>
      </xdr:nvSpPr>
      <xdr:spPr>
        <a:xfrm>
          <a:off x="8593333" y="1368426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49,618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8" name="直線コネクタ 43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9" name="テキスト ボックス 43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0" name="直線コネクタ 43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1" name="テキスト ボックス 44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2" name="直線コネクタ 44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3" name="テキスト ボックス 44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4" name="直線コネクタ 44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5" name="テキスト ボックス 44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6" name="直線コネクタ 44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7" name="テキスト ボックス 44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991</xdr:rowOff>
    </xdr:from>
    <xdr:to>
      <xdr:col>15</xdr:col>
      <xdr:colOff>180340</xdr:colOff>
      <xdr:row>98</xdr:row>
      <xdr:rowOff>115430</xdr:rowOff>
    </xdr:to>
    <xdr:cxnSp macro="">
      <xdr:nvCxnSpPr>
        <xdr:cNvPr id="451" name="直線コネクタ 450"/>
        <xdr:cNvCxnSpPr/>
      </xdr:nvCxnSpPr>
      <xdr:spPr>
        <a:xfrm flipV="1">
          <a:off x="10475595" y="15602941"/>
          <a:ext cx="1270" cy="1314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119257</xdr:rowOff>
    </xdr:from>
    <xdr:ext cx="469744" cy="259045"/>
    <xdr:sp macro="" textlink="">
      <xdr:nvSpPr>
        <xdr:cNvPr id="452" name="普通建設事業費 （ うち更新整備　）最小値テキスト"/>
        <xdr:cNvSpPr txBox="1"/>
      </xdr:nvSpPr>
      <xdr:spPr>
        <a:xfrm>
          <a:off x="10528300" y="1692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7,911</a:t>
          </a:r>
          <a:endParaRPr kumimoji="1" lang="ja-JP" altLang="en-US" sz="1000" b="1">
            <a:latin typeface="ＭＳ Ｐゴシック"/>
          </a:endParaRPr>
        </a:p>
      </xdr:txBody>
    </xdr:sp>
    <xdr:clientData/>
  </xdr:oneCellAnchor>
  <xdr:twoCellAnchor>
    <xdr:from>
      <xdr:col>15</xdr:col>
      <xdr:colOff>92075</xdr:colOff>
      <xdr:row>98</xdr:row>
      <xdr:rowOff>115430</xdr:rowOff>
    </xdr:from>
    <xdr:to>
      <xdr:col>15</xdr:col>
      <xdr:colOff>269875</xdr:colOff>
      <xdr:row>98</xdr:row>
      <xdr:rowOff>115430</xdr:rowOff>
    </xdr:to>
    <xdr:cxnSp macro="">
      <xdr:nvCxnSpPr>
        <xdr:cNvPr id="453" name="直線コネクタ 452"/>
        <xdr:cNvCxnSpPr/>
      </xdr:nvCxnSpPr>
      <xdr:spPr>
        <a:xfrm>
          <a:off x="10388600" y="16917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119118</xdr:rowOff>
    </xdr:from>
    <xdr:ext cx="599010" cy="259045"/>
    <xdr:sp macro="" textlink="">
      <xdr:nvSpPr>
        <xdr:cNvPr id="454" name="普通建設事業費 （ うち更新整備　）最大値テキスト"/>
        <xdr:cNvSpPr txBox="1"/>
      </xdr:nvSpPr>
      <xdr:spPr>
        <a:xfrm>
          <a:off x="10528300" y="15378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111,422</a:t>
          </a:r>
          <a:endParaRPr kumimoji="1" lang="ja-JP" altLang="en-US" sz="1000" b="1">
            <a:latin typeface="ＭＳ Ｐゴシック"/>
          </a:endParaRPr>
        </a:p>
      </xdr:txBody>
    </xdr:sp>
    <xdr:clientData/>
  </xdr:oneCellAnchor>
  <xdr:twoCellAnchor>
    <xdr:from>
      <xdr:col>15</xdr:col>
      <xdr:colOff>92075</xdr:colOff>
      <xdr:row>91</xdr:row>
      <xdr:rowOff>991</xdr:rowOff>
    </xdr:from>
    <xdr:to>
      <xdr:col>15</xdr:col>
      <xdr:colOff>269875</xdr:colOff>
      <xdr:row>91</xdr:row>
      <xdr:rowOff>991</xdr:rowOff>
    </xdr:to>
    <xdr:cxnSp macro="">
      <xdr:nvCxnSpPr>
        <xdr:cNvPr id="455" name="直線コネクタ 454"/>
        <xdr:cNvCxnSpPr/>
      </xdr:nvCxnSpPr>
      <xdr:spPr>
        <a:xfrm>
          <a:off x="10388600" y="15602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167069</xdr:rowOff>
    </xdr:from>
    <xdr:to>
      <xdr:col>15</xdr:col>
      <xdr:colOff>180975</xdr:colOff>
      <xdr:row>97</xdr:row>
      <xdr:rowOff>96292</xdr:rowOff>
    </xdr:to>
    <xdr:cxnSp macro="">
      <xdr:nvCxnSpPr>
        <xdr:cNvPr id="456" name="直線コネクタ 455"/>
        <xdr:cNvCxnSpPr/>
      </xdr:nvCxnSpPr>
      <xdr:spPr>
        <a:xfrm>
          <a:off x="9639300" y="16626269"/>
          <a:ext cx="838200" cy="10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102112</xdr:rowOff>
    </xdr:from>
    <xdr:ext cx="534377" cy="259045"/>
    <xdr:sp macro="" textlink="">
      <xdr:nvSpPr>
        <xdr:cNvPr id="457" name="普通建設事業費 （ うち更新整備　）平均値テキスト"/>
        <xdr:cNvSpPr txBox="1"/>
      </xdr:nvSpPr>
      <xdr:spPr>
        <a:xfrm>
          <a:off x="10528300" y="163898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33,761</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79235</xdr:rowOff>
    </xdr:from>
    <xdr:to>
      <xdr:col>15</xdr:col>
      <xdr:colOff>231775</xdr:colOff>
      <xdr:row>97</xdr:row>
      <xdr:rowOff>9385</xdr:rowOff>
    </xdr:to>
    <xdr:sp macro="" textlink="">
      <xdr:nvSpPr>
        <xdr:cNvPr id="458" name="フローチャート : 判断 457"/>
        <xdr:cNvSpPr/>
      </xdr:nvSpPr>
      <xdr:spPr>
        <a:xfrm>
          <a:off x="10426700" y="16538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94</xdr:row>
      <xdr:rowOff>106731</xdr:rowOff>
    </xdr:from>
    <xdr:to>
      <xdr:col>14</xdr:col>
      <xdr:colOff>28575</xdr:colOff>
      <xdr:row>96</xdr:row>
      <xdr:rowOff>167069</xdr:rowOff>
    </xdr:to>
    <xdr:cxnSp macro="">
      <xdr:nvCxnSpPr>
        <xdr:cNvPr id="459" name="直線コネクタ 458"/>
        <xdr:cNvCxnSpPr/>
      </xdr:nvCxnSpPr>
      <xdr:spPr>
        <a:xfrm>
          <a:off x="8750300" y="16223031"/>
          <a:ext cx="889000" cy="403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151981</xdr:rowOff>
    </xdr:from>
    <xdr:to>
      <xdr:col>14</xdr:col>
      <xdr:colOff>79375</xdr:colOff>
      <xdr:row>97</xdr:row>
      <xdr:rowOff>82131</xdr:rowOff>
    </xdr:to>
    <xdr:sp macro="" textlink="">
      <xdr:nvSpPr>
        <xdr:cNvPr id="460" name="フローチャート : 判断 459"/>
        <xdr:cNvSpPr/>
      </xdr:nvSpPr>
      <xdr:spPr>
        <a:xfrm>
          <a:off x="9588500" y="16611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73258</xdr:rowOff>
    </xdr:from>
    <xdr:ext cx="534377" cy="259045"/>
    <xdr:sp macro="" textlink="">
      <xdr:nvSpPr>
        <xdr:cNvPr id="461" name="テキスト ボックス 460"/>
        <xdr:cNvSpPr txBox="1"/>
      </xdr:nvSpPr>
      <xdr:spPr>
        <a:xfrm>
          <a:off x="9372111" y="16703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28,033</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105918</xdr:rowOff>
    </xdr:from>
    <xdr:to>
      <xdr:col>12</xdr:col>
      <xdr:colOff>561975</xdr:colOff>
      <xdr:row>97</xdr:row>
      <xdr:rowOff>36068</xdr:rowOff>
    </xdr:to>
    <xdr:sp macro="" textlink="">
      <xdr:nvSpPr>
        <xdr:cNvPr id="462" name="フローチャート : 判断 461"/>
        <xdr:cNvSpPr/>
      </xdr:nvSpPr>
      <xdr:spPr>
        <a:xfrm>
          <a:off x="8699500" y="16565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27195</xdr:rowOff>
    </xdr:from>
    <xdr:ext cx="534377" cy="259045"/>
    <xdr:sp macro="" textlink="">
      <xdr:nvSpPr>
        <xdr:cNvPr id="463" name="テキスト ボックス 462"/>
        <xdr:cNvSpPr txBox="1"/>
      </xdr:nvSpPr>
      <xdr:spPr>
        <a:xfrm>
          <a:off x="8483111" y="16657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31,660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4" name="テキスト ボックス 46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5" name="テキスト ボックス 46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6" name="テキスト ボックス 46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7" name="テキスト ボックス 46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8" name="テキスト ボックス 46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45492</xdr:rowOff>
    </xdr:from>
    <xdr:to>
      <xdr:col>15</xdr:col>
      <xdr:colOff>231775</xdr:colOff>
      <xdr:row>97</xdr:row>
      <xdr:rowOff>147092</xdr:rowOff>
    </xdr:to>
    <xdr:sp macro="" textlink="">
      <xdr:nvSpPr>
        <xdr:cNvPr id="469" name="円/楕円 468"/>
        <xdr:cNvSpPr/>
      </xdr:nvSpPr>
      <xdr:spPr>
        <a:xfrm>
          <a:off x="10426700" y="16676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23919</xdr:rowOff>
    </xdr:from>
    <xdr:ext cx="534377" cy="259045"/>
    <xdr:sp macro="" textlink="">
      <xdr:nvSpPr>
        <xdr:cNvPr id="470" name="普通建設事業費 （ うち更新整備　）該当値テキスト"/>
        <xdr:cNvSpPr txBox="1"/>
      </xdr:nvSpPr>
      <xdr:spPr>
        <a:xfrm>
          <a:off x="10528300" y="16654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22,918</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116269</xdr:rowOff>
    </xdr:from>
    <xdr:to>
      <xdr:col>14</xdr:col>
      <xdr:colOff>79375</xdr:colOff>
      <xdr:row>97</xdr:row>
      <xdr:rowOff>46419</xdr:rowOff>
    </xdr:to>
    <xdr:sp macro="" textlink="">
      <xdr:nvSpPr>
        <xdr:cNvPr id="471" name="円/楕円 470"/>
        <xdr:cNvSpPr/>
      </xdr:nvSpPr>
      <xdr:spPr>
        <a:xfrm>
          <a:off x="9588500" y="16575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62946</xdr:rowOff>
    </xdr:from>
    <xdr:ext cx="534377" cy="259045"/>
    <xdr:sp macro="" textlink="">
      <xdr:nvSpPr>
        <xdr:cNvPr id="472" name="テキスト ボックス 471"/>
        <xdr:cNvSpPr txBox="1"/>
      </xdr:nvSpPr>
      <xdr:spPr>
        <a:xfrm>
          <a:off x="9372111" y="16350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30,845</a:t>
          </a:r>
          <a:endParaRPr kumimoji="1" lang="ja-JP" altLang="en-US" sz="1000" b="1">
            <a:solidFill>
              <a:srgbClr val="FF0000"/>
            </a:solidFill>
            <a:latin typeface="ＭＳ Ｐゴシック"/>
          </a:endParaRPr>
        </a:p>
      </xdr:txBody>
    </xdr:sp>
    <xdr:clientData/>
  </xdr:oneCellAnchor>
  <xdr:twoCellAnchor>
    <xdr:from>
      <xdr:col>12</xdr:col>
      <xdr:colOff>460375</xdr:colOff>
      <xdr:row>94</xdr:row>
      <xdr:rowOff>55931</xdr:rowOff>
    </xdr:from>
    <xdr:to>
      <xdr:col>12</xdr:col>
      <xdr:colOff>561975</xdr:colOff>
      <xdr:row>94</xdr:row>
      <xdr:rowOff>157531</xdr:rowOff>
    </xdr:to>
    <xdr:sp macro="" textlink="">
      <xdr:nvSpPr>
        <xdr:cNvPr id="473" name="円/楕円 472"/>
        <xdr:cNvSpPr/>
      </xdr:nvSpPr>
      <xdr:spPr>
        <a:xfrm>
          <a:off x="8699500" y="16172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93</xdr:row>
      <xdr:rowOff>2608</xdr:rowOff>
    </xdr:from>
    <xdr:ext cx="534377" cy="259045"/>
    <xdr:sp macro="" textlink="">
      <xdr:nvSpPr>
        <xdr:cNvPr id="474" name="テキスト ボックス 473"/>
        <xdr:cNvSpPr txBox="1"/>
      </xdr:nvSpPr>
      <xdr:spPr>
        <a:xfrm>
          <a:off x="8483111" y="15947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62,596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5" name="正方形/長方形 47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6" name="正方形/長方形 47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7" name="正方形/長方形 47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8" name="正方形/長方形 47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9" name="正方形/長方形 47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0" name="正方形/長方形 47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1" name="正方形/長方形 48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2" name="正方形/長方形 48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3" name="テキスト ボックス 48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4" name="直線コネクタ 48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85" name="直線コネクタ 484"/>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86" name="テキスト ボックス 485"/>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87" name="直線コネクタ 486"/>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88" name="テキスト ボックス 487"/>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89" name="直線コネクタ 488"/>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90" name="テキスト ボックス 489"/>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91" name="直線コネクタ 490"/>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492" name="テキスト ボックス 491"/>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93" name="直線コネクタ 492"/>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494" name="テキスト ボックス 493"/>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95" name="直線コネクタ 494"/>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496" name="テキスト ボックス 495"/>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7" name="直線コネクタ 49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8" name="テキスト ボックス 49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106390</xdr:rowOff>
    </xdr:from>
    <xdr:to>
      <xdr:col>23</xdr:col>
      <xdr:colOff>516889</xdr:colOff>
      <xdr:row>39</xdr:row>
      <xdr:rowOff>98878</xdr:rowOff>
    </xdr:to>
    <xdr:cxnSp macro="">
      <xdr:nvCxnSpPr>
        <xdr:cNvPr id="500" name="直線コネクタ 499"/>
        <xdr:cNvCxnSpPr/>
      </xdr:nvCxnSpPr>
      <xdr:spPr>
        <a:xfrm flipV="1">
          <a:off x="16317595" y="5249890"/>
          <a:ext cx="1269" cy="15355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109924</xdr:rowOff>
    </xdr:from>
    <xdr:ext cx="249299" cy="259045"/>
    <xdr:sp macro="" textlink="">
      <xdr:nvSpPr>
        <xdr:cNvPr id="501" name="災害復旧事業費最小値テキスト"/>
        <xdr:cNvSpPr txBox="1"/>
      </xdr:nvSpPr>
      <xdr:spPr>
        <a:xfrm>
          <a:off x="16370300" y="67964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502" name="直線コネクタ 501"/>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53067</xdr:rowOff>
    </xdr:from>
    <xdr:ext cx="534377" cy="259045"/>
    <xdr:sp macro="" textlink="">
      <xdr:nvSpPr>
        <xdr:cNvPr id="503" name="災害復旧事業費最大値テキスト"/>
        <xdr:cNvSpPr txBox="1"/>
      </xdr:nvSpPr>
      <xdr:spPr>
        <a:xfrm>
          <a:off x="16370300" y="5025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94,040</a:t>
          </a:r>
          <a:endParaRPr kumimoji="1" lang="ja-JP" altLang="en-US" sz="1000" b="1">
            <a:latin typeface="ＭＳ Ｐゴシック"/>
          </a:endParaRPr>
        </a:p>
      </xdr:txBody>
    </xdr:sp>
    <xdr:clientData/>
  </xdr:oneCellAnchor>
  <xdr:twoCellAnchor>
    <xdr:from>
      <xdr:col>23</xdr:col>
      <xdr:colOff>428625</xdr:colOff>
      <xdr:row>30</xdr:row>
      <xdr:rowOff>106390</xdr:rowOff>
    </xdr:from>
    <xdr:to>
      <xdr:col>23</xdr:col>
      <xdr:colOff>606425</xdr:colOff>
      <xdr:row>30</xdr:row>
      <xdr:rowOff>106390</xdr:rowOff>
    </xdr:to>
    <xdr:cxnSp macro="">
      <xdr:nvCxnSpPr>
        <xdr:cNvPr id="504" name="直線コネクタ 503"/>
        <xdr:cNvCxnSpPr/>
      </xdr:nvCxnSpPr>
      <xdr:spPr>
        <a:xfrm>
          <a:off x="16230600" y="5249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98878</xdr:rowOff>
    </xdr:from>
    <xdr:to>
      <xdr:col>23</xdr:col>
      <xdr:colOff>517525</xdr:colOff>
      <xdr:row>39</xdr:row>
      <xdr:rowOff>98878</xdr:rowOff>
    </xdr:to>
    <xdr:cxnSp macro="">
      <xdr:nvCxnSpPr>
        <xdr:cNvPr id="505" name="直線コネクタ 504"/>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27374</xdr:rowOff>
    </xdr:from>
    <xdr:ext cx="469744" cy="259045"/>
    <xdr:sp macro="" textlink="">
      <xdr:nvSpPr>
        <xdr:cNvPr id="506" name="災害復旧事業費平均値テキスト"/>
        <xdr:cNvSpPr txBox="1"/>
      </xdr:nvSpPr>
      <xdr:spPr>
        <a:xfrm>
          <a:off x="16370300" y="6542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2,669</a:t>
          </a:r>
          <a:endParaRPr kumimoji="1" lang="ja-JP" altLang="en-US" sz="1000" b="1">
            <a:solidFill>
              <a:srgbClr val="000080"/>
            </a:solidFill>
            <a:latin typeface="ＭＳ Ｐゴシック"/>
          </a:endParaRPr>
        </a:p>
      </xdr:txBody>
    </xdr:sp>
    <xdr:clientData/>
  </xdr:oneCellAnchor>
  <xdr:twoCellAnchor>
    <xdr:from>
      <xdr:col>23</xdr:col>
      <xdr:colOff>466725</xdr:colOff>
      <xdr:row>39</xdr:row>
      <xdr:rowOff>4497</xdr:rowOff>
    </xdr:from>
    <xdr:to>
      <xdr:col>23</xdr:col>
      <xdr:colOff>568325</xdr:colOff>
      <xdr:row>39</xdr:row>
      <xdr:rowOff>106097</xdr:rowOff>
    </xdr:to>
    <xdr:sp macro="" textlink="">
      <xdr:nvSpPr>
        <xdr:cNvPr id="507" name="フローチャート : 判断 506"/>
        <xdr:cNvSpPr/>
      </xdr:nvSpPr>
      <xdr:spPr>
        <a:xfrm>
          <a:off x="16268700" y="669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98878</xdr:rowOff>
    </xdr:from>
    <xdr:to>
      <xdr:col>22</xdr:col>
      <xdr:colOff>365125</xdr:colOff>
      <xdr:row>39</xdr:row>
      <xdr:rowOff>98878</xdr:rowOff>
    </xdr:to>
    <xdr:cxnSp macro="">
      <xdr:nvCxnSpPr>
        <xdr:cNvPr id="508" name="直線コネクタ 507"/>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39</xdr:row>
      <xdr:rowOff>21838</xdr:rowOff>
    </xdr:from>
    <xdr:to>
      <xdr:col>22</xdr:col>
      <xdr:colOff>415925</xdr:colOff>
      <xdr:row>39</xdr:row>
      <xdr:rowOff>123438</xdr:rowOff>
    </xdr:to>
    <xdr:sp macro="" textlink="">
      <xdr:nvSpPr>
        <xdr:cNvPr id="509" name="フローチャート : 判断 508"/>
        <xdr:cNvSpPr/>
      </xdr:nvSpPr>
      <xdr:spPr>
        <a:xfrm>
          <a:off x="15430500" y="6708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139965</xdr:rowOff>
    </xdr:from>
    <xdr:ext cx="469744" cy="259045"/>
    <xdr:sp macro="" textlink="">
      <xdr:nvSpPr>
        <xdr:cNvPr id="510" name="テキスト ボックス 509"/>
        <xdr:cNvSpPr txBox="1"/>
      </xdr:nvSpPr>
      <xdr:spPr>
        <a:xfrm>
          <a:off x="15246427" y="6483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1,607</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98275</xdr:rowOff>
    </xdr:from>
    <xdr:to>
      <xdr:col>21</xdr:col>
      <xdr:colOff>161925</xdr:colOff>
      <xdr:row>39</xdr:row>
      <xdr:rowOff>98878</xdr:rowOff>
    </xdr:to>
    <xdr:cxnSp macro="">
      <xdr:nvCxnSpPr>
        <xdr:cNvPr id="511" name="直線コネクタ 510"/>
        <xdr:cNvCxnSpPr/>
      </xdr:nvCxnSpPr>
      <xdr:spPr>
        <a:xfrm>
          <a:off x="13703300" y="6784825"/>
          <a:ext cx="889000" cy="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161889</xdr:rowOff>
    </xdr:from>
    <xdr:to>
      <xdr:col>21</xdr:col>
      <xdr:colOff>212725</xdr:colOff>
      <xdr:row>39</xdr:row>
      <xdr:rowOff>92039</xdr:rowOff>
    </xdr:to>
    <xdr:sp macro="" textlink="">
      <xdr:nvSpPr>
        <xdr:cNvPr id="512" name="フローチャート : 判断 511"/>
        <xdr:cNvSpPr/>
      </xdr:nvSpPr>
      <xdr:spPr>
        <a:xfrm>
          <a:off x="14541500" y="6676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108566</xdr:rowOff>
    </xdr:from>
    <xdr:ext cx="469744" cy="259045"/>
    <xdr:sp macro="" textlink="">
      <xdr:nvSpPr>
        <xdr:cNvPr id="513" name="テキスト ボックス 512"/>
        <xdr:cNvSpPr txBox="1"/>
      </xdr:nvSpPr>
      <xdr:spPr>
        <a:xfrm>
          <a:off x="14357427" y="6452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3,530</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82991</xdr:rowOff>
    </xdr:from>
    <xdr:to>
      <xdr:col>19</xdr:col>
      <xdr:colOff>644525</xdr:colOff>
      <xdr:row>39</xdr:row>
      <xdr:rowOff>98275</xdr:rowOff>
    </xdr:to>
    <xdr:cxnSp macro="">
      <xdr:nvCxnSpPr>
        <xdr:cNvPr id="514" name="直線コネクタ 513"/>
        <xdr:cNvCxnSpPr/>
      </xdr:nvCxnSpPr>
      <xdr:spPr>
        <a:xfrm>
          <a:off x="12814300" y="6769541"/>
          <a:ext cx="889000" cy="15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164942</xdr:rowOff>
    </xdr:from>
    <xdr:to>
      <xdr:col>20</xdr:col>
      <xdr:colOff>9525</xdr:colOff>
      <xdr:row>39</xdr:row>
      <xdr:rowOff>95092</xdr:rowOff>
    </xdr:to>
    <xdr:sp macro="" textlink="">
      <xdr:nvSpPr>
        <xdr:cNvPr id="515" name="フローチャート : 判断 514"/>
        <xdr:cNvSpPr/>
      </xdr:nvSpPr>
      <xdr:spPr>
        <a:xfrm>
          <a:off x="13652500" y="6680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111619</xdr:rowOff>
    </xdr:from>
    <xdr:ext cx="469744" cy="259045"/>
    <xdr:sp macro="" textlink="">
      <xdr:nvSpPr>
        <xdr:cNvPr id="516" name="テキスト ボックス 515"/>
        <xdr:cNvSpPr txBox="1"/>
      </xdr:nvSpPr>
      <xdr:spPr>
        <a:xfrm>
          <a:off x="13468427" y="6455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3,343</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142964</xdr:rowOff>
    </xdr:from>
    <xdr:to>
      <xdr:col>18</xdr:col>
      <xdr:colOff>492125</xdr:colOff>
      <xdr:row>38</xdr:row>
      <xdr:rowOff>73113</xdr:rowOff>
    </xdr:to>
    <xdr:sp macro="" textlink="">
      <xdr:nvSpPr>
        <xdr:cNvPr id="517" name="フローチャート : 判断 516"/>
        <xdr:cNvSpPr/>
      </xdr:nvSpPr>
      <xdr:spPr>
        <a:xfrm>
          <a:off x="12763500" y="64866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89641</xdr:rowOff>
    </xdr:from>
    <xdr:ext cx="534377" cy="259045"/>
    <xdr:sp macro="" textlink="">
      <xdr:nvSpPr>
        <xdr:cNvPr id="518" name="テキスト ボックス 517"/>
        <xdr:cNvSpPr txBox="1"/>
      </xdr:nvSpPr>
      <xdr:spPr>
        <a:xfrm>
          <a:off x="12547111" y="6261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15,189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9" name="テキスト ボックス 51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0" name="テキスト ボックス 51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1" name="テキスト ボックス 52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2" name="テキスト ボックス 52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3" name="テキスト ボックス 52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39</xdr:row>
      <xdr:rowOff>48078</xdr:rowOff>
    </xdr:from>
    <xdr:to>
      <xdr:col>23</xdr:col>
      <xdr:colOff>568325</xdr:colOff>
      <xdr:row>39</xdr:row>
      <xdr:rowOff>149678</xdr:rowOff>
    </xdr:to>
    <xdr:sp macro="" textlink="">
      <xdr:nvSpPr>
        <xdr:cNvPr id="524" name="円/楕円 523"/>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154374</xdr:rowOff>
    </xdr:from>
    <xdr:ext cx="249299" cy="259045"/>
    <xdr:sp macro="" textlink="">
      <xdr:nvSpPr>
        <xdr:cNvPr id="525" name="災害復旧事業費該当値テキスト"/>
        <xdr:cNvSpPr txBox="1"/>
      </xdr:nvSpPr>
      <xdr:spPr>
        <a:xfrm>
          <a:off x="16370300" y="66694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39</xdr:row>
      <xdr:rowOff>48078</xdr:rowOff>
    </xdr:from>
    <xdr:to>
      <xdr:col>22</xdr:col>
      <xdr:colOff>415925</xdr:colOff>
      <xdr:row>39</xdr:row>
      <xdr:rowOff>149678</xdr:rowOff>
    </xdr:to>
    <xdr:sp macro="" textlink="">
      <xdr:nvSpPr>
        <xdr:cNvPr id="526" name="円/楕円 525"/>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140805</xdr:rowOff>
    </xdr:from>
    <xdr:ext cx="249299" cy="259045"/>
    <xdr:sp macro="" textlink="">
      <xdr:nvSpPr>
        <xdr:cNvPr id="527" name="テキスト ボックス 526"/>
        <xdr:cNvSpPr txBox="1"/>
      </xdr:nvSpPr>
      <xdr:spPr>
        <a:xfrm>
          <a:off x="15356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39</xdr:row>
      <xdr:rowOff>48078</xdr:rowOff>
    </xdr:from>
    <xdr:to>
      <xdr:col>21</xdr:col>
      <xdr:colOff>212725</xdr:colOff>
      <xdr:row>39</xdr:row>
      <xdr:rowOff>149678</xdr:rowOff>
    </xdr:to>
    <xdr:sp macro="" textlink="">
      <xdr:nvSpPr>
        <xdr:cNvPr id="528" name="円/楕円 527"/>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140805</xdr:rowOff>
    </xdr:from>
    <xdr:ext cx="249299" cy="259045"/>
    <xdr:sp macro="" textlink="">
      <xdr:nvSpPr>
        <xdr:cNvPr id="529" name="テキスト ボックス 528"/>
        <xdr:cNvSpPr txBox="1"/>
      </xdr:nvSpPr>
      <xdr:spPr>
        <a:xfrm>
          <a:off x="14467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39</xdr:row>
      <xdr:rowOff>47475</xdr:rowOff>
    </xdr:from>
    <xdr:to>
      <xdr:col>20</xdr:col>
      <xdr:colOff>9525</xdr:colOff>
      <xdr:row>39</xdr:row>
      <xdr:rowOff>149075</xdr:rowOff>
    </xdr:to>
    <xdr:sp macro="" textlink="">
      <xdr:nvSpPr>
        <xdr:cNvPr id="530" name="円/楕円 529"/>
        <xdr:cNvSpPr/>
      </xdr:nvSpPr>
      <xdr:spPr>
        <a:xfrm>
          <a:off x="13652500" y="6734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39</xdr:row>
      <xdr:rowOff>140202</xdr:rowOff>
    </xdr:from>
    <xdr:ext cx="313932" cy="259045"/>
    <xdr:sp macro="" textlink="">
      <xdr:nvSpPr>
        <xdr:cNvPr id="531" name="テキスト ボックス 530"/>
        <xdr:cNvSpPr txBox="1"/>
      </xdr:nvSpPr>
      <xdr:spPr>
        <a:xfrm>
          <a:off x="13546333" y="68267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18</xdr:col>
      <xdr:colOff>390525</xdr:colOff>
      <xdr:row>39</xdr:row>
      <xdr:rowOff>32191</xdr:rowOff>
    </xdr:from>
    <xdr:to>
      <xdr:col>18</xdr:col>
      <xdr:colOff>492125</xdr:colOff>
      <xdr:row>39</xdr:row>
      <xdr:rowOff>133791</xdr:rowOff>
    </xdr:to>
    <xdr:sp macro="" textlink="">
      <xdr:nvSpPr>
        <xdr:cNvPr id="532" name="円/楕円 531"/>
        <xdr:cNvSpPr/>
      </xdr:nvSpPr>
      <xdr:spPr>
        <a:xfrm>
          <a:off x="12763500" y="6718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124918</xdr:rowOff>
    </xdr:from>
    <xdr:ext cx="378565" cy="259045"/>
    <xdr:sp macro="" textlink="">
      <xdr:nvSpPr>
        <xdr:cNvPr id="533" name="テキスト ボックス 532"/>
        <xdr:cNvSpPr txBox="1"/>
      </xdr:nvSpPr>
      <xdr:spPr>
        <a:xfrm>
          <a:off x="12625017" y="68114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4" name="正方形/長方形 53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5" name="正方形/長方形 53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6" name="正方形/長方形 53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7" name="正方形/長方形 53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8" name="正方形/長方形 53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9" name="正方形/長方形 53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0" name="正方形/長方形 53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1" name="正方形/長方形 54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2" name="テキスト ボックス 54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3" name="直線コネクタ 54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25400</xdr:rowOff>
    </xdr:from>
    <xdr:to>
      <xdr:col>24</xdr:col>
      <xdr:colOff>644525</xdr:colOff>
      <xdr:row>58</xdr:row>
      <xdr:rowOff>25400</xdr:rowOff>
    </xdr:to>
    <xdr:cxnSp macro="">
      <xdr:nvCxnSpPr>
        <xdr:cNvPr id="544" name="直線コネクタ 543"/>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54627</xdr:rowOff>
    </xdr:from>
    <xdr:ext cx="248786" cy="259045"/>
    <xdr:sp macro="" textlink="">
      <xdr:nvSpPr>
        <xdr:cNvPr id="545" name="テキスト ボックス 544"/>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46" name="直線コネクタ 54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53</xdr:row>
      <xdr:rowOff>168927</xdr:rowOff>
    </xdr:from>
    <xdr:ext cx="377026" cy="259045"/>
    <xdr:sp macro="" textlink="">
      <xdr:nvSpPr>
        <xdr:cNvPr id="547" name="テキスト ボックス 546"/>
        <xdr:cNvSpPr txBox="1"/>
      </xdr:nvSpPr>
      <xdr:spPr>
        <a:xfrm>
          <a:off x="12068974" y="925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51</xdr:row>
      <xdr:rowOff>82550</xdr:rowOff>
    </xdr:from>
    <xdr:to>
      <xdr:col>24</xdr:col>
      <xdr:colOff>644525</xdr:colOff>
      <xdr:row>51</xdr:row>
      <xdr:rowOff>82550</xdr:rowOff>
    </xdr:to>
    <xdr:cxnSp macro="">
      <xdr:nvCxnSpPr>
        <xdr:cNvPr id="548" name="直線コネクタ 547"/>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50</xdr:row>
      <xdr:rowOff>111777</xdr:rowOff>
    </xdr:from>
    <xdr:ext cx="377026" cy="259045"/>
    <xdr:sp macro="" textlink="">
      <xdr:nvSpPr>
        <xdr:cNvPr id="549" name="テキスト ボックス 548"/>
        <xdr:cNvSpPr txBox="1"/>
      </xdr:nvSpPr>
      <xdr:spPr>
        <a:xfrm>
          <a:off x="12068974" y="86842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0" name="直線コネクタ 54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47</xdr:row>
      <xdr:rowOff>54627</xdr:rowOff>
    </xdr:from>
    <xdr:ext cx="377026" cy="259045"/>
    <xdr:sp macro="" textlink="">
      <xdr:nvSpPr>
        <xdr:cNvPr id="551" name="テキスト ボックス 550"/>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48260</xdr:rowOff>
    </xdr:from>
    <xdr:to>
      <xdr:col>23</xdr:col>
      <xdr:colOff>516889</xdr:colOff>
      <xdr:row>58</xdr:row>
      <xdr:rowOff>25400</xdr:rowOff>
    </xdr:to>
    <xdr:cxnSp macro="">
      <xdr:nvCxnSpPr>
        <xdr:cNvPr id="553" name="直線コネクタ 552"/>
        <xdr:cNvCxnSpPr/>
      </xdr:nvCxnSpPr>
      <xdr:spPr>
        <a:xfrm flipV="1">
          <a:off x="16317595" y="8792210"/>
          <a:ext cx="1269" cy="1177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62882</xdr:rowOff>
    </xdr:from>
    <xdr:ext cx="249299" cy="259045"/>
    <xdr:sp macro="" textlink="">
      <xdr:nvSpPr>
        <xdr:cNvPr id="554" name="失業対策事業費最小値テキスト"/>
        <xdr:cNvSpPr txBox="1"/>
      </xdr:nvSpPr>
      <xdr:spPr>
        <a:xfrm>
          <a:off x="16370300" y="100069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25400</xdr:rowOff>
    </xdr:from>
    <xdr:to>
      <xdr:col>23</xdr:col>
      <xdr:colOff>606425</xdr:colOff>
      <xdr:row>58</xdr:row>
      <xdr:rowOff>25400</xdr:rowOff>
    </xdr:to>
    <xdr:cxnSp macro="">
      <xdr:nvCxnSpPr>
        <xdr:cNvPr id="555" name="直線コネクタ 554"/>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166387</xdr:rowOff>
    </xdr:from>
    <xdr:ext cx="378565" cy="259045"/>
    <xdr:sp macro="" textlink="">
      <xdr:nvSpPr>
        <xdr:cNvPr id="556" name="失業対策事業費最大値テキスト"/>
        <xdr:cNvSpPr txBox="1"/>
      </xdr:nvSpPr>
      <xdr:spPr>
        <a:xfrm>
          <a:off x="16370300" y="85674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206</a:t>
          </a:r>
          <a:endParaRPr kumimoji="1" lang="ja-JP" altLang="en-US" sz="1000" b="1">
            <a:latin typeface="ＭＳ Ｐゴシック"/>
          </a:endParaRPr>
        </a:p>
      </xdr:txBody>
    </xdr:sp>
    <xdr:clientData/>
  </xdr:oneCellAnchor>
  <xdr:twoCellAnchor>
    <xdr:from>
      <xdr:col>23</xdr:col>
      <xdr:colOff>428625</xdr:colOff>
      <xdr:row>51</xdr:row>
      <xdr:rowOff>48260</xdr:rowOff>
    </xdr:from>
    <xdr:to>
      <xdr:col>23</xdr:col>
      <xdr:colOff>606425</xdr:colOff>
      <xdr:row>51</xdr:row>
      <xdr:rowOff>48260</xdr:rowOff>
    </xdr:to>
    <xdr:cxnSp macro="">
      <xdr:nvCxnSpPr>
        <xdr:cNvPr id="557" name="直線コネクタ 556"/>
        <xdr:cNvCxnSpPr/>
      </xdr:nvCxnSpPr>
      <xdr:spPr>
        <a:xfrm>
          <a:off x="16230600" y="8792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25400</xdr:rowOff>
    </xdr:from>
    <xdr:to>
      <xdr:col>23</xdr:col>
      <xdr:colOff>517525</xdr:colOff>
      <xdr:row>58</xdr:row>
      <xdr:rowOff>25400</xdr:rowOff>
    </xdr:to>
    <xdr:cxnSp macro="">
      <xdr:nvCxnSpPr>
        <xdr:cNvPr id="558" name="直線コネクタ 557"/>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151782</xdr:rowOff>
    </xdr:from>
    <xdr:ext cx="249299" cy="259045"/>
    <xdr:sp macro="" textlink="">
      <xdr:nvSpPr>
        <xdr:cNvPr id="559" name="失業対策事業費平均値テキスト"/>
        <xdr:cNvSpPr txBox="1"/>
      </xdr:nvSpPr>
      <xdr:spPr>
        <a:xfrm>
          <a:off x="16370300" y="9752982"/>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128905</xdr:rowOff>
    </xdr:from>
    <xdr:to>
      <xdr:col>23</xdr:col>
      <xdr:colOff>568325</xdr:colOff>
      <xdr:row>58</xdr:row>
      <xdr:rowOff>59055</xdr:rowOff>
    </xdr:to>
    <xdr:sp macro="" textlink="">
      <xdr:nvSpPr>
        <xdr:cNvPr id="560" name="フローチャート : 判断 559"/>
        <xdr:cNvSpPr/>
      </xdr:nvSpPr>
      <xdr:spPr>
        <a:xfrm>
          <a:off x="16268700" y="990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25400</xdr:rowOff>
    </xdr:from>
    <xdr:to>
      <xdr:col>22</xdr:col>
      <xdr:colOff>365125</xdr:colOff>
      <xdr:row>58</xdr:row>
      <xdr:rowOff>25400</xdr:rowOff>
    </xdr:to>
    <xdr:cxnSp macro="">
      <xdr:nvCxnSpPr>
        <xdr:cNvPr id="561" name="直線コネクタ 560"/>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123190</xdr:rowOff>
    </xdr:from>
    <xdr:to>
      <xdr:col>22</xdr:col>
      <xdr:colOff>415925</xdr:colOff>
      <xdr:row>58</xdr:row>
      <xdr:rowOff>53340</xdr:rowOff>
    </xdr:to>
    <xdr:sp macro="" textlink="">
      <xdr:nvSpPr>
        <xdr:cNvPr id="562" name="フローチャート : 判断 561"/>
        <xdr:cNvSpPr/>
      </xdr:nvSpPr>
      <xdr:spPr>
        <a:xfrm>
          <a:off x="15430500" y="989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56</xdr:row>
      <xdr:rowOff>69867</xdr:rowOff>
    </xdr:from>
    <xdr:ext cx="249299" cy="259045"/>
    <xdr:sp macro="" textlink="">
      <xdr:nvSpPr>
        <xdr:cNvPr id="563" name="テキスト ボックス 562"/>
        <xdr:cNvSpPr txBox="1"/>
      </xdr:nvSpPr>
      <xdr:spPr>
        <a:xfrm>
          <a:off x="15356649" y="96710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25400</xdr:rowOff>
    </xdr:from>
    <xdr:to>
      <xdr:col>21</xdr:col>
      <xdr:colOff>161925</xdr:colOff>
      <xdr:row>58</xdr:row>
      <xdr:rowOff>25400</xdr:rowOff>
    </xdr:to>
    <xdr:cxnSp macro="">
      <xdr:nvCxnSpPr>
        <xdr:cNvPr id="564" name="直線コネクタ 563"/>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106045</xdr:rowOff>
    </xdr:from>
    <xdr:to>
      <xdr:col>21</xdr:col>
      <xdr:colOff>212725</xdr:colOff>
      <xdr:row>58</xdr:row>
      <xdr:rowOff>36195</xdr:rowOff>
    </xdr:to>
    <xdr:sp macro="" textlink="">
      <xdr:nvSpPr>
        <xdr:cNvPr id="565" name="フローチャート : 判断 564"/>
        <xdr:cNvSpPr/>
      </xdr:nvSpPr>
      <xdr:spPr>
        <a:xfrm>
          <a:off x="145415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56</xdr:row>
      <xdr:rowOff>52722</xdr:rowOff>
    </xdr:from>
    <xdr:ext cx="249299" cy="259045"/>
    <xdr:sp macro="" textlink="">
      <xdr:nvSpPr>
        <xdr:cNvPr id="566" name="テキスト ボックス 565"/>
        <xdr:cNvSpPr txBox="1"/>
      </xdr:nvSpPr>
      <xdr:spPr>
        <a:xfrm>
          <a:off x="14467649" y="9653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25400</xdr:rowOff>
    </xdr:from>
    <xdr:to>
      <xdr:col>19</xdr:col>
      <xdr:colOff>644525</xdr:colOff>
      <xdr:row>58</xdr:row>
      <xdr:rowOff>25400</xdr:rowOff>
    </xdr:to>
    <xdr:cxnSp macro="">
      <xdr:nvCxnSpPr>
        <xdr:cNvPr id="567" name="直線コネクタ 566"/>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106045</xdr:rowOff>
    </xdr:from>
    <xdr:to>
      <xdr:col>20</xdr:col>
      <xdr:colOff>9525</xdr:colOff>
      <xdr:row>58</xdr:row>
      <xdr:rowOff>36195</xdr:rowOff>
    </xdr:to>
    <xdr:sp macro="" textlink="">
      <xdr:nvSpPr>
        <xdr:cNvPr id="568" name="フローチャート : 判断 567"/>
        <xdr:cNvSpPr/>
      </xdr:nvSpPr>
      <xdr:spPr>
        <a:xfrm>
          <a:off x="136525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56</xdr:row>
      <xdr:rowOff>52722</xdr:rowOff>
    </xdr:from>
    <xdr:ext cx="249299" cy="259045"/>
    <xdr:sp macro="" textlink="">
      <xdr:nvSpPr>
        <xdr:cNvPr id="569" name="テキスト ボックス 568"/>
        <xdr:cNvSpPr txBox="1"/>
      </xdr:nvSpPr>
      <xdr:spPr>
        <a:xfrm>
          <a:off x="13578649" y="9653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106045</xdr:rowOff>
    </xdr:from>
    <xdr:to>
      <xdr:col>18</xdr:col>
      <xdr:colOff>492125</xdr:colOff>
      <xdr:row>58</xdr:row>
      <xdr:rowOff>36195</xdr:rowOff>
    </xdr:to>
    <xdr:sp macro="" textlink="">
      <xdr:nvSpPr>
        <xdr:cNvPr id="570" name="フローチャート : 判断 569"/>
        <xdr:cNvSpPr/>
      </xdr:nvSpPr>
      <xdr:spPr>
        <a:xfrm>
          <a:off x="127635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56</xdr:row>
      <xdr:rowOff>52722</xdr:rowOff>
    </xdr:from>
    <xdr:ext cx="249299" cy="259045"/>
    <xdr:sp macro="" textlink="">
      <xdr:nvSpPr>
        <xdr:cNvPr id="571" name="テキスト ボックス 570"/>
        <xdr:cNvSpPr txBox="1"/>
      </xdr:nvSpPr>
      <xdr:spPr>
        <a:xfrm>
          <a:off x="12689649" y="9653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2" name="テキスト ボックス 57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3" name="テキスト ボックス 57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4" name="テキスト ボックス 57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5" name="テキスト ボックス 57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6" name="テキスト ボックス 57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146050</xdr:rowOff>
    </xdr:from>
    <xdr:to>
      <xdr:col>23</xdr:col>
      <xdr:colOff>568325</xdr:colOff>
      <xdr:row>58</xdr:row>
      <xdr:rowOff>76200</xdr:rowOff>
    </xdr:to>
    <xdr:sp macro="" textlink="">
      <xdr:nvSpPr>
        <xdr:cNvPr id="577" name="円/楕円 576"/>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107332</xdr:rowOff>
    </xdr:from>
    <xdr:ext cx="249299" cy="259045"/>
    <xdr:sp macro="" textlink="">
      <xdr:nvSpPr>
        <xdr:cNvPr id="578" name="失業対策事業費該当値テキスト"/>
        <xdr:cNvSpPr txBox="1"/>
      </xdr:nvSpPr>
      <xdr:spPr>
        <a:xfrm>
          <a:off x="16370300" y="98799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146050</xdr:rowOff>
    </xdr:from>
    <xdr:to>
      <xdr:col>22</xdr:col>
      <xdr:colOff>415925</xdr:colOff>
      <xdr:row>58</xdr:row>
      <xdr:rowOff>76200</xdr:rowOff>
    </xdr:to>
    <xdr:sp macro="" textlink="">
      <xdr:nvSpPr>
        <xdr:cNvPr id="579" name="円/楕円 578"/>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58</xdr:row>
      <xdr:rowOff>67327</xdr:rowOff>
    </xdr:from>
    <xdr:ext cx="249299" cy="259045"/>
    <xdr:sp macro="" textlink="">
      <xdr:nvSpPr>
        <xdr:cNvPr id="580" name="テキスト ボックス 579"/>
        <xdr:cNvSpPr txBox="1"/>
      </xdr:nvSpPr>
      <xdr:spPr>
        <a:xfrm>
          <a:off x="15356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146050</xdr:rowOff>
    </xdr:from>
    <xdr:to>
      <xdr:col>21</xdr:col>
      <xdr:colOff>212725</xdr:colOff>
      <xdr:row>58</xdr:row>
      <xdr:rowOff>76200</xdr:rowOff>
    </xdr:to>
    <xdr:sp macro="" textlink="">
      <xdr:nvSpPr>
        <xdr:cNvPr id="581" name="円/楕円 580"/>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58</xdr:row>
      <xdr:rowOff>67327</xdr:rowOff>
    </xdr:from>
    <xdr:ext cx="249299" cy="259045"/>
    <xdr:sp macro="" textlink="">
      <xdr:nvSpPr>
        <xdr:cNvPr id="582" name="テキスト ボックス 581"/>
        <xdr:cNvSpPr txBox="1"/>
      </xdr:nvSpPr>
      <xdr:spPr>
        <a:xfrm>
          <a:off x="14467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146050</xdr:rowOff>
    </xdr:from>
    <xdr:to>
      <xdr:col>20</xdr:col>
      <xdr:colOff>9525</xdr:colOff>
      <xdr:row>58</xdr:row>
      <xdr:rowOff>76200</xdr:rowOff>
    </xdr:to>
    <xdr:sp macro="" textlink="">
      <xdr:nvSpPr>
        <xdr:cNvPr id="583" name="円/楕円 582"/>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58</xdr:row>
      <xdr:rowOff>67327</xdr:rowOff>
    </xdr:from>
    <xdr:ext cx="249299" cy="259045"/>
    <xdr:sp macro="" textlink="">
      <xdr:nvSpPr>
        <xdr:cNvPr id="584" name="テキスト ボックス 583"/>
        <xdr:cNvSpPr txBox="1"/>
      </xdr:nvSpPr>
      <xdr:spPr>
        <a:xfrm>
          <a:off x="13578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146050</xdr:rowOff>
    </xdr:from>
    <xdr:to>
      <xdr:col>18</xdr:col>
      <xdr:colOff>492125</xdr:colOff>
      <xdr:row>58</xdr:row>
      <xdr:rowOff>76200</xdr:rowOff>
    </xdr:to>
    <xdr:sp macro="" textlink="">
      <xdr:nvSpPr>
        <xdr:cNvPr id="585" name="円/楕円 584"/>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58</xdr:row>
      <xdr:rowOff>67327</xdr:rowOff>
    </xdr:from>
    <xdr:ext cx="249299" cy="259045"/>
    <xdr:sp macro="" textlink="">
      <xdr:nvSpPr>
        <xdr:cNvPr id="586" name="テキスト ボックス 585"/>
        <xdr:cNvSpPr txBox="1"/>
      </xdr:nvSpPr>
      <xdr:spPr>
        <a:xfrm>
          <a:off x="12689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7" name="正方形/長方形 58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8" name="正方形/長方形 58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9" name="正方形/長方形 58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0" name="正方形/長方形 58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1" name="正方形/長方形 59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2" name="正方形/長方形 59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3" name="正方形/長方形 59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37,675</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4" name="正方形/長方形 59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5" name="テキスト ボックス 59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6" name="直線コネクタ 59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7" name="直線コネクタ 59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8" name="テキスト ボックス 59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9" name="直線コネクタ 59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00" name="テキスト ボックス 59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01" name="直線コネクタ 60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02" name="テキスト ボックス 60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03" name="直線コネクタ 60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04" name="テキスト ボックス 603"/>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5" name="直線コネクタ 60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06" name="テキスト ボックス 60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7" name="直線コネクタ 60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8" name="テキスト ボックス 60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37318</xdr:rowOff>
    </xdr:from>
    <xdr:to>
      <xdr:col>23</xdr:col>
      <xdr:colOff>516889</xdr:colOff>
      <xdr:row>79</xdr:row>
      <xdr:rowOff>1253</xdr:rowOff>
    </xdr:to>
    <xdr:cxnSp macro="">
      <xdr:nvCxnSpPr>
        <xdr:cNvPr id="610" name="直線コネクタ 609"/>
        <xdr:cNvCxnSpPr/>
      </xdr:nvCxnSpPr>
      <xdr:spPr>
        <a:xfrm flipV="1">
          <a:off x="16317595" y="12210268"/>
          <a:ext cx="1269" cy="13355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5080</xdr:rowOff>
    </xdr:from>
    <xdr:ext cx="469744" cy="259045"/>
    <xdr:sp macro="" textlink="">
      <xdr:nvSpPr>
        <xdr:cNvPr id="611" name="公債費最小値テキスト"/>
        <xdr:cNvSpPr txBox="1"/>
      </xdr:nvSpPr>
      <xdr:spPr>
        <a:xfrm>
          <a:off x="16370300" y="13549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5,669</a:t>
          </a:r>
          <a:endParaRPr kumimoji="1" lang="ja-JP" altLang="en-US" sz="1000" b="1">
            <a:latin typeface="ＭＳ Ｐゴシック"/>
          </a:endParaRPr>
        </a:p>
      </xdr:txBody>
    </xdr:sp>
    <xdr:clientData/>
  </xdr:oneCellAnchor>
  <xdr:twoCellAnchor>
    <xdr:from>
      <xdr:col>23</xdr:col>
      <xdr:colOff>428625</xdr:colOff>
      <xdr:row>79</xdr:row>
      <xdr:rowOff>1253</xdr:rowOff>
    </xdr:from>
    <xdr:to>
      <xdr:col>23</xdr:col>
      <xdr:colOff>606425</xdr:colOff>
      <xdr:row>79</xdr:row>
      <xdr:rowOff>1253</xdr:rowOff>
    </xdr:to>
    <xdr:cxnSp macro="">
      <xdr:nvCxnSpPr>
        <xdr:cNvPr id="612" name="直線コネクタ 611"/>
        <xdr:cNvCxnSpPr/>
      </xdr:nvCxnSpPr>
      <xdr:spPr>
        <a:xfrm>
          <a:off x="16230600" y="13545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155445</xdr:rowOff>
    </xdr:from>
    <xdr:ext cx="599010" cy="259045"/>
    <xdr:sp macro="" textlink="">
      <xdr:nvSpPr>
        <xdr:cNvPr id="613" name="公債費最大値テキスト"/>
        <xdr:cNvSpPr txBox="1"/>
      </xdr:nvSpPr>
      <xdr:spPr>
        <a:xfrm>
          <a:off x="16370300" y="11985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180,936</a:t>
          </a:r>
          <a:endParaRPr kumimoji="1" lang="ja-JP" altLang="en-US" sz="1000" b="1">
            <a:latin typeface="ＭＳ Ｐゴシック"/>
          </a:endParaRPr>
        </a:p>
      </xdr:txBody>
    </xdr:sp>
    <xdr:clientData/>
  </xdr:oneCellAnchor>
  <xdr:twoCellAnchor>
    <xdr:from>
      <xdr:col>23</xdr:col>
      <xdr:colOff>428625</xdr:colOff>
      <xdr:row>71</xdr:row>
      <xdr:rowOff>37318</xdr:rowOff>
    </xdr:from>
    <xdr:to>
      <xdr:col>23</xdr:col>
      <xdr:colOff>606425</xdr:colOff>
      <xdr:row>71</xdr:row>
      <xdr:rowOff>37318</xdr:rowOff>
    </xdr:to>
    <xdr:cxnSp macro="">
      <xdr:nvCxnSpPr>
        <xdr:cNvPr id="614" name="直線コネクタ 613"/>
        <xdr:cNvCxnSpPr/>
      </xdr:nvCxnSpPr>
      <xdr:spPr>
        <a:xfrm>
          <a:off x="16230600" y="12210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460</xdr:rowOff>
    </xdr:from>
    <xdr:to>
      <xdr:col>23</xdr:col>
      <xdr:colOff>517525</xdr:colOff>
      <xdr:row>78</xdr:row>
      <xdr:rowOff>681</xdr:rowOff>
    </xdr:to>
    <xdr:cxnSp macro="">
      <xdr:nvCxnSpPr>
        <xdr:cNvPr id="615" name="直線コネクタ 614"/>
        <xdr:cNvCxnSpPr/>
      </xdr:nvCxnSpPr>
      <xdr:spPr>
        <a:xfrm>
          <a:off x="15481300" y="13373560"/>
          <a:ext cx="838200" cy="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146508</xdr:rowOff>
    </xdr:from>
    <xdr:ext cx="534377" cy="259045"/>
    <xdr:sp macro="" textlink="">
      <xdr:nvSpPr>
        <xdr:cNvPr id="616" name="公債費平均値テキスト"/>
        <xdr:cNvSpPr txBox="1"/>
      </xdr:nvSpPr>
      <xdr:spPr>
        <a:xfrm>
          <a:off x="16370300" y="130052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50,442</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123631</xdr:rowOff>
    </xdr:from>
    <xdr:to>
      <xdr:col>23</xdr:col>
      <xdr:colOff>568325</xdr:colOff>
      <xdr:row>77</xdr:row>
      <xdr:rowOff>53781</xdr:rowOff>
    </xdr:to>
    <xdr:sp macro="" textlink="">
      <xdr:nvSpPr>
        <xdr:cNvPr id="617" name="フローチャート : 判断 616"/>
        <xdr:cNvSpPr/>
      </xdr:nvSpPr>
      <xdr:spPr>
        <a:xfrm>
          <a:off x="16268700" y="13153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167901</xdr:rowOff>
    </xdr:from>
    <xdr:to>
      <xdr:col>22</xdr:col>
      <xdr:colOff>365125</xdr:colOff>
      <xdr:row>78</xdr:row>
      <xdr:rowOff>460</xdr:rowOff>
    </xdr:to>
    <xdr:cxnSp macro="">
      <xdr:nvCxnSpPr>
        <xdr:cNvPr id="618" name="直線コネクタ 617"/>
        <xdr:cNvCxnSpPr/>
      </xdr:nvCxnSpPr>
      <xdr:spPr>
        <a:xfrm>
          <a:off x="14592300" y="13369551"/>
          <a:ext cx="889000" cy="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130375</xdr:rowOff>
    </xdr:from>
    <xdr:to>
      <xdr:col>22</xdr:col>
      <xdr:colOff>415925</xdr:colOff>
      <xdr:row>77</xdr:row>
      <xdr:rowOff>60525</xdr:rowOff>
    </xdr:to>
    <xdr:sp macro="" textlink="">
      <xdr:nvSpPr>
        <xdr:cNvPr id="619" name="フローチャート : 判断 618"/>
        <xdr:cNvSpPr/>
      </xdr:nvSpPr>
      <xdr:spPr>
        <a:xfrm>
          <a:off x="15430500" y="1316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77053</xdr:rowOff>
    </xdr:from>
    <xdr:ext cx="534377" cy="259045"/>
    <xdr:sp macro="" textlink="">
      <xdr:nvSpPr>
        <xdr:cNvPr id="620" name="テキスト ボックス 619"/>
        <xdr:cNvSpPr txBox="1"/>
      </xdr:nvSpPr>
      <xdr:spPr>
        <a:xfrm>
          <a:off x="15214111" y="12935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49,557</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167901</xdr:rowOff>
    </xdr:from>
    <xdr:to>
      <xdr:col>21</xdr:col>
      <xdr:colOff>161925</xdr:colOff>
      <xdr:row>78</xdr:row>
      <xdr:rowOff>788</xdr:rowOff>
    </xdr:to>
    <xdr:cxnSp macro="">
      <xdr:nvCxnSpPr>
        <xdr:cNvPr id="621" name="直線コネクタ 620"/>
        <xdr:cNvCxnSpPr/>
      </xdr:nvCxnSpPr>
      <xdr:spPr>
        <a:xfrm flipV="1">
          <a:off x="13703300" y="13369551"/>
          <a:ext cx="889000" cy="4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91446</xdr:rowOff>
    </xdr:from>
    <xdr:to>
      <xdr:col>21</xdr:col>
      <xdr:colOff>212725</xdr:colOff>
      <xdr:row>77</xdr:row>
      <xdr:rowOff>21596</xdr:rowOff>
    </xdr:to>
    <xdr:sp macro="" textlink="">
      <xdr:nvSpPr>
        <xdr:cNvPr id="622" name="フローチャート : 判断 621"/>
        <xdr:cNvSpPr/>
      </xdr:nvSpPr>
      <xdr:spPr>
        <a:xfrm>
          <a:off x="14541500" y="1312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38122</xdr:rowOff>
    </xdr:from>
    <xdr:ext cx="534377" cy="259045"/>
    <xdr:sp macro="" textlink="">
      <xdr:nvSpPr>
        <xdr:cNvPr id="623" name="テキスト ボックス 622"/>
        <xdr:cNvSpPr txBox="1"/>
      </xdr:nvSpPr>
      <xdr:spPr>
        <a:xfrm>
          <a:off x="14325111" y="12896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54,666</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788</xdr:rowOff>
    </xdr:from>
    <xdr:to>
      <xdr:col>19</xdr:col>
      <xdr:colOff>644525</xdr:colOff>
      <xdr:row>78</xdr:row>
      <xdr:rowOff>2929</xdr:rowOff>
    </xdr:to>
    <xdr:cxnSp macro="">
      <xdr:nvCxnSpPr>
        <xdr:cNvPr id="624" name="直線コネクタ 623"/>
        <xdr:cNvCxnSpPr/>
      </xdr:nvCxnSpPr>
      <xdr:spPr>
        <a:xfrm flipV="1">
          <a:off x="12814300" y="13373888"/>
          <a:ext cx="889000" cy="2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74293</xdr:rowOff>
    </xdr:from>
    <xdr:to>
      <xdr:col>20</xdr:col>
      <xdr:colOff>9525</xdr:colOff>
      <xdr:row>77</xdr:row>
      <xdr:rowOff>4443</xdr:rowOff>
    </xdr:to>
    <xdr:sp macro="" textlink="">
      <xdr:nvSpPr>
        <xdr:cNvPr id="625" name="フローチャート : 判断 624"/>
        <xdr:cNvSpPr/>
      </xdr:nvSpPr>
      <xdr:spPr>
        <a:xfrm>
          <a:off x="13652500" y="1310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20969</xdr:rowOff>
    </xdr:from>
    <xdr:ext cx="534377" cy="259045"/>
    <xdr:sp macro="" textlink="">
      <xdr:nvSpPr>
        <xdr:cNvPr id="626" name="テキスト ボックス 625"/>
        <xdr:cNvSpPr txBox="1"/>
      </xdr:nvSpPr>
      <xdr:spPr>
        <a:xfrm>
          <a:off x="13436111" y="12879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56,917</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76136</xdr:rowOff>
    </xdr:from>
    <xdr:to>
      <xdr:col>18</xdr:col>
      <xdr:colOff>492125</xdr:colOff>
      <xdr:row>77</xdr:row>
      <xdr:rowOff>6286</xdr:rowOff>
    </xdr:to>
    <xdr:sp macro="" textlink="">
      <xdr:nvSpPr>
        <xdr:cNvPr id="627" name="フローチャート : 判断 626"/>
        <xdr:cNvSpPr/>
      </xdr:nvSpPr>
      <xdr:spPr>
        <a:xfrm>
          <a:off x="12763500" y="13106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22813</xdr:rowOff>
    </xdr:from>
    <xdr:ext cx="534377" cy="259045"/>
    <xdr:sp macro="" textlink="">
      <xdr:nvSpPr>
        <xdr:cNvPr id="628" name="テキスト ボックス 627"/>
        <xdr:cNvSpPr txBox="1"/>
      </xdr:nvSpPr>
      <xdr:spPr>
        <a:xfrm>
          <a:off x="12547111" y="12881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56,675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9" name="テキスト ボックス 62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0" name="テキスト ボックス 62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1" name="テキスト ボックス 63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2" name="テキスト ボックス 63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3" name="テキスト ボックス 63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121331</xdr:rowOff>
    </xdr:from>
    <xdr:to>
      <xdr:col>23</xdr:col>
      <xdr:colOff>568325</xdr:colOff>
      <xdr:row>78</xdr:row>
      <xdr:rowOff>51481</xdr:rowOff>
    </xdr:to>
    <xdr:sp macro="" textlink="">
      <xdr:nvSpPr>
        <xdr:cNvPr id="634" name="円/楕円 633"/>
        <xdr:cNvSpPr/>
      </xdr:nvSpPr>
      <xdr:spPr>
        <a:xfrm>
          <a:off x="16268700" y="13322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99758</xdr:rowOff>
    </xdr:from>
    <xdr:ext cx="534377" cy="259045"/>
    <xdr:sp macro="" textlink="">
      <xdr:nvSpPr>
        <xdr:cNvPr id="635" name="公債費該当値テキスト"/>
        <xdr:cNvSpPr txBox="1"/>
      </xdr:nvSpPr>
      <xdr:spPr>
        <a:xfrm>
          <a:off x="16370300" y="13301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28,244</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121110</xdr:rowOff>
    </xdr:from>
    <xdr:to>
      <xdr:col>22</xdr:col>
      <xdr:colOff>415925</xdr:colOff>
      <xdr:row>78</xdr:row>
      <xdr:rowOff>51260</xdr:rowOff>
    </xdr:to>
    <xdr:sp macro="" textlink="">
      <xdr:nvSpPr>
        <xdr:cNvPr id="636" name="円/楕円 635"/>
        <xdr:cNvSpPr/>
      </xdr:nvSpPr>
      <xdr:spPr>
        <a:xfrm>
          <a:off x="15430500" y="1332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42387</xdr:rowOff>
    </xdr:from>
    <xdr:ext cx="534377" cy="259045"/>
    <xdr:sp macro="" textlink="">
      <xdr:nvSpPr>
        <xdr:cNvPr id="637" name="テキスト ボックス 636"/>
        <xdr:cNvSpPr txBox="1"/>
      </xdr:nvSpPr>
      <xdr:spPr>
        <a:xfrm>
          <a:off x="15214111" y="13415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28,273</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117101</xdr:rowOff>
    </xdr:from>
    <xdr:to>
      <xdr:col>21</xdr:col>
      <xdr:colOff>212725</xdr:colOff>
      <xdr:row>78</xdr:row>
      <xdr:rowOff>47251</xdr:rowOff>
    </xdr:to>
    <xdr:sp macro="" textlink="">
      <xdr:nvSpPr>
        <xdr:cNvPr id="638" name="円/楕円 637"/>
        <xdr:cNvSpPr/>
      </xdr:nvSpPr>
      <xdr:spPr>
        <a:xfrm>
          <a:off x="14541500" y="13318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38378</xdr:rowOff>
    </xdr:from>
    <xdr:ext cx="534377" cy="259045"/>
    <xdr:sp macro="" textlink="">
      <xdr:nvSpPr>
        <xdr:cNvPr id="639" name="テキスト ボックス 638"/>
        <xdr:cNvSpPr txBox="1"/>
      </xdr:nvSpPr>
      <xdr:spPr>
        <a:xfrm>
          <a:off x="14325111" y="13411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28,799</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121438</xdr:rowOff>
    </xdr:from>
    <xdr:to>
      <xdr:col>20</xdr:col>
      <xdr:colOff>9525</xdr:colOff>
      <xdr:row>78</xdr:row>
      <xdr:rowOff>51588</xdr:rowOff>
    </xdr:to>
    <xdr:sp macro="" textlink="">
      <xdr:nvSpPr>
        <xdr:cNvPr id="640" name="円/楕円 639"/>
        <xdr:cNvSpPr/>
      </xdr:nvSpPr>
      <xdr:spPr>
        <a:xfrm>
          <a:off x="13652500" y="13323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42715</xdr:rowOff>
    </xdr:from>
    <xdr:ext cx="534377" cy="259045"/>
    <xdr:sp macro="" textlink="">
      <xdr:nvSpPr>
        <xdr:cNvPr id="641" name="テキスト ボックス 640"/>
        <xdr:cNvSpPr txBox="1"/>
      </xdr:nvSpPr>
      <xdr:spPr>
        <a:xfrm>
          <a:off x="13436111" y="13415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28,230</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123579</xdr:rowOff>
    </xdr:from>
    <xdr:to>
      <xdr:col>18</xdr:col>
      <xdr:colOff>492125</xdr:colOff>
      <xdr:row>78</xdr:row>
      <xdr:rowOff>53729</xdr:rowOff>
    </xdr:to>
    <xdr:sp macro="" textlink="">
      <xdr:nvSpPr>
        <xdr:cNvPr id="642" name="円/楕円 641"/>
        <xdr:cNvSpPr/>
      </xdr:nvSpPr>
      <xdr:spPr>
        <a:xfrm>
          <a:off x="12763500" y="13325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44856</xdr:rowOff>
    </xdr:from>
    <xdr:ext cx="534377" cy="259045"/>
    <xdr:sp macro="" textlink="">
      <xdr:nvSpPr>
        <xdr:cNvPr id="643" name="テキスト ボックス 642"/>
        <xdr:cNvSpPr txBox="1"/>
      </xdr:nvSpPr>
      <xdr:spPr>
        <a:xfrm>
          <a:off x="12547111" y="13417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27,949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4" name="正方形/長方形 64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5" name="正方形/長方形 64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6" name="正方形/長方形 64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7" name="正方形/長方形 64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8" name="正方形/長方形 64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9" name="正方形/長方形 64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0" name="正方形/長方形 64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22,821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1" name="正方形/長方形 65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2" name="テキスト ボックス 65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3" name="直線コネクタ 65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54" name="直線コネクタ 65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5" name="テキスト ボックス 65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6" name="直線コネクタ 65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57" name="テキスト ボックス 65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8" name="直線コネクタ 65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59" name="テキスト ボックス 65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60" name="直線コネクタ 65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61" name="テキスト ボックス 66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62" name="直線コネクタ 66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63" name="テキスト ボックス 66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4" name="直線コネクタ 66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5" name="テキスト ボックス 66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92</xdr:row>
      <xdr:rowOff>110046</xdr:rowOff>
    </xdr:from>
    <xdr:to>
      <xdr:col>23</xdr:col>
      <xdr:colOff>516889</xdr:colOff>
      <xdr:row>99</xdr:row>
      <xdr:rowOff>43892</xdr:rowOff>
    </xdr:to>
    <xdr:cxnSp macro="">
      <xdr:nvCxnSpPr>
        <xdr:cNvPr id="667" name="直線コネクタ 666"/>
        <xdr:cNvCxnSpPr/>
      </xdr:nvCxnSpPr>
      <xdr:spPr>
        <a:xfrm flipV="1">
          <a:off x="16317595" y="15883446"/>
          <a:ext cx="1269" cy="1133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47719</xdr:rowOff>
    </xdr:from>
    <xdr:ext cx="313932" cy="259045"/>
    <xdr:sp macro="" textlink="">
      <xdr:nvSpPr>
        <xdr:cNvPr id="668" name="積立金最小値テキスト"/>
        <xdr:cNvSpPr txBox="1"/>
      </xdr:nvSpPr>
      <xdr:spPr>
        <a:xfrm>
          <a:off x="16370300" y="170212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a:t>
          </a:r>
          <a:endParaRPr kumimoji="1" lang="ja-JP" altLang="en-US" sz="1000" b="1">
            <a:latin typeface="ＭＳ Ｐゴシック"/>
          </a:endParaRPr>
        </a:p>
      </xdr:txBody>
    </xdr:sp>
    <xdr:clientData/>
  </xdr:oneCellAnchor>
  <xdr:twoCellAnchor>
    <xdr:from>
      <xdr:col>23</xdr:col>
      <xdr:colOff>428625</xdr:colOff>
      <xdr:row>99</xdr:row>
      <xdr:rowOff>43892</xdr:rowOff>
    </xdr:from>
    <xdr:to>
      <xdr:col>23</xdr:col>
      <xdr:colOff>606425</xdr:colOff>
      <xdr:row>99</xdr:row>
      <xdr:rowOff>43892</xdr:rowOff>
    </xdr:to>
    <xdr:cxnSp macro="">
      <xdr:nvCxnSpPr>
        <xdr:cNvPr id="669" name="直線コネクタ 668"/>
        <xdr:cNvCxnSpPr/>
      </xdr:nvCxnSpPr>
      <xdr:spPr>
        <a:xfrm>
          <a:off x="16230600" y="17017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91</xdr:row>
      <xdr:rowOff>56723</xdr:rowOff>
    </xdr:from>
    <xdr:ext cx="534377" cy="259045"/>
    <xdr:sp macro="" textlink="">
      <xdr:nvSpPr>
        <xdr:cNvPr id="670" name="積立金最大値テキスト"/>
        <xdr:cNvSpPr txBox="1"/>
      </xdr:nvSpPr>
      <xdr:spPr>
        <a:xfrm>
          <a:off x="16370300" y="15658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89,335</a:t>
          </a:r>
          <a:endParaRPr kumimoji="1" lang="ja-JP" altLang="en-US" sz="1000" b="1">
            <a:latin typeface="ＭＳ Ｐゴシック"/>
          </a:endParaRPr>
        </a:p>
      </xdr:txBody>
    </xdr:sp>
    <xdr:clientData/>
  </xdr:oneCellAnchor>
  <xdr:twoCellAnchor>
    <xdr:from>
      <xdr:col>23</xdr:col>
      <xdr:colOff>428625</xdr:colOff>
      <xdr:row>92</xdr:row>
      <xdr:rowOff>110046</xdr:rowOff>
    </xdr:from>
    <xdr:to>
      <xdr:col>23</xdr:col>
      <xdr:colOff>606425</xdr:colOff>
      <xdr:row>92</xdr:row>
      <xdr:rowOff>110046</xdr:rowOff>
    </xdr:to>
    <xdr:cxnSp macro="">
      <xdr:nvCxnSpPr>
        <xdr:cNvPr id="671" name="直線コネクタ 670"/>
        <xdr:cNvCxnSpPr/>
      </xdr:nvCxnSpPr>
      <xdr:spPr>
        <a:xfrm>
          <a:off x="16230600" y="15883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72213</xdr:rowOff>
    </xdr:from>
    <xdr:to>
      <xdr:col>23</xdr:col>
      <xdr:colOff>517525</xdr:colOff>
      <xdr:row>98</xdr:row>
      <xdr:rowOff>75197</xdr:rowOff>
    </xdr:to>
    <xdr:cxnSp macro="">
      <xdr:nvCxnSpPr>
        <xdr:cNvPr id="672" name="直線コネクタ 671"/>
        <xdr:cNvCxnSpPr/>
      </xdr:nvCxnSpPr>
      <xdr:spPr>
        <a:xfrm>
          <a:off x="15481300" y="16359963"/>
          <a:ext cx="838200" cy="517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88180</xdr:rowOff>
    </xdr:from>
    <xdr:ext cx="534377" cy="259045"/>
    <xdr:sp macro="" textlink="">
      <xdr:nvSpPr>
        <xdr:cNvPr id="673" name="積立金平均値テキスト"/>
        <xdr:cNvSpPr txBox="1"/>
      </xdr:nvSpPr>
      <xdr:spPr>
        <a:xfrm>
          <a:off x="16370300" y="16547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21,358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65303</xdr:rowOff>
    </xdr:from>
    <xdr:to>
      <xdr:col>23</xdr:col>
      <xdr:colOff>568325</xdr:colOff>
      <xdr:row>97</xdr:row>
      <xdr:rowOff>166903</xdr:rowOff>
    </xdr:to>
    <xdr:sp macro="" textlink="">
      <xdr:nvSpPr>
        <xdr:cNvPr id="674" name="フローチャート : 判断 673"/>
        <xdr:cNvSpPr/>
      </xdr:nvSpPr>
      <xdr:spPr>
        <a:xfrm>
          <a:off x="16268700" y="1669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72213</xdr:rowOff>
    </xdr:from>
    <xdr:to>
      <xdr:col>22</xdr:col>
      <xdr:colOff>365125</xdr:colOff>
      <xdr:row>98</xdr:row>
      <xdr:rowOff>72885</xdr:rowOff>
    </xdr:to>
    <xdr:cxnSp macro="">
      <xdr:nvCxnSpPr>
        <xdr:cNvPr id="675" name="直線コネクタ 674"/>
        <xdr:cNvCxnSpPr/>
      </xdr:nvCxnSpPr>
      <xdr:spPr>
        <a:xfrm flipV="1">
          <a:off x="14592300" y="16359963"/>
          <a:ext cx="889000" cy="515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57455</xdr:rowOff>
    </xdr:from>
    <xdr:to>
      <xdr:col>22</xdr:col>
      <xdr:colOff>415925</xdr:colOff>
      <xdr:row>97</xdr:row>
      <xdr:rowOff>159055</xdr:rowOff>
    </xdr:to>
    <xdr:sp macro="" textlink="">
      <xdr:nvSpPr>
        <xdr:cNvPr id="676" name="フローチャート : 判断 675"/>
        <xdr:cNvSpPr/>
      </xdr:nvSpPr>
      <xdr:spPr>
        <a:xfrm>
          <a:off x="15430500" y="1668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150182</xdr:rowOff>
    </xdr:from>
    <xdr:ext cx="534377" cy="259045"/>
    <xdr:sp macro="" textlink="">
      <xdr:nvSpPr>
        <xdr:cNvPr id="677" name="テキスト ボックス 676"/>
        <xdr:cNvSpPr txBox="1"/>
      </xdr:nvSpPr>
      <xdr:spPr>
        <a:xfrm>
          <a:off x="15214111" y="16780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21,976</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72885</xdr:rowOff>
    </xdr:from>
    <xdr:to>
      <xdr:col>21</xdr:col>
      <xdr:colOff>161925</xdr:colOff>
      <xdr:row>98</xdr:row>
      <xdr:rowOff>110046</xdr:rowOff>
    </xdr:to>
    <xdr:cxnSp macro="">
      <xdr:nvCxnSpPr>
        <xdr:cNvPr id="678" name="直線コネクタ 677"/>
        <xdr:cNvCxnSpPr/>
      </xdr:nvCxnSpPr>
      <xdr:spPr>
        <a:xfrm flipV="1">
          <a:off x="13703300" y="16874985"/>
          <a:ext cx="889000" cy="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59677</xdr:rowOff>
    </xdr:from>
    <xdr:to>
      <xdr:col>21</xdr:col>
      <xdr:colOff>212725</xdr:colOff>
      <xdr:row>97</xdr:row>
      <xdr:rowOff>161277</xdr:rowOff>
    </xdr:to>
    <xdr:sp macro="" textlink="">
      <xdr:nvSpPr>
        <xdr:cNvPr id="679" name="フローチャート : 判断 678"/>
        <xdr:cNvSpPr/>
      </xdr:nvSpPr>
      <xdr:spPr>
        <a:xfrm>
          <a:off x="14541500" y="1669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6354</xdr:rowOff>
    </xdr:from>
    <xdr:ext cx="534377" cy="259045"/>
    <xdr:sp macro="" textlink="">
      <xdr:nvSpPr>
        <xdr:cNvPr id="680" name="テキスト ボックス 679"/>
        <xdr:cNvSpPr txBox="1"/>
      </xdr:nvSpPr>
      <xdr:spPr>
        <a:xfrm>
          <a:off x="14325111" y="1646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21,801</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81814</xdr:rowOff>
    </xdr:from>
    <xdr:to>
      <xdr:col>19</xdr:col>
      <xdr:colOff>644525</xdr:colOff>
      <xdr:row>98</xdr:row>
      <xdr:rowOff>110046</xdr:rowOff>
    </xdr:to>
    <xdr:cxnSp macro="">
      <xdr:nvCxnSpPr>
        <xdr:cNvPr id="681" name="直線コネクタ 680"/>
        <xdr:cNvCxnSpPr/>
      </xdr:nvCxnSpPr>
      <xdr:spPr>
        <a:xfrm>
          <a:off x="12814300" y="16883914"/>
          <a:ext cx="889000" cy="28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70904</xdr:rowOff>
    </xdr:from>
    <xdr:to>
      <xdr:col>20</xdr:col>
      <xdr:colOff>9525</xdr:colOff>
      <xdr:row>98</xdr:row>
      <xdr:rowOff>1054</xdr:rowOff>
    </xdr:to>
    <xdr:sp macro="" textlink="">
      <xdr:nvSpPr>
        <xdr:cNvPr id="682" name="フローチャート : 判断 681"/>
        <xdr:cNvSpPr/>
      </xdr:nvSpPr>
      <xdr:spPr>
        <a:xfrm>
          <a:off x="13652500" y="16701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17581</xdr:rowOff>
    </xdr:from>
    <xdr:ext cx="534377" cy="259045"/>
    <xdr:sp macro="" textlink="">
      <xdr:nvSpPr>
        <xdr:cNvPr id="683" name="テキスト ボックス 682"/>
        <xdr:cNvSpPr txBox="1"/>
      </xdr:nvSpPr>
      <xdr:spPr>
        <a:xfrm>
          <a:off x="13436111" y="16476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20,917</a:t>
          </a:r>
          <a:endParaRPr kumimoji="1" lang="ja-JP" altLang="en-US" sz="1000" b="1">
            <a:solidFill>
              <a:srgbClr val="000080"/>
            </a:solidFill>
            <a:latin typeface="ＭＳ Ｐゴシック"/>
          </a:endParaRPr>
        </a:p>
      </xdr:txBody>
    </xdr:sp>
    <xdr:clientData/>
  </xdr:oneCellAnchor>
  <xdr:twoCellAnchor>
    <xdr:from>
      <xdr:col>18</xdr:col>
      <xdr:colOff>390525</xdr:colOff>
      <xdr:row>91</xdr:row>
      <xdr:rowOff>70141</xdr:rowOff>
    </xdr:from>
    <xdr:to>
      <xdr:col>18</xdr:col>
      <xdr:colOff>492125</xdr:colOff>
      <xdr:row>92</xdr:row>
      <xdr:rowOff>291</xdr:rowOff>
    </xdr:to>
    <xdr:sp macro="" textlink="">
      <xdr:nvSpPr>
        <xdr:cNvPr id="684" name="フローチャート : 判断 683"/>
        <xdr:cNvSpPr/>
      </xdr:nvSpPr>
      <xdr:spPr>
        <a:xfrm>
          <a:off x="12763500" y="15672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90</xdr:row>
      <xdr:rowOff>16818</xdr:rowOff>
    </xdr:from>
    <xdr:ext cx="599010" cy="259045"/>
    <xdr:sp macro="" textlink="">
      <xdr:nvSpPr>
        <xdr:cNvPr id="685" name="テキスト ボックス 684"/>
        <xdr:cNvSpPr txBox="1"/>
      </xdr:nvSpPr>
      <xdr:spPr>
        <a:xfrm>
          <a:off x="12514794" y="15447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101,977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6" name="テキスト ボックス 68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7" name="テキスト ボックス 68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8" name="テキスト ボックス 68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9" name="テキスト ボックス 68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0" name="テキスト ボックス 68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24397</xdr:rowOff>
    </xdr:from>
    <xdr:to>
      <xdr:col>23</xdr:col>
      <xdr:colOff>568325</xdr:colOff>
      <xdr:row>98</xdr:row>
      <xdr:rowOff>125997</xdr:rowOff>
    </xdr:to>
    <xdr:sp macro="" textlink="">
      <xdr:nvSpPr>
        <xdr:cNvPr id="691" name="円/楕円 690"/>
        <xdr:cNvSpPr/>
      </xdr:nvSpPr>
      <xdr:spPr>
        <a:xfrm>
          <a:off x="16268700" y="16826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2824</xdr:rowOff>
    </xdr:from>
    <xdr:ext cx="534377" cy="259045"/>
    <xdr:sp macro="" textlink="">
      <xdr:nvSpPr>
        <xdr:cNvPr id="692" name="積立金該当値テキスト"/>
        <xdr:cNvSpPr txBox="1"/>
      </xdr:nvSpPr>
      <xdr:spPr>
        <a:xfrm>
          <a:off x="16370300" y="16804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11,079</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21413</xdr:rowOff>
    </xdr:from>
    <xdr:to>
      <xdr:col>22</xdr:col>
      <xdr:colOff>415925</xdr:colOff>
      <xdr:row>95</xdr:row>
      <xdr:rowOff>123013</xdr:rowOff>
    </xdr:to>
    <xdr:sp macro="" textlink="">
      <xdr:nvSpPr>
        <xdr:cNvPr id="693" name="円/楕円 692"/>
        <xdr:cNvSpPr/>
      </xdr:nvSpPr>
      <xdr:spPr>
        <a:xfrm>
          <a:off x="15430500" y="16309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139540</xdr:rowOff>
    </xdr:from>
    <xdr:ext cx="534377" cy="259045"/>
    <xdr:sp macro="" textlink="">
      <xdr:nvSpPr>
        <xdr:cNvPr id="694" name="テキスト ボックス 693"/>
        <xdr:cNvSpPr txBox="1"/>
      </xdr:nvSpPr>
      <xdr:spPr>
        <a:xfrm>
          <a:off x="15214111" y="16084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51,814</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22085</xdr:rowOff>
    </xdr:from>
    <xdr:to>
      <xdr:col>21</xdr:col>
      <xdr:colOff>212725</xdr:colOff>
      <xdr:row>98</xdr:row>
      <xdr:rowOff>123685</xdr:rowOff>
    </xdr:to>
    <xdr:sp macro="" textlink="">
      <xdr:nvSpPr>
        <xdr:cNvPr id="695" name="円/楕円 694"/>
        <xdr:cNvSpPr/>
      </xdr:nvSpPr>
      <xdr:spPr>
        <a:xfrm>
          <a:off x="14541500" y="16824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114812</xdr:rowOff>
    </xdr:from>
    <xdr:ext cx="534377" cy="259045"/>
    <xdr:sp macro="" textlink="">
      <xdr:nvSpPr>
        <xdr:cNvPr id="696" name="テキスト ボックス 695"/>
        <xdr:cNvSpPr txBox="1"/>
      </xdr:nvSpPr>
      <xdr:spPr>
        <a:xfrm>
          <a:off x="14325111" y="16916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11,261</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59246</xdr:rowOff>
    </xdr:from>
    <xdr:to>
      <xdr:col>20</xdr:col>
      <xdr:colOff>9525</xdr:colOff>
      <xdr:row>98</xdr:row>
      <xdr:rowOff>160846</xdr:rowOff>
    </xdr:to>
    <xdr:sp macro="" textlink="">
      <xdr:nvSpPr>
        <xdr:cNvPr id="697" name="円/楕円 696"/>
        <xdr:cNvSpPr/>
      </xdr:nvSpPr>
      <xdr:spPr>
        <a:xfrm>
          <a:off x="13652500" y="16861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98</xdr:row>
      <xdr:rowOff>151973</xdr:rowOff>
    </xdr:from>
    <xdr:ext cx="469744" cy="259045"/>
    <xdr:sp macro="" textlink="">
      <xdr:nvSpPr>
        <xdr:cNvPr id="698" name="テキスト ボックス 697"/>
        <xdr:cNvSpPr txBox="1"/>
      </xdr:nvSpPr>
      <xdr:spPr>
        <a:xfrm>
          <a:off x="13468427" y="16954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8,335</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31014</xdr:rowOff>
    </xdr:from>
    <xdr:to>
      <xdr:col>18</xdr:col>
      <xdr:colOff>492125</xdr:colOff>
      <xdr:row>98</xdr:row>
      <xdr:rowOff>132614</xdr:rowOff>
    </xdr:to>
    <xdr:sp macro="" textlink="">
      <xdr:nvSpPr>
        <xdr:cNvPr id="699" name="円/楕円 698"/>
        <xdr:cNvSpPr/>
      </xdr:nvSpPr>
      <xdr:spPr>
        <a:xfrm>
          <a:off x="12763500" y="16833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123741</xdr:rowOff>
    </xdr:from>
    <xdr:ext cx="534377" cy="259045"/>
    <xdr:sp macro="" textlink="">
      <xdr:nvSpPr>
        <xdr:cNvPr id="700" name="テキスト ボックス 699"/>
        <xdr:cNvSpPr txBox="1"/>
      </xdr:nvSpPr>
      <xdr:spPr>
        <a:xfrm>
          <a:off x="12547111" y="16925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10,558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1" name="正方形/長方形 70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2" name="正方形/長方形 70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3" name="正方形/長方形 70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4" name="正方形/長方形 70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5" name="正方形/長方形 70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6" name="正方形/長方形 70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7" name="正方形/長方形 70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8" name="正方形/長方形 70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9" name="テキスト ボックス 70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0" name="直線コネクタ 70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1" name="直線コネクタ 71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12" name="テキスト ボックス 71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13" name="直線コネクタ 71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14" name="テキスト ボックス 713"/>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15" name="直線コネクタ 71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16" name="テキスト ボックス 715"/>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17" name="直線コネクタ 71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18" name="テキスト ボックス 717"/>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19" name="直線コネクタ 71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20" name="テキスト ボックス 719"/>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1" name="直線コネクタ 72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2" name="テキスト ボックス 72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163322</xdr:rowOff>
    </xdr:from>
    <xdr:to>
      <xdr:col>32</xdr:col>
      <xdr:colOff>186689</xdr:colOff>
      <xdr:row>39</xdr:row>
      <xdr:rowOff>44450</xdr:rowOff>
    </xdr:to>
    <xdr:cxnSp macro="">
      <xdr:nvCxnSpPr>
        <xdr:cNvPr id="724" name="直線コネクタ 723"/>
        <xdr:cNvCxnSpPr/>
      </xdr:nvCxnSpPr>
      <xdr:spPr>
        <a:xfrm flipV="1">
          <a:off x="22159595" y="5306822"/>
          <a:ext cx="1269" cy="1424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25"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6" name="直線コネクタ 72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109999</xdr:rowOff>
    </xdr:from>
    <xdr:ext cx="534377" cy="259045"/>
    <xdr:sp macro="" textlink="">
      <xdr:nvSpPr>
        <xdr:cNvPr id="727" name="投資及び出資金最大値テキスト"/>
        <xdr:cNvSpPr txBox="1"/>
      </xdr:nvSpPr>
      <xdr:spPr>
        <a:xfrm>
          <a:off x="22212300" y="5082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11,214</a:t>
          </a:r>
          <a:endParaRPr kumimoji="1" lang="ja-JP" altLang="en-US" sz="1000" b="1">
            <a:latin typeface="ＭＳ Ｐゴシック"/>
          </a:endParaRPr>
        </a:p>
      </xdr:txBody>
    </xdr:sp>
    <xdr:clientData/>
  </xdr:oneCellAnchor>
  <xdr:twoCellAnchor>
    <xdr:from>
      <xdr:col>32</xdr:col>
      <xdr:colOff>98425</xdr:colOff>
      <xdr:row>30</xdr:row>
      <xdr:rowOff>163322</xdr:rowOff>
    </xdr:from>
    <xdr:to>
      <xdr:col>32</xdr:col>
      <xdr:colOff>276225</xdr:colOff>
      <xdr:row>30</xdr:row>
      <xdr:rowOff>163322</xdr:rowOff>
    </xdr:to>
    <xdr:cxnSp macro="">
      <xdr:nvCxnSpPr>
        <xdr:cNvPr id="728" name="直線コネクタ 727"/>
        <xdr:cNvCxnSpPr/>
      </xdr:nvCxnSpPr>
      <xdr:spPr>
        <a:xfrm>
          <a:off x="22072600" y="5306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29" name="直線コネクタ 728"/>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76344</xdr:rowOff>
    </xdr:from>
    <xdr:ext cx="378565" cy="259045"/>
    <xdr:sp macro="" textlink="">
      <xdr:nvSpPr>
        <xdr:cNvPr id="730" name="投資及び出資金平均値テキスト"/>
        <xdr:cNvSpPr txBox="1"/>
      </xdr:nvSpPr>
      <xdr:spPr>
        <a:xfrm>
          <a:off x="22212300" y="64199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53467</xdr:rowOff>
    </xdr:from>
    <xdr:to>
      <xdr:col>32</xdr:col>
      <xdr:colOff>238125</xdr:colOff>
      <xdr:row>38</xdr:row>
      <xdr:rowOff>155067</xdr:rowOff>
    </xdr:to>
    <xdr:sp macro="" textlink="">
      <xdr:nvSpPr>
        <xdr:cNvPr id="731" name="フローチャート : 判断 730"/>
        <xdr:cNvSpPr/>
      </xdr:nvSpPr>
      <xdr:spPr>
        <a:xfrm>
          <a:off x="22110700" y="656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32" name="直線コネクタ 731"/>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124714</xdr:rowOff>
    </xdr:from>
    <xdr:to>
      <xdr:col>31</xdr:col>
      <xdr:colOff>85725</xdr:colOff>
      <xdr:row>39</xdr:row>
      <xdr:rowOff>54864</xdr:rowOff>
    </xdr:to>
    <xdr:sp macro="" textlink="">
      <xdr:nvSpPr>
        <xdr:cNvPr id="733" name="フローチャート : 判断 732"/>
        <xdr:cNvSpPr/>
      </xdr:nvSpPr>
      <xdr:spPr>
        <a:xfrm>
          <a:off x="21272500" y="663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71391</xdr:rowOff>
    </xdr:from>
    <xdr:ext cx="378565" cy="259045"/>
    <xdr:sp macro="" textlink="">
      <xdr:nvSpPr>
        <xdr:cNvPr id="734" name="テキスト ボックス 733"/>
        <xdr:cNvSpPr txBox="1"/>
      </xdr:nvSpPr>
      <xdr:spPr>
        <a:xfrm>
          <a:off x="21134017" y="64150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35" name="直線コネクタ 734"/>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38354</xdr:rowOff>
    </xdr:from>
    <xdr:to>
      <xdr:col>29</xdr:col>
      <xdr:colOff>568325</xdr:colOff>
      <xdr:row>38</xdr:row>
      <xdr:rowOff>139954</xdr:rowOff>
    </xdr:to>
    <xdr:sp macro="" textlink="">
      <xdr:nvSpPr>
        <xdr:cNvPr id="736" name="フローチャート : 判断 735"/>
        <xdr:cNvSpPr/>
      </xdr:nvSpPr>
      <xdr:spPr>
        <a:xfrm>
          <a:off x="20383500" y="6553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156481</xdr:rowOff>
    </xdr:from>
    <xdr:ext cx="378565" cy="259045"/>
    <xdr:sp macro="" textlink="">
      <xdr:nvSpPr>
        <xdr:cNvPr id="737" name="テキスト ボックス 736"/>
        <xdr:cNvSpPr txBox="1"/>
      </xdr:nvSpPr>
      <xdr:spPr>
        <a:xfrm>
          <a:off x="20245017" y="63286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998</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38" name="直線コネクタ 737"/>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44069</xdr:rowOff>
    </xdr:from>
    <xdr:to>
      <xdr:col>28</xdr:col>
      <xdr:colOff>365125</xdr:colOff>
      <xdr:row>38</xdr:row>
      <xdr:rowOff>145669</xdr:rowOff>
    </xdr:to>
    <xdr:sp macro="" textlink="">
      <xdr:nvSpPr>
        <xdr:cNvPr id="739" name="フローチャート : 判断 738"/>
        <xdr:cNvSpPr/>
      </xdr:nvSpPr>
      <xdr:spPr>
        <a:xfrm>
          <a:off x="19494500" y="6559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162196</xdr:rowOff>
    </xdr:from>
    <xdr:ext cx="378565" cy="259045"/>
    <xdr:sp macro="" textlink="">
      <xdr:nvSpPr>
        <xdr:cNvPr id="740" name="テキスト ボックス 739"/>
        <xdr:cNvSpPr txBox="1"/>
      </xdr:nvSpPr>
      <xdr:spPr>
        <a:xfrm>
          <a:off x="19356017" y="63343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953</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168656</xdr:rowOff>
    </xdr:from>
    <xdr:to>
      <xdr:col>27</xdr:col>
      <xdr:colOff>161925</xdr:colOff>
      <xdr:row>38</xdr:row>
      <xdr:rowOff>98806</xdr:rowOff>
    </xdr:to>
    <xdr:sp macro="" textlink="">
      <xdr:nvSpPr>
        <xdr:cNvPr id="741" name="フローチャート : 判断 740"/>
        <xdr:cNvSpPr/>
      </xdr:nvSpPr>
      <xdr:spPr>
        <a:xfrm>
          <a:off x="18605500" y="651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115333</xdr:rowOff>
    </xdr:from>
    <xdr:ext cx="469744" cy="259045"/>
    <xdr:sp macro="" textlink="">
      <xdr:nvSpPr>
        <xdr:cNvPr id="742" name="テキスト ボックス 741"/>
        <xdr:cNvSpPr txBox="1"/>
      </xdr:nvSpPr>
      <xdr:spPr>
        <a:xfrm>
          <a:off x="18421427" y="6287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3" name="テキスト ボックス 74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4" name="テキスト ボックス 74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5" name="テキスト ボックス 74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6" name="テキスト ボックス 74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7" name="テキスト ボックス 74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48" name="円/楕円 747"/>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49"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50" name="円/楕円 749"/>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51" name="テキスト ボックス 750"/>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52" name="円/楕円 751"/>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53" name="テキスト ボックス 752"/>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54" name="円/楕円 753"/>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55" name="テキスト ボックス 754"/>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56" name="円/楕円 755"/>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57" name="テキスト ボックス 756"/>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8" name="正方形/長方形 75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9" name="正方形/長方形 75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0" name="正方形/長方形 75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1" name="正方形/長方形 76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2" name="正方形/長方形 76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3" name="正方形/長方形 76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4" name="正方形/長方形 76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5" name="正方形/長方形 76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6" name="テキスト ボックス 76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7" name="直線コネクタ 76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68" name="直線コネクタ 76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69" name="テキスト ボックス 76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70" name="直線コネクタ 76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71" name="テキスト ボックス 770"/>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72" name="直線コネクタ 77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73" name="テキスト ボックス 77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74" name="直線コネクタ 77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75" name="テキスト ボックス 77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6" name="直線コネクタ 77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7" name="テキスト ボックス 77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149301</xdr:rowOff>
    </xdr:from>
    <xdr:to>
      <xdr:col>32</xdr:col>
      <xdr:colOff>186689</xdr:colOff>
      <xdr:row>58</xdr:row>
      <xdr:rowOff>139700</xdr:rowOff>
    </xdr:to>
    <xdr:cxnSp macro="">
      <xdr:nvCxnSpPr>
        <xdr:cNvPr id="779" name="直線コネクタ 778"/>
        <xdr:cNvCxnSpPr/>
      </xdr:nvCxnSpPr>
      <xdr:spPr>
        <a:xfrm flipV="1">
          <a:off x="22159595" y="8893251"/>
          <a:ext cx="1269" cy="1190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8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81" name="直線コネクタ 78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95978</xdr:rowOff>
    </xdr:from>
    <xdr:ext cx="534377" cy="259045"/>
    <xdr:sp macro="" textlink="">
      <xdr:nvSpPr>
        <xdr:cNvPr id="782" name="貸付金最大値テキスト"/>
        <xdr:cNvSpPr txBox="1"/>
      </xdr:nvSpPr>
      <xdr:spPr>
        <a:xfrm>
          <a:off x="22212300" y="8668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26,040</a:t>
          </a:r>
          <a:endParaRPr kumimoji="1" lang="ja-JP" altLang="en-US" sz="1000" b="1">
            <a:latin typeface="ＭＳ Ｐゴシック"/>
          </a:endParaRPr>
        </a:p>
      </xdr:txBody>
    </xdr:sp>
    <xdr:clientData/>
  </xdr:oneCellAnchor>
  <xdr:twoCellAnchor>
    <xdr:from>
      <xdr:col>32</xdr:col>
      <xdr:colOff>98425</xdr:colOff>
      <xdr:row>51</xdr:row>
      <xdr:rowOff>149301</xdr:rowOff>
    </xdr:from>
    <xdr:to>
      <xdr:col>32</xdr:col>
      <xdr:colOff>276225</xdr:colOff>
      <xdr:row>51</xdr:row>
      <xdr:rowOff>149301</xdr:rowOff>
    </xdr:to>
    <xdr:cxnSp macro="">
      <xdr:nvCxnSpPr>
        <xdr:cNvPr id="783" name="直線コネクタ 782"/>
        <xdr:cNvCxnSpPr/>
      </xdr:nvCxnSpPr>
      <xdr:spPr>
        <a:xfrm>
          <a:off x="22072600" y="8893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784" name="直線コネクタ 783"/>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12427</xdr:rowOff>
    </xdr:from>
    <xdr:ext cx="469744" cy="259045"/>
    <xdr:sp macro="" textlink="">
      <xdr:nvSpPr>
        <xdr:cNvPr id="785" name="貸付金平均値テキスト"/>
        <xdr:cNvSpPr txBox="1"/>
      </xdr:nvSpPr>
      <xdr:spPr>
        <a:xfrm>
          <a:off x="22212300" y="9785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2,173</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161000</xdr:rowOff>
    </xdr:from>
    <xdr:to>
      <xdr:col>32</xdr:col>
      <xdr:colOff>238125</xdr:colOff>
      <xdr:row>58</xdr:row>
      <xdr:rowOff>91150</xdr:rowOff>
    </xdr:to>
    <xdr:sp macro="" textlink="">
      <xdr:nvSpPr>
        <xdr:cNvPr id="786" name="フローチャート : 判断 785"/>
        <xdr:cNvSpPr/>
      </xdr:nvSpPr>
      <xdr:spPr>
        <a:xfrm>
          <a:off x="22110700" y="993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787" name="直線コネクタ 786"/>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30196</xdr:rowOff>
    </xdr:from>
    <xdr:to>
      <xdr:col>31</xdr:col>
      <xdr:colOff>85725</xdr:colOff>
      <xdr:row>58</xdr:row>
      <xdr:rowOff>131796</xdr:rowOff>
    </xdr:to>
    <xdr:sp macro="" textlink="">
      <xdr:nvSpPr>
        <xdr:cNvPr id="788" name="フローチャート : 判断 787"/>
        <xdr:cNvSpPr/>
      </xdr:nvSpPr>
      <xdr:spPr>
        <a:xfrm>
          <a:off x="21272500" y="997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148323</xdr:rowOff>
    </xdr:from>
    <xdr:ext cx="469744" cy="259045"/>
    <xdr:sp macro="" textlink="">
      <xdr:nvSpPr>
        <xdr:cNvPr id="789" name="テキスト ボックス 788"/>
        <xdr:cNvSpPr txBox="1"/>
      </xdr:nvSpPr>
      <xdr:spPr>
        <a:xfrm>
          <a:off x="21088427" y="9749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1,284</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790" name="直線コネクタ 789"/>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8204</xdr:rowOff>
    </xdr:from>
    <xdr:to>
      <xdr:col>29</xdr:col>
      <xdr:colOff>568325</xdr:colOff>
      <xdr:row>58</xdr:row>
      <xdr:rowOff>109804</xdr:rowOff>
    </xdr:to>
    <xdr:sp macro="" textlink="">
      <xdr:nvSpPr>
        <xdr:cNvPr id="791" name="フローチャート : 判断 790"/>
        <xdr:cNvSpPr/>
      </xdr:nvSpPr>
      <xdr:spPr>
        <a:xfrm>
          <a:off x="20383500" y="9952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126331</xdr:rowOff>
    </xdr:from>
    <xdr:ext cx="469744" cy="259045"/>
    <xdr:sp macro="" textlink="">
      <xdr:nvSpPr>
        <xdr:cNvPr id="792" name="テキスト ボックス 791"/>
        <xdr:cNvSpPr txBox="1"/>
      </xdr:nvSpPr>
      <xdr:spPr>
        <a:xfrm>
          <a:off x="20199427" y="9727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1,765</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793" name="直線コネクタ 792"/>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83642</xdr:rowOff>
    </xdr:from>
    <xdr:to>
      <xdr:col>28</xdr:col>
      <xdr:colOff>365125</xdr:colOff>
      <xdr:row>58</xdr:row>
      <xdr:rowOff>13792</xdr:rowOff>
    </xdr:to>
    <xdr:sp macro="" textlink="">
      <xdr:nvSpPr>
        <xdr:cNvPr id="794" name="フローチャート : 判断 793"/>
        <xdr:cNvSpPr/>
      </xdr:nvSpPr>
      <xdr:spPr>
        <a:xfrm>
          <a:off x="19494500" y="9856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30319</xdr:rowOff>
    </xdr:from>
    <xdr:ext cx="469744" cy="259045"/>
    <xdr:sp macro="" textlink="">
      <xdr:nvSpPr>
        <xdr:cNvPr id="795" name="テキスト ボックス 794"/>
        <xdr:cNvSpPr txBox="1"/>
      </xdr:nvSpPr>
      <xdr:spPr>
        <a:xfrm>
          <a:off x="19310427" y="9631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3,865</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138506</xdr:rowOff>
    </xdr:from>
    <xdr:to>
      <xdr:col>27</xdr:col>
      <xdr:colOff>161925</xdr:colOff>
      <xdr:row>58</xdr:row>
      <xdr:rowOff>68656</xdr:rowOff>
    </xdr:to>
    <xdr:sp macro="" textlink="">
      <xdr:nvSpPr>
        <xdr:cNvPr id="796" name="フローチャート : 判断 795"/>
        <xdr:cNvSpPr/>
      </xdr:nvSpPr>
      <xdr:spPr>
        <a:xfrm>
          <a:off x="18605500" y="9911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85183</xdr:rowOff>
    </xdr:from>
    <xdr:ext cx="469744" cy="259045"/>
    <xdr:sp macro="" textlink="">
      <xdr:nvSpPr>
        <xdr:cNvPr id="797" name="テキスト ボックス 796"/>
        <xdr:cNvSpPr txBox="1"/>
      </xdr:nvSpPr>
      <xdr:spPr>
        <a:xfrm>
          <a:off x="18421427" y="9686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2,665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8" name="テキスト ボックス 79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9" name="テキスト ボックス 79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0" name="テキスト ボックス 79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1" name="テキスト ボックス 80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2" name="テキスト ボックス 80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03" name="円/楕円 802"/>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3827</xdr:rowOff>
    </xdr:from>
    <xdr:ext cx="249299" cy="259045"/>
    <xdr:sp macro="" textlink="">
      <xdr:nvSpPr>
        <xdr:cNvPr id="804" name="貸付金該当値テキスト"/>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805" name="円/楕円 804"/>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806" name="テキスト ボックス 805"/>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807" name="円/楕円 806"/>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808" name="テキスト ボックス 807"/>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809" name="円/楕円 808"/>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10" name="テキスト ボックス 809"/>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11" name="円/楕円 810"/>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12" name="テキスト ボックス 811"/>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3" name="正方形/長方形 81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4" name="正方形/長方形 81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5" name="正方形/長方形 81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55/63</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6" name="正方形/長方形 81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7" name="正方形/長方形 81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8" name="正方形/長方形 81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9" name="正方形/長方形 81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45,331</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0" name="正方形/長方形 81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1" name="テキスト ボックス 82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2" name="直線コネクタ 82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3" name="テキスト ボックス 82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24" name="直線コネクタ 823"/>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25" name="テキスト ボックス 824"/>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26" name="直線コネクタ 825"/>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27" name="テキスト ボックス 826"/>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28" name="直線コネクタ 827"/>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29" name="テキスト ボックス 828"/>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30" name="直線コネクタ 829"/>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31" name="テキスト ボックス 830"/>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32" name="直線コネクタ 831"/>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33" name="テキスト ボックス 832"/>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34" name="直線コネクタ 833"/>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35" name="テキスト ボックス 834"/>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6" name="直線コネクタ 83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7" name="テキスト ボックス 83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163523</xdr:rowOff>
    </xdr:from>
    <xdr:to>
      <xdr:col>32</xdr:col>
      <xdr:colOff>186689</xdr:colOff>
      <xdr:row>78</xdr:row>
      <xdr:rowOff>95058</xdr:rowOff>
    </xdr:to>
    <xdr:cxnSp macro="">
      <xdr:nvCxnSpPr>
        <xdr:cNvPr id="839" name="直線コネクタ 838"/>
        <xdr:cNvCxnSpPr/>
      </xdr:nvCxnSpPr>
      <xdr:spPr>
        <a:xfrm flipV="1">
          <a:off x="22159595" y="12165023"/>
          <a:ext cx="1269" cy="1303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98885</xdr:rowOff>
    </xdr:from>
    <xdr:ext cx="534377" cy="259045"/>
    <xdr:sp macro="" textlink="">
      <xdr:nvSpPr>
        <xdr:cNvPr id="840" name="繰出金最小値テキスト"/>
        <xdr:cNvSpPr txBox="1"/>
      </xdr:nvSpPr>
      <xdr:spPr>
        <a:xfrm>
          <a:off x="22212300" y="13471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30,734</a:t>
          </a:r>
          <a:endParaRPr kumimoji="1" lang="ja-JP" altLang="en-US" sz="1000" b="1">
            <a:latin typeface="ＭＳ Ｐゴシック"/>
          </a:endParaRPr>
        </a:p>
      </xdr:txBody>
    </xdr:sp>
    <xdr:clientData/>
  </xdr:oneCellAnchor>
  <xdr:twoCellAnchor>
    <xdr:from>
      <xdr:col>32</xdr:col>
      <xdr:colOff>98425</xdr:colOff>
      <xdr:row>78</xdr:row>
      <xdr:rowOff>95058</xdr:rowOff>
    </xdr:from>
    <xdr:to>
      <xdr:col>32</xdr:col>
      <xdr:colOff>276225</xdr:colOff>
      <xdr:row>78</xdr:row>
      <xdr:rowOff>95058</xdr:rowOff>
    </xdr:to>
    <xdr:cxnSp macro="">
      <xdr:nvCxnSpPr>
        <xdr:cNvPr id="841" name="直線コネクタ 840"/>
        <xdr:cNvCxnSpPr/>
      </xdr:nvCxnSpPr>
      <xdr:spPr>
        <a:xfrm>
          <a:off x="22072600" y="13468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110200</xdr:rowOff>
    </xdr:from>
    <xdr:ext cx="599010" cy="259045"/>
    <xdr:sp macro="" textlink="">
      <xdr:nvSpPr>
        <xdr:cNvPr id="842" name="繰出金最大値テキスト"/>
        <xdr:cNvSpPr txBox="1"/>
      </xdr:nvSpPr>
      <xdr:spPr>
        <a:xfrm>
          <a:off x="22212300" y="11940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110,541</a:t>
          </a:r>
          <a:endParaRPr kumimoji="1" lang="ja-JP" altLang="en-US" sz="1000" b="1">
            <a:latin typeface="ＭＳ Ｐゴシック"/>
          </a:endParaRPr>
        </a:p>
      </xdr:txBody>
    </xdr:sp>
    <xdr:clientData/>
  </xdr:oneCellAnchor>
  <xdr:twoCellAnchor>
    <xdr:from>
      <xdr:col>32</xdr:col>
      <xdr:colOff>98425</xdr:colOff>
      <xdr:row>70</xdr:row>
      <xdr:rowOff>163523</xdr:rowOff>
    </xdr:from>
    <xdr:to>
      <xdr:col>32</xdr:col>
      <xdr:colOff>276225</xdr:colOff>
      <xdr:row>70</xdr:row>
      <xdr:rowOff>163523</xdr:rowOff>
    </xdr:to>
    <xdr:cxnSp macro="">
      <xdr:nvCxnSpPr>
        <xdr:cNvPr id="843" name="直線コネクタ 842"/>
        <xdr:cNvCxnSpPr/>
      </xdr:nvCxnSpPr>
      <xdr:spPr>
        <a:xfrm>
          <a:off x="22072600" y="12165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7536</xdr:rowOff>
    </xdr:from>
    <xdr:to>
      <xdr:col>32</xdr:col>
      <xdr:colOff>187325</xdr:colOff>
      <xdr:row>77</xdr:row>
      <xdr:rowOff>134688</xdr:rowOff>
    </xdr:to>
    <xdr:cxnSp macro="">
      <xdr:nvCxnSpPr>
        <xdr:cNvPr id="844" name="直線コネクタ 843"/>
        <xdr:cNvCxnSpPr/>
      </xdr:nvCxnSpPr>
      <xdr:spPr>
        <a:xfrm>
          <a:off x="21323300" y="13209186"/>
          <a:ext cx="838200" cy="127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133739</xdr:rowOff>
    </xdr:from>
    <xdr:ext cx="534377" cy="259045"/>
    <xdr:sp macro="" textlink="">
      <xdr:nvSpPr>
        <xdr:cNvPr id="845" name="繰出金平均値テキスト"/>
        <xdr:cNvSpPr txBox="1"/>
      </xdr:nvSpPr>
      <xdr:spPr>
        <a:xfrm>
          <a:off x="22212300" y="128210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58,155</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110862</xdr:rowOff>
    </xdr:from>
    <xdr:to>
      <xdr:col>32</xdr:col>
      <xdr:colOff>238125</xdr:colOff>
      <xdr:row>76</xdr:row>
      <xdr:rowOff>41011</xdr:rowOff>
    </xdr:to>
    <xdr:sp macro="" textlink="">
      <xdr:nvSpPr>
        <xdr:cNvPr id="846" name="フローチャート : 判断 845"/>
        <xdr:cNvSpPr/>
      </xdr:nvSpPr>
      <xdr:spPr>
        <a:xfrm>
          <a:off x="22110700" y="1296961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7536</xdr:rowOff>
    </xdr:from>
    <xdr:to>
      <xdr:col>31</xdr:col>
      <xdr:colOff>34925</xdr:colOff>
      <xdr:row>77</xdr:row>
      <xdr:rowOff>111778</xdr:rowOff>
    </xdr:to>
    <xdr:cxnSp macro="">
      <xdr:nvCxnSpPr>
        <xdr:cNvPr id="847" name="直線コネクタ 846"/>
        <xdr:cNvCxnSpPr/>
      </xdr:nvCxnSpPr>
      <xdr:spPr>
        <a:xfrm flipV="1">
          <a:off x="20434300" y="13209186"/>
          <a:ext cx="889000" cy="104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120087</xdr:rowOff>
    </xdr:from>
    <xdr:to>
      <xdr:col>31</xdr:col>
      <xdr:colOff>85725</xdr:colOff>
      <xdr:row>76</xdr:row>
      <xdr:rowOff>50237</xdr:rowOff>
    </xdr:to>
    <xdr:sp macro="" textlink="">
      <xdr:nvSpPr>
        <xdr:cNvPr id="848" name="フローチャート : 判断 847"/>
        <xdr:cNvSpPr/>
      </xdr:nvSpPr>
      <xdr:spPr>
        <a:xfrm>
          <a:off x="21272500" y="1297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66764</xdr:rowOff>
    </xdr:from>
    <xdr:ext cx="534377" cy="259045"/>
    <xdr:sp macro="" textlink="">
      <xdr:nvSpPr>
        <xdr:cNvPr id="849" name="テキスト ボックス 848"/>
        <xdr:cNvSpPr txBox="1"/>
      </xdr:nvSpPr>
      <xdr:spPr>
        <a:xfrm>
          <a:off x="21056111" y="12754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57,590</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111778</xdr:rowOff>
    </xdr:from>
    <xdr:to>
      <xdr:col>29</xdr:col>
      <xdr:colOff>517525</xdr:colOff>
      <xdr:row>77</xdr:row>
      <xdr:rowOff>134834</xdr:rowOff>
    </xdr:to>
    <xdr:cxnSp macro="">
      <xdr:nvCxnSpPr>
        <xdr:cNvPr id="850" name="直線コネクタ 849"/>
        <xdr:cNvCxnSpPr/>
      </xdr:nvCxnSpPr>
      <xdr:spPr>
        <a:xfrm flipV="1">
          <a:off x="19545300" y="13313428"/>
          <a:ext cx="889000" cy="23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129542</xdr:rowOff>
    </xdr:from>
    <xdr:to>
      <xdr:col>29</xdr:col>
      <xdr:colOff>568325</xdr:colOff>
      <xdr:row>76</xdr:row>
      <xdr:rowOff>59692</xdr:rowOff>
    </xdr:to>
    <xdr:sp macro="" textlink="">
      <xdr:nvSpPr>
        <xdr:cNvPr id="851" name="フローチャート : 判断 850"/>
        <xdr:cNvSpPr/>
      </xdr:nvSpPr>
      <xdr:spPr>
        <a:xfrm>
          <a:off x="20383500" y="12988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76219</xdr:rowOff>
    </xdr:from>
    <xdr:ext cx="534377" cy="259045"/>
    <xdr:sp macro="" textlink="">
      <xdr:nvSpPr>
        <xdr:cNvPr id="852" name="テキスト ボックス 851"/>
        <xdr:cNvSpPr txBox="1"/>
      </xdr:nvSpPr>
      <xdr:spPr>
        <a:xfrm>
          <a:off x="20167111" y="12763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57,011</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134834</xdr:rowOff>
    </xdr:from>
    <xdr:to>
      <xdr:col>28</xdr:col>
      <xdr:colOff>314325</xdr:colOff>
      <xdr:row>77</xdr:row>
      <xdr:rowOff>149366</xdr:rowOff>
    </xdr:to>
    <xdr:cxnSp macro="">
      <xdr:nvCxnSpPr>
        <xdr:cNvPr id="853" name="直線コネクタ 852"/>
        <xdr:cNvCxnSpPr/>
      </xdr:nvCxnSpPr>
      <xdr:spPr>
        <a:xfrm flipV="1">
          <a:off x="18656300" y="13336484"/>
          <a:ext cx="889000" cy="14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3158</xdr:rowOff>
    </xdr:from>
    <xdr:to>
      <xdr:col>28</xdr:col>
      <xdr:colOff>365125</xdr:colOff>
      <xdr:row>76</xdr:row>
      <xdr:rowOff>104758</xdr:rowOff>
    </xdr:to>
    <xdr:sp macro="" textlink="">
      <xdr:nvSpPr>
        <xdr:cNvPr id="854" name="フローチャート : 判断 853"/>
        <xdr:cNvSpPr/>
      </xdr:nvSpPr>
      <xdr:spPr>
        <a:xfrm>
          <a:off x="19494500" y="13033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121286</xdr:rowOff>
    </xdr:from>
    <xdr:ext cx="534377" cy="259045"/>
    <xdr:sp macro="" textlink="">
      <xdr:nvSpPr>
        <xdr:cNvPr id="855" name="テキスト ボックス 854"/>
        <xdr:cNvSpPr txBox="1"/>
      </xdr:nvSpPr>
      <xdr:spPr>
        <a:xfrm>
          <a:off x="19278111" y="12808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54,251</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167963</xdr:rowOff>
    </xdr:from>
    <xdr:to>
      <xdr:col>27</xdr:col>
      <xdr:colOff>161925</xdr:colOff>
      <xdr:row>76</xdr:row>
      <xdr:rowOff>98113</xdr:rowOff>
    </xdr:to>
    <xdr:sp macro="" textlink="">
      <xdr:nvSpPr>
        <xdr:cNvPr id="856" name="フローチャート : 判断 855"/>
        <xdr:cNvSpPr/>
      </xdr:nvSpPr>
      <xdr:spPr>
        <a:xfrm>
          <a:off x="18605500" y="13026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114640</xdr:rowOff>
    </xdr:from>
    <xdr:ext cx="534377" cy="259045"/>
    <xdr:sp macro="" textlink="">
      <xdr:nvSpPr>
        <xdr:cNvPr id="857" name="テキスト ボックス 856"/>
        <xdr:cNvSpPr txBox="1"/>
      </xdr:nvSpPr>
      <xdr:spPr>
        <a:xfrm>
          <a:off x="18389111" y="12801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54,658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8" name="テキスト ボックス 85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9" name="テキスト ボックス 85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60" name="テキスト ボックス 85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1" name="テキスト ボックス 86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2" name="テキスト ボックス 86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77</xdr:row>
      <xdr:rowOff>83888</xdr:rowOff>
    </xdr:from>
    <xdr:to>
      <xdr:col>32</xdr:col>
      <xdr:colOff>238125</xdr:colOff>
      <xdr:row>78</xdr:row>
      <xdr:rowOff>14038</xdr:rowOff>
    </xdr:to>
    <xdr:sp macro="" textlink="">
      <xdr:nvSpPr>
        <xdr:cNvPr id="863" name="円/楕円 862"/>
        <xdr:cNvSpPr/>
      </xdr:nvSpPr>
      <xdr:spPr>
        <a:xfrm>
          <a:off x="22110700" y="13285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62315</xdr:rowOff>
    </xdr:from>
    <xdr:ext cx="534377" cy="259045"/>
    <xdr:sp macro="" textlink="">
      <xdr:nvSpPr>
        <xdr:cNvPr id="864" name="繰出金該当値テキスト"/>
        <xdr:cNvSpPr txBox="1"/>
      </xdr:nvSpPr>
      <xdr:spPr>
        <a:xfrm>
          <a:off x="22212300" y="13263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38,807</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128186</xdr:rowOff>
    </xdr:from>
    <xdr:to>
      <xdr:col>31</xdr:col>
      <xdr:colOff>85725</xdr:colOff>
      <xdr:row>77</xdr:row>
      <xdr:rowOff>58336</xdr:rowOff>
    </xdr:to>
    <xdr:sp macro="" textlink="">
      <xdr:nvSpPr>
        <xdr:cNvPr id="865" name="円/楕円 864"/>
        <xdr:cNvSpPr/>
      </xdr:nvSpPr>
      <xdr:spPr>
        <a:xfrm>
          <a:off x="21272500" y="1315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49463</xdr:rowOff>
    </xdr:from>
    <xdr:ext cx="534377" cy="259045"/>
    <xdr:sp macro="" textlink="">
      <xdr:nvSpPr>
        <xdr:cNvPr id="866" name="テキスト ボックス 865"/>
        <xdr:cNvSpPr txBox="1"/>
      </xdr:nvSpPr>
      <xdr:spPr>
        <a:xfrm>
          <a:off x="21056111" y="13251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46,594</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60978</xdr:rowOff>
    </xdr:from>
    <xdr:to>
      <xdr:col>29</xdr:col>
      <xdr:colOff>568325</xdr:colOff>
      <xdr:row>77</xdr:row>
      <xdr:rowOff>162578</xdr:rowOff>
    </xdr:to>
    <xdr:sp macro="" textlink="">
      <xdr:nvSpPr>
        <xdr:cNvPr id="867" name="円/楕円 866"/>
        <xdr:cNvSpPr/>
      </xdr:nvSpPr>
      <xdr:spPr>
        <a:xfrm>
          <a:off x="20383500" y="1326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153705</xdr:rowOff>
    </xdr:from>
    <xdr:ext cx="534377" cy="259045"/>
    <xdr:sp macro="" textlink="">
      <xdr:nvSpPr>
        <xdr:cNvPr id="868" name="テキスト ボックス 867"/>
        <xdr:cNvSpPr txBox="1"/>
      </xdr:nvSpPr>
      <xdr:spPr>
        <a:xfrm>
          <a:off x="20167111" y="13355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40,210</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84034</xdr:rowOff>
    </xdr:from>
    <xdr:to>
      <xdr:col>28</xdr:col>
      <xdr:colOff>365125</xdr:colOff>
      <xdr:row>78</xdr:row>
      <xdr:rowOff>14184</xdr:rowOff>
    </xdr:to>
    <xdr:sp macro="" textlink="">
      <xdr:nvSpPr>
        <xdr:cNvPr id="869" name="円/楕円 868"/>
        <xdr:cNvSpPr/>
      </xdr:nvSpPr>
      <xdr:spPr>
        <a:xfrm>
          <a:off x="19494500" y="1328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5311</xdr:rowOff>
    </xdr:from>
    <xdr:ext cx="534377" cy="259045"/>
    <xdr:sp macro="" textlink="">
      <xdr:nvSpPr>
        <xdr:cNvPr id="870" name="テキスト ボックス 869"/>
        <xdr:cNvSpPr txBox="1"/>
      </xdr:nvSpPr>
      <xdr:spPr>
        <a:xfrm>
          <a:off x="19278111" y="13378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38,798</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98566</xdr:rowOff>
    </xdr:from>
    <xdr:to>
      <xdr:col>27</xdr:col>
      <xdr:colOff>161925</xdr:colOff>
      <xdr:row>78</xdr:row>
      <xdr:rowOff>28716</xdr:rowOff>
    </xdr:to>
    <xdr:sp macro="" textlink="">
      <xdr:nvSpPr>
        <xdr:cNvPr id="871" name="円/楕円 870"/>
        <xdr:cNvSpPr/>
      </xdr:nvSpPr>
      <xdr:spPr>
        <a:xfrm>
          <a:off x="18605500" y="13300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19843</xdr:rowOff>
    </xdr:from>
    <xdr:ext cx="534377" cy="259045"/>
    <xdr:sp macro="" textlink="">
      <xdr:nvSpPr>
        <xdr:cNvPr id="872" name="テキスト ボックス 871"/>
        <xdr:cNvSpPr txBox="1"/>
      </xdr:nvSpPr>
      <xdr:spPr>
        <a:xfrm>
          <a:off x="18389111" y="13392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37,908</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3" name="正方形/長方形 87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4" name="正方形/長方形 87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5" name="正方形/長方形 87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6" name="正方形/長方形 87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7" name="正方形/長方形 87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8" name="正方形/長方形 87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9" name="正方形/長方形 87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80" name="正方形/長方形 87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1" name="テキスト ボックス 88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2" name="直線コネクタ 88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83" name="直線コネクタ 88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4" name="テキスト ボックス 88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5" name="直線コネクタ 88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6" name="テキスト ボックス 88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8" name="直線コネクタ 88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0" name="直線コネクタ 88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9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2" name="直線コネクタ 89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93" name="直線コネクタ 89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5" name="フローチャート : 判断 89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6" name="直線コネクタ 89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7" name="フローチャート : 判断 89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8" name="テキスト ボックス 897"/>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9" name="直線コネクタ 89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900" name="フローチャート : 判断 89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901" name="テキスト ボックス 900"/>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902" name="直線コネクタ 90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903" name="フローチャート : 判断 90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4" name="テキスト ボックス 903"/>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5" name="フローチャート : 判断 90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6" name="テキスト ボックス 905"/>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7" name="テキスト ボックス 90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8" name="テキスト ボックス 90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9" name="テキスト ボックス 90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10" name="テキスト ボックス 90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1" name="テキスト ボックス 91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12" name="円/楕円 91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1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4" name="円/楕円 91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5" name="テキスト ボックス 914"/>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6" name="円/楕円 91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7" name="テキスト ボックス 916"/>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8" name="円/楕円 91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9" name="テキスト ボックス 918"/>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20" name="円/楕円 91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21" name="テキスト ボックス 920"/>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2" name="正方形/長方形 9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3" name="正方形/長方形 9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4" name="テキスト ボックス 9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solidFill>
                <a:schemeClr val="dk1"/>
              </a:solidFill>
              <a:effectLst/>
              <a:latin typeface="+mn-lt"/>
              <a:ea typeface="+mn-ea"/>
              <a:cs typeface="+mn-cs"/>
            </a:rPr>
            <a:t>　</a:t>
          </a:r>
          <a:r>
            <a:rPr kumimoji="1" lang="ja-JP" altLang="ja-JP" sz="1300">
              <a:solidFill>
                <a:schemeClr val="dk1"/>
              </a:solidFill>
              <a:effectLst/>
              <a:latin typeface="+mn-lt"/>
              <a:ea typeface="+mn-ea"/>
              <a:cs typeface="+mn-cs"/>
            </a:rPr>
            <a:t>歳出決算総額は、住民一人当たり</a:t>
          </a:r>
          <a:r>
            <a:rPr kumimoji="1" lang="en-US" altLang="ja-JP" sz="1300">
              <a:solidFill>
                <a:schemeClr val="dk1"/>
              </a:solidFill>
              <a:effectLst/>
              <a:latin typeface="+mn-lt"/>
              <a:ea typeface="+mn-ea"/>
              <a:cs typeface="+mn-cs"/>
            </a:rPr>
            <a:t>338,365</a:t>
          </a:r>
          <a:r>
            <a:rPr kumimoji="1" lang="ja-JP" altLang="ja-JP" sz="1300">
              <a:solidFill>
                <a:schemeClr val="dk1"/>
              </a:solidFill>
              <a:effectLst/>
              <a:latin typeface="+mn-lt"/>
              <a:ea typeface="+mn-ea"/>
              <a:cs typeface="+mn-cs"/>
            </a:rPr>
            <a:t>円となって</a:t>
          </a:r>
          <a:r>
            <a:rPr kumimoji="1" lang="ja-JP" altLang="en-US" sz="1300">
              <a:solidFill>
                <a:schemeClr val="dk1"/>
              </a:solidFill>
              <a:effectLst/>
              <a:latin typeface="+mn-lt"/>
              <a:ea typeface="+mn-ea"/>
              <a:cs typeface="+mn-cs"/>
            </a:rPr>
            <a:t>いる。</a:t>
          </a:r>
          <a:r>
            <a:rPr kumimoji="1" lang="ja-JP" altLang="ja-JP" sz="1300">
              <a:solidFill>
                <a:schemeClr val="dk1"/>
              </a:solidFill>
              <a:effectLst/>
              <a:latin typeface="+mn-lt"/>
              <a:ea typeface="+mn-ea"/>
              <a:cs typeface="+mn-cs"/>
            </a:rPr>
            <a:t>主な構成項目では、人件費が住民一人当たり</a:t>
          </a:r>
          <a:r>
            <a:rPr kumimoji="1" lang="en-US" altLang="ja-JP" sz="1300">
              <a:solidFill>
                <a:schemeClr val="dk1"/>
              </a:solidFill>
              <a:effectLst/>
              <a:latin typeface="+mn-lt"/>
              <a:ea typeface="+mn-ea"/>
              <a:cs typeface="+mn-cs"/>
            </a:rPr>
            <a:t>48,717</a:t>
          </a:r>
          <a:r>
            <a:rPr kumimoji="1" lang="ja-JP" altLang="ja-JP" sz="1300">
              <a:solidFill>
                <a:schemeClr val="dk1"/>
              </a:solidFill>
              <a:effectLst/>
              <a:latin typeface="+mn-lt"/>
              <a:ea typeface="+mn-ea"/>
              <a:cs typeface="+mn-cs"/>
            </a:rPr>
            <a:t>円、前年度比</a:t>
          </a:r>
          <a:r>
            <a:rPr kumimoji="1" lang="en-US" altLang="ja-JP" sz="1300">
              <a:solidFill>
                <a:schemeClr val="dk1"/>
              </a:solidFill>
              <a:effectLst/>
              <a:latin typeface="+mn-lt"/>
              <a:ea typeface="+mn-ea"/>
              <a:cs typeface="+mn-cs"/>
            </a:rPr>
            <a:t>1,083</a:t>
          </a:r>
          <a:r>
            <a:rPr kumimoji="1" lang="ja-JP" altLang="ja-JP" sz="1300">
              <a:solidFill>
                <a:schemeClr val="dk1"/>
              </a:solidFill>
              <a:effectLst/>
              <a:latin typeface="+mn-lt"/>
              <a:ea typeface="+mn-ea"/>
              <a:cs typeface="+mn-cs"/>
            </a:rPr>
            <a:t>円</a:t>
          </a:r>
          <a:r>
            <a:rPr kumimoji="1" lang="ja-JP" altLang="en-US" sz="1300">
              <a:solidFill>
                <a:schemeClr val="dk1"/>
              </a:solidFill>
              <a:effectLst/>
              <a:latin typeface="+mn-lt"/>
              <a:ea typeface="+mn-ea"/>
              <a:cs typeface="+mn-cs"/>
            </a:rPr>
            <a:t>増。</a:t>
          </a:r>
          <a:endParaRPr lang="ja-JP" altLang="ja-JP" sz="1300">
            <a:effectLst/>
          </a:endParaRPr>
        </a:p>
        <a:p>
          <a:r>
            <a:rPr kumimoji="1" lang="ja-JP" altLang="ja-JP" sz="1300">
              <a:solidFill>
                <a:schemeClr val="dk1"/>
              </a:solidFill>
              <a:effectLst/>
              <a:latin typeface="+mn-lt"/>
              <a:ea typeface="+mn-ea"/>
              <a:cs typeface="+mn-cs"/>
            </a:rPr>
            <a:t>　平成</a:t>
          </a:r>
          <a:r>
            <a:rPr kumimoji="1" lang="en-US" altLang="ja-JP" sz="1300">
              <a:solidFill>
                <a:schemeClr val="dk1"/>
              </a:solidFill>
              <a:effectLst/>
              <a:latin typeface="+mn-lt"/>
              <a:ea typeface="+mn-ea"/>
              <a:cs typeface="+mn-cs"/>
            </a:rPr>
            <a:t>24</a:t>
          </a:r>
          <a:r>
            <a:rPr kumimoji="1" lang="ja-JP" altLang="ja-JP" sz="1300">
              <a:solidFill>
                <a:schemeClr val="dk1"/>
              </a:solidFill>
              <a:effectLst/>
              <a:latin typeface="+mn-lt"/>
              <a:ea typeface="+mn-ea"/>
              <a:cs typeface="+mn-cs"/>
            </a:rPr>
            <a:t>年度から比較すると、</a:t>
          </a:r>
          <a:r>
            <a:rPr kumimoji="1" lang="en-US" altLang="ja-JP" sz="1300">
              <a:solidFill>
                <a:schemeClr val="dk1"/>
              </a:solidFill>
              <a:effectLst/>
              <a:latin typeface="+mn-lt"/>
              <a:ea typeface="+mn-ea"/>
              <a:cs typeface="+mn-cs"/>
            </a:rPr>
            <a:t>4,898</a:t>
          </a:r>
          <a:r>
            <a:rPr kumimoji="1" lang="ja-JP" altLang="ja-JP" sz="1300">
              <a:solidFill>
                <a:schemeClr val="dk1"/>
              </a:solidFill>
              <a:effectLst/>
              <a:latin typeface="+mn-lt"/>
              <a:ea typeface="+mn-ea"/>
              <a:cs typeface="+mn-cs"/>
            </a:rPr>
            <a:t>円減となっていることから、類似団体平均値と比べてかなり低い水準にある。</a:t>
          </a:r>
          <a:endParaRPr lang="ja-JP" altLang="ja-JP" sz="1300">
            <a:effectLst/>
          </a:endParaRPr>
        </a:p>
        <a:p>
          <a:r>
            <a:rPr kumimoji="1" lang="ja-JP" altLang="ja-JP" sz="1300">
              <a:solidFill>
                <a:schemeClr val="dk1"/>
              </a:solidFill>
              <a:effectLst/>
              <a:latin typeface="+mn-lt"/>
              <a:ea typeface="+mn-ea"/>
              <a:cs typeface="+mn-cs"/>
            </a:rPr>
            <a:t>　</a:t>
          </a:r>
          <a:r>
            <a:rPr kumimoji="1" lang="ja-JP" altLang="en-US" sz="1300">
              <a:solidFill>
                <a:schemeClr val="dk1"/>
              </a:solidFill>
              <a:effectLst/>
              <a:latin typeface="+mn-lt"/>
              <a:ea typeface="+mn-ea"/>
              <a:cs typeface="+mn-cs"/>
            </a:rPr>
            <a:t>扶助</a:t>
          </a:r>
          <a:r>
            <a:rPr kumimoji="1" lang="ja-JP" altLang="ja-JP" sz="1300">
              <a:solidFill>
                <a:schemeClr val="dk1"/>
              </a:solidFill>
              <a:effectLst/>
              <a:latin typeface="+mn-lt"/>
              <a:ea typeface="+mn-ea"/>
              <a:cs typeface="+mn-cs"/>
            </a:rPr>
            <a:t>費</a:t>
          </a:r>
          <a:r>
            <a:rPr kumimoji="1" lang="ja-JP" altLang="en-US" sz="1300">
              <a:solidFill>
                <a:schemeClr val="dk1"/>
              </a:solidFill>
              <a:effectLst/>
              <a:latin typeface="+mn-lt"/>
              <a:ea typeface="+mn-ea"/>
              <a:cs typeface="+mn-cs"/>
            </a:rPr>
            <a:t>について</a:t>
          </a:r>
          <a:r>
            <a:rPr kumimoji="1" lang="ja-JP" altLang="ja-JP" sz="1300">
              <a:solidFill>
                <a:schemeClr val="dk1"/>
              </a:solidFill>
              <a:effectLst/>
              <a:latin typeface="+mn-lt"/>
              <a:ea typeface="+mn-ea"/>
              <a:cs typeface="+mn-cs"/>
            </a:rPr>
            <a:t>は、</a:t>
          </a:r>
          <a:r>
            <a:rPr kumimoji="1" lang="ja-JP" altLang="en-US" sz="1300">
              <a:solidFill>
                <a:schemeClr val="dk1"/>
              </a:solidFill>
              <a:effectLst/>
              <a:latin typeface="+mn-lt"/>
              <a:ea typeface="+mn-ea"/>
              <a:cs typeface="+mn-cs"/>
            </a:rPr>
            <a:t>障害福祉ｻｰﾋﾞｽ給付費の増により、前年度比</a:t>
          </a:r>
          <a:r>
            <a:rPr kumimoji="1" lang="en-US" altLang="ja-JP" sz="1300">
              <a:solidFill>
                <a:schemeClr val="dk1"/>
              </a:solidFill>
              <a:effectLst/>
              <a:latin typeface="+mn-lt"/>
              <a:ea typeface="+mn-ea"/>
              <a:cs typeface="+mn-cs"/>
            </a:rPr>
            <a:t>4,096</a:t>
          </a:r>
          <a:r>
            <a:rPr kumimoji="1" lang="ja-JP" altLang="en-US" sz="1300">
              <a:solidFill>
                <a:schemeClr val="dk1"/>
              </a:solidFill>
              <a:effectLst/>
              <a:latin typeface="+mn-lt"/>
              <a:ea typeface="+mn-ea"/>
              <a:cs typeface="+mn-cs"/>
            </a:rPr>
            <a:t>円増となっており、今後も伸びていくものと見込まれる。</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普通建設事業については、教育施設整備が完了したことにより、前年度比</a:t>
          </a:r>
          <a:r>
            <a:rPr kumimoji="1" lang="en-US" altLang="ja-JP" sz="1300">
              <a:solidFill>
                <a:schemeClr val="dk1"/>
              </a:solidFill>
              <a:effectLst/>
              <a:latin typeface="+mn-lt"/>
              <a:ea typeface="+mn-ea"/>
              <a:cs typeface="+mn-cs"/>
            </a:rPr>
            <a:t>51,875</a:t>
          </a:r>
          <a:r>
            <a:rPr kumimoji="1" lang="ja-JP" altLang="en-US" sz="1300">
              <a:solidFill>
                <a:schemeClr val="dk1"/>
              </a:solidFill>
              <a:effectLst/>
              <a:latin typeface="+mn-lt"/>
              <a:ea typeface="+mn-ea"/>
              <a:cs typeface="+mn-cs"/>
            </a:rPr>
            <a:t>円の減となってる。</a:t>
          </a:r>
          <a:endParaRPr kumimoji="1" lang="en-US" altLang="ja-JP" sz="13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今後、新庁舎建設事業が予定されており、普通建設事業費が増大する見込みとなっている事から、</a:t>
          </a:r>
          <a:r>
            <a:rPr kumimoji="1" lang="ja-JP" altLang="ja-JP" sz="1300">
              <a:solidFill>
                <a:schemeClr val="dk1"/>
              </a:solidFill>
              <a:effectLst/>
              <a:latin typeface="+mn-lt"/>
              <a:ea typeface="+mn-ea"/>
              <a:cs typeface="+mn-cs"/>
            </a:rPr>
            <a:t>自主財源確保の取り組みと併せて経費の削減に努める。</a:t>
          </a:r>
          <a:endParaRPr lang="ja-JP" altLang="ja-JP" sz="13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沖縄県中城村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20,280
20,095
15.53
7,106,076
6,862,046
222,152
4,056,109
5,456,583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9.3
36.3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4,032</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20828</xdr:rowOff>
    </xdr:from>
    <xdr:to>
      <xdr:col>6</xdr:col>
      <xdr:colOff>510540</xdr:colOff>
      <xdr:row>38</xdr:row>
      <xdr:rowOff>73733</xdr:rowOff>
    </xdr:to>
    <xdr:cxnSp macro="">
      <xdr:nvCxnSpPr>
        <xdr:cNvPr id="58" name="直線コネクタ 57"/>
        <xdr:cNvCxnSpPr/>
      </xdr:nvCxnSpPr>
      <xdr:spPr>
        <a:xfrm flipV="1">
          <a:off x="4633595" y="5164328"/>
          <a:ext cx="1270" cy="1424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77560</xdr:rowOff>
    </xdr:from>
    <xdr:ext cx="469744" cy="259045"/>
    <xdr:sp macro="" textlink="">
      <xdr:nvSpPr>
        <xdr:cNvPr id="59" name="議会費最小値テキスト"/>
        <xdr:cNvSpPr txBox="1"/>
      </xdr:nvSpPr>
      <xdr:spPr>
        <a:xfrm>
          <a:off x="4686300" y="6592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3,602</a:t>
          </a:r>
          <a:endParaRPr kumimoji="1" lang="ja-JP" altLang="en-US" sz="1000" b="1">
            <a:latin typeface="ＭＳ Ｐゴシック"/>
          </a:endParaRPr>
        </a:p>
      </xdr:txBody>
    </xdr:sp>
    <xdr:clientData/>
  </xdr:oneCellAnchor>
  <xdr:twoCellAnchor>
    <xdr:from>
      <xdr:col>6</xdr:col>
      <xdr:colOff>422275</xdr:colOff>
      <xdr:row>38</xdr:row>
      <xdr:rowOff>73733</xdr:rowOff>
    </xdr:from>
    <xdr:to>
      <xdr:col>6</xdr:col>
      <xdr:colOff>600075</xdr:colOff>
      <xdr:row>38</xdr:row>
      <xdr:rowOff>73733</xdr:rowOff>
    </xdr:to>
    <xdr:cxnSp macro="">
      <xdr:nvCxnSpPr>
        <xdr:cNvPr id="60" name="直線コネクタ 59"/>
        <xdr:cNvCxnSpPr/>
      </xdr:nvCxnSpPr>
      <xdr:spPr>
        <a:xfrm>
          <a:off x="4546600" y="6588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138955</xdr:rowOff>
    </xdr:from>
    <xdr:ext cx="469744" cy="259045"/>
    <xdr:sp macro="" textlink="">
      <xdr:nvSpPr>
        <xdr:cNvPr id="61" name="議会費最大値テキスト"/>
        <xdr:cNvSpPr txBox="1"/>
      </xdr:nvSpPr>
      <xdr:spPr>
        <a:xfrm>
          <a:off x="4686300" y="4939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7,964</a:t>
          </a:r>
          <a:endParaRPr kumimoji="1" lang="ja-JP" altLang="en-US" sz="1000" b="1">
            <a:latin typeface="ＭＳ Ｐゴシック"/>
          </a:endParaRPr>
        </a:p>
      </xdr:txBody>
    </xdr:sp>
    <xdr:clientData/>
  </xdr:oneCellAnchor>
  <xdr:twoCellAnchor>
    <xdr:from>
      <xdr:col>6</xdr:col>
      <xdr:colOff>422275</xdr:colOff>
      <xdr:row>30</xdr:row>
      <xdr:rowOff>20828</xdr:rowOff>
    </xdr:from>
    <xdr:to>
      <xdr:col>6</xdr:col>
      <xdr:colOff>600075</xdr:colOff>
      <xdr:row>30</xdr:row>
      <xdr:rowOff>20828</xdr:rowOff>
    </xdr:to>
    <xdr:cxnSp macro="">
      <xdr:nvCxnSpPr>
        <xdr:cNvPr id="62" name="直線コネクタ 61"/>
        <xdr:cNvCxnSpPr/>
      </xdr:nvCxnSpPr>
      <xdr:spPr>
        <a:xfrm>
          <a:off x="4546600" y="5164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124025</xdr:rowOff>
    </xdr:from>
    <xdr:to>
      <xdr:col>6</xdr:col>
      <xdr:colOff>511175</xdr:colOff>
      <xdr:row>35</xdr:row>
      <xdr:rowOff>145905</xdr:rowOff>
    </xdr:to>
    <xdr:cxnSp macro="">
      <xdr:nvCxnSpPr>
        <xdr:cNvPr id="63" name="直線コネクタ 62"/>
        <xdr:cNvCxnSpPr/>
      </xdr:nvCxnSpPr>
      <xdr:spPr>
        <a:xfrm>
          <a:off x="3797300" y="5953325"/>
          <a:ext cx="838200" cy="193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33073</xdr:rowOff>
    </xdr:from>
    <xdr:ext cx="469744" cy="259045"/>
    <xdr:sp macro="" textlink="">
      <xdr:nvSpPr>
        <xdr:cNvPr id="64" name="議会費平均値テキスト"/>
        <xdr:cNvSpPr txBox="1"/>
      </xdr:nvSpPr>
      <xdr:spPr>
        <a:xfrm>
          <a:off x="4686300" y="56909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5,741</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10196</xdr:rowOff>
    </xdr:from>
    <xdr:to>
      <xdr:col>6</xdr:col>
      <xdr:colOff>561975</xdr:colOff>
      <xdr:row>34</xdr:row>
      <xdr:rowOff>111796</xdr:rowOff>
    </xdr:to>
    <xdr:sp macro="" textlink="">
      <xdr:nvSpPr>
        <xdr:cNvPr id="65" name="フローチャート : 判断 64"/>
        <xdr:cNvSpPr/>
      </xdr:nvSpPr>
      <xdr:spPr>
        <a:xfrm>
          <a:off x="4584700" y="5839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113901</xdr:rowOff>
    </xdr:from>
    <xdr:to>
      <xdr:col>5</xdr:col>
      <xdr:colOff>358775</xdr:colOff>
      <xdr:row>34</xdr:row>
      <xdr:rowOff>124025</xdr:rowOff>
    </xdr:to>
    <xdr:cxnSp macro="">
      <xdr:nvCxnSpPr>
        <xdr:cNvPr id="66" name="直線コネクタ 65"/>
        <xdr:cNvCxnSpPr/>
      </xdr:nvCxnSpPr>
      <xdr:spPr>
        <a:xfrm>
          <a:off x="2908300" y="5943201"/>
          <a:ext cx="889000" cy="10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17707</xdr:rowOff>
    </xdr:from>
    <xdr:to>
      <xdr:col>5</xdr:col>
      <xdr:colOff>409575</xdr:colOff>
      <xdr:row>33</xdr:row>
      <xdr:rowOff>119307</xdr:rowOff>
    </xdr:to>
    <xdr:sp macro="" textlink="">
      <xdr:nvSpPr>
        <xdr:cNvPr id="67" name="フローチャート : 判断 66"/>
        <xdr:cNvSpPr/>
      </xdr:nvSpPr>
      <xdr:spPr>
        <a:xfrm>
          <a:off x="3746500" y="5675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31</xdr:row>
      <xdr:rowOff>135834</xdr:rowOff>
    </xdr:from>
    <xdr:ext cx="469744" cy="259045"/>
    <xdr:sp macro="" textlink="">
      <xdr:nvSpPr>
        <xdr:cNvPr id="68" name="テキスト ボックス 67"/>
        <xdr:cNvSpPr txBox="1"/>
      </xdr:nvSpPr>
      <xdr:spPr>
        <a:xfrm>
          <a:off x="3562427" y="5450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6,243</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101818</xdr:rowOff>
    </xdr:from>
    <xdr:to>
      <xdr:col>4</xdr:col>
      <xdr:colOff>155575</xdr:colOff>
      <xdr:row>34</xdr:row>
      <xdr:rowOff>113901</xdr:rowOff>
    </xdr:to>
    <xdr:cxnSp macro="">
      <xdr:nvCxnSpPr>
        <xdr:cNvPr id="69" name="直線コネクタ 68"/>
        <xdr:cNvCxnSpPr/>
      </xdr:nvCxnSpPr>
      <xdr:spPr>
        <a:xfrm>
          <a:off x="2019300" y="5931118"/>
          <a:ext cx="889000" cy="12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106861</xdr:rowOff>
    </xdr:from>
    <xdr:to>
      <xdr:col>4</xdr:col>
      <xdr:colOff>206375</xdr:colOff>
      <xdr:row>34</xdr:row>
      <xdr:rowOff>37011</xdr:rowOff>
    </xdr:to>
    <xdr:sp macro="" textlink="">
      <xdr:nvSpPr>
        <xdr:cNvPr id="70" name="フローチャート : 判断 69"/>
        <xdr:cNvSpPr/>
      </xdr:nvSpPr>
      <xdr:spPr>
        <a:xfrm>
          <a:off x="2857500" y="576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53538</xdr:rowOff>
    </xdr:from>
    <xdr:ext cx="469744" cy="259045"/>
    <xdr:sp macro="" textlink="">
      <xdr:nvSpPr>
        <xdr:cNvPr id="71" name="テキスト ボックス 70"/>
        <xdr:cNvSpPr txBox="1"/>
      </xdr:nvSpPr>
      <xdr:spPr>
        <a:xfrm>
          <a:off x="2673427" y="553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171051</xdr:rowOff>
    </xdr:from>
    <xdr:to>
      <xdr:col>2</xdr:col>
      <xdr:colOff>638175</xdr:colOff>
      <xdr:row>34</xdr:row>
      <xdr:rowOff>101818</xdr:rowOff>
    </xdr:to>
    <xdr:cxnSp macro="">
      <xdr:nvCxnSpPr>
        <xdr:cNvPr id="72" name="直線コネクタ 71"/>
        <xdr:cNvCxnSpPr/>
      </xdr:nvCxnSpPr>
      <xdr:spPr>
        <a:xfrm>
          <a:off x="1130300" y="5828901"/>
          <a:ext cx="889000" cy="102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123843</xdr:rowOff>
    </xdr:from>
    <xdr:to>
      <xdr:col>3</xdr:col>
      <xdr:colOff>3175</xdr:colOff>
      <xdr:row>34</xdr:row>
      <xdr:rowOff>53993</xdr:rowOff>
    </xdr:to>
    <xdr:sp macro="" textlink="">
      <xdr:nvSpPr>
        <xdr:cNvPr id="73" name="フローチャート : 判断 72"/>
        <xdr:cNvSpPr/>
      </xdr:nvSpPr>
      <xdr:spPr>
        <a:xfrm>
          <a:off x="1968500" y="578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70520</xdr:rowOff>
    </xdr:from>
    <xdr:ext cx="469744" cy="259045"/>
    <xdr:sp macro="" textlink="">
      <xdr:nvSpPr>
        <xdr:cNvPr id="74" name="テキスト ボックス 73"/>
        <xdr:cNvSpPr txBox="1"/>
      </xdr:nvSpPr>
      <xdr:spPr>
        <a:xfrm>
          <a:off x="1784427" y="5556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5,918</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42854</xdr:rowOff>
    </xdr:from>
    <xdr:to>
      <xdr:col>1</xdr:col>
      <xdr:colOff>485775</xdr:colOff>
      <xdr:row>33</xdr:row>
      <xdr:rowOff>144454</xdr:rowOff>
    </xdr:to>
    <xdr:sp macro="" textlink="">
      <xdr:nvSpPr>
        <xdr:cNvPr id="75" name="フローチャート : 判断 74"/>
        <xdr:cNvSpPr/>
      </xdr:nvSpPr>
      <xdr:spPr>
        <a:xfrm>
          <a:off x="1079500" y="5700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31</xdr:row>
      <xdr:rowOff>160981</xdr:rowOff>
    </xdr:from>
    <xdr:ext cx="469744" cy="259045"/>
    <xdr:sp macro="" textlink="">
      <xdr:nvSpPr>
        <xdr:cNvPr id="76" name="テキスト ボックス 75"/>
        <xdr:cNvSpPr txBox="1"/>
      </xdr:nvSpPr>
      <xdr:spPr>
        <a:xfrm>
          <a:off x="895427" y="5475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6,166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95105</xdr:rowOff>
    </xdr:from>
    <xdr:to>
      <xdr:col>6</xdr:col>
      <xdr:colOff>561975</xdr:colOff>
      <xdr:row>36</xdr:row>
      <xdr:rowOff>25255</xdr:rowOff>
    </xdr:to>
    <xdr:sp macro="" textlink="">
      <xdr:nvSpPr>
        <xdr:cNvPr id="82" name="円/楕円 81"/>
        <xdr:cNvSpPr/>
      </xdr:nvSpPr>
      <xdr:spPr>
        <a:xfrm>
          <a:off x="4584700" y="609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73532</xdr:rowOff>
    </xdr:from>
    <xdr:ext cx="469744" cy="259045"/>
    <xdr:sp macro="" textlink="">
      <xdr:nvSpPr>
        <xdr:cNvPr id="83" name="議会費該当値テキスト"/>
        <xdr:cNvSpPr txBox="1"/>
      </xdr:nvSpPr>
      <xdr:spPr>
        <a:xfrm>
          <a:off x="4686300" y="6074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4,956</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73225</xdr:rowOff>
    </xdr:from>
    <xdr:to>
      <xdr:col>5</xdr:col>
      <xdr:colOff>409575</xdr:colOff>
      <xdr:row>35</xdr:row>
      <xdr:rowOff>3375</xdr:rowOff>
    </xdr:to>
    <xdr:sp macro="" textlink="">
      <xdr:nvSpPr>
        <xdr:cNvPr id="84" name="円/楕円 83"/>
        <xdr:cNvSpPr/>
      </xdr:nvSpPr>
      <xdr:spPr>
        <a:xfrm>
          <a:off x="3746500" y="5902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165952</xdr:rowOff>
    </xdr:from>
    <xdr:ext cx="469744" cy="259045"/>
    <xdr:sp macro="" textlink="">
      <xdr:nvSpPr>
        <xdr:cNvPr id="85" name="テキスト ボックス 84"/>
        <xdr:cNvSpPr txBox="1"/>
      </xdr:nvSpPr>
      <xdr:spPr>
        <a:xfrm>
          <a:off x="3562427" y="5995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5,548</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63101</xdr:rowOff>
    </xdr:from>
    <xdr:to>
      <xdr:col>4</xdr:col>
      <xdr:colOff>206375</xdr:colOff>
      <xdr:row>34</xdr:row>
      <xdr:rowOff>164701</xdr:rowOff>
    </xdr:to>
    <xdr:sp macro="" textlink="">
      <xdr:nvSpPr>
        <xdr:cNvPr id="86" name="円/楕円 85"/>
        <xdr:cNvSpPr/>
      </xdr:nvSpPr>
      <xdr:spPr>
        <a:xfrm>
          <a:off x="2857500" y="5892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155828</xdr:rowOff>
    </xdr:from>
    <xdr:ext cx="469744" cy="259045"/>
    <xdr:sp macro="" textlink="">
      <xdr:nvSpPr>
        <xdr:cNvPr id="87" name="テキスト ボックス 86"/>
        <xdr:cNvSpPr txBox="1"/>
      </xdr:nvSpPr>
      <xdr:spPr>
        <a:xfrm>
          <a:off x="2673427" y="5985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5,579</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51018</xdr:rowOff>
    </xdr:from>
    <xdr:to>
      <xdr:col>3</xdr:col>
      <xdr:colOff>3175</xdr:colOff>
      <xdr:row>34</xdr:row>
      <xdr:rowOff>152618</xdr:rowOff>
    </xdr:to>
    <xdr:sp macro="" textlink="">
      <xdr:nvSpPr>
        <xdr:cNvPr id="88" name="円/楕円 87"/>
        <xdr:cNvSpPr/>
      </xdr:nvSpPr>
      <xdr:spPr>
        <a:xfrm>
          <a:off x="1968500" y="5880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143745</xdr:rowOff>
    </xdr:from>
    <xdr:ext cx="469744" cy="259045"/>
    <xdr:sp macro="" textlink="">
      <xdr:nvSpPr>
        <xdr:cNvPr id="89" name="テキスト ボックス 88"/>
        <xdr:cNvSpPr txBox="1"/>
      </xdr:nvSpPr>
      <xdr:spPr>
        <a:xfrm>
          <a:off x="1784427" y="5973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5,616</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120251</xdr:rowOff>
    </xdr:from>
    <xdr:to>
      <xdr:col>1</xdr:col>
      <xdr:colOff>485775</xdr:colOff>
      <xdr:row>34</xdr:row>
      <xdr:rowOff>50401</xdr:rowOff>
    </xdr:to>
    <xdr:sp macro="" textlink="">
      <xdr:nvSpPr>
        <xdr:cNvPr id="90" name="円/楕円 89"/>
        <xdr:cNvSpPr/>
      </xdr:nvSpPr>
      <xdr:spPr>
        <a:xfrm>
          <a:off x="1079500" y="5778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41528</xdr:rowOff>
    </xdr:from>
    <xdr:ext cx="469744" cy="259045"/>
    <xdr:sp macro="" textlink="">
      <xdr:nvSpPr>
        <xdr:cNvPr id="91" name="テキスト ボックス 90"/>
        <xdr:cNvSpPr txBox="1"/>
      </xdr:nvSpPr>
      <xdr:spPr>
        <a:xfrm>
          <a:off x="895427" y="5870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5,929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72,596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154668</xdr:rowOff>
    </xdr:from>
    <xdr:to>
      <xdr:col>6</xdr:col>
      <xdr:colOff>510540</xdr:colOff>
      <xdr:row>59</xdr:row>
      <xdr:rowOff>37603</xdr:rowOff>
    </xdr:to>
    <xdr:cxnSp macro="">
      <xdr:nvCxnSpPr>
        <xdr:cNvPr id="118" name="直線コネクタ 117"/>
        <xdr:cNvCxnSpPr/>
      </xdr:nvCxnSpPr>
      <xdr:spPr>
        <a:xfrm flipV="1">
          <a:off x="4633595" y="8555718"/>
          <a:ext cx="1270" cy="1597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41430</xdr:rowOff>
    </xdr:from>
    <xdr:ext cx="534377" cy="259045"/>
    <xdr:sp macro="" textlink="">
      <xdr:nvSpPr>
        <xdr:cNvPr id="119" name="総務費最小値テキスト"/>
        <xdr:cNvSpPr txBox="1"/>
      </xdr:nvSpPr>
      <xdr:spPr>
        <a:xfrm>
          <a:off x="4686300" y="10156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35,629</a:t>
          </a:r>
          <a:endParaRPr kumimoji="1" lang="ja-JP" altLang="en-US" sz="1000" b="1">
            <a:latin typeface="ＭＳ Ｐゴシック"/>
          </a:endParaRPr>
        </a:p>
      </xdr:txBody>
    </xdr:sp>
    <xdr:clientData/>
  </xdr:oneCellAnchor>
  <xdr:twoCellAnchor>
    <xdr:from>
      <xdr:col>6</xdr:col>
      <xdr:colOff>422275</xdr:colOff>
      <xdr:row>59</xdr:row>
      <xdr:rowOff>37603</xdr:rowOff>
    </xdr:from>
    <xdr:to>
      <xdr:col>6</xdr:col>
      <xdr:colOff>600075</xdr:colOff>
      <xdr:row>59</xdr:row>
      <xdr:rowOff>37603</xdr:rowOff>
    </xdr:to>
    <xdr:cxnSp macro="">
      <xdr:nvCxnSpPr>
        <xdr:cNvPr id="120" name="直線コネクタ 119"/>
        <xdr:cNvCxnSpPr/>
      </xdr:nvCxnSpPr>
      <xdr:spPr>
        <a:xfrm>
          <a:off x="4546600" y="10153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101345</xdr:rowOff>
    </xdr:from>
    <xdr:ext cx="599010" cy="259045"/>
    <xdr:sp macro="" textlink="">
      <xdr:nvSpPr>
        <xdr:cNvPr id="121" name="総務費最大値テキスト"/>
        <xdr:cNvSpPr txBox="1"/>
      </xdr:nvSpPr>
      <xdr:spPr>
        <a:xfrm>
          <a:off x="4686300" y="8330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182,375</a:t>
          </a:r>
          <a:endParaRPr kumimoji="1" lang="ja-JP" altLang="en-US" sz="1000" b="1">
            <a:latin typeface="ＭＳ Ｐゴシック"/>
          </a:endParaRPr>
        </a:p>
      </xdr:txBody>
    </xdr:sp>
    <xdr:clientData/>
  </xdr:oneCellAnchor>
  <xdr:twoCellAnchor>
    <xdr:from>
      <xdr:col>6</xdr:col>
      <xdr:colOff>422275</xdr:colOff>
      <xdr:row>49</xdr:row>
      <xdr:rowOff>154668</xdr:rowOff>
    </xdr:from>
    <xdr:to>
      <xdr:col>6</xdr:col>
      <xdr:colOff>600075</xdr:colOff>
      <xdr:row>49</xdr:row>
      <xdr:rowOff>154668</xdr:rowOff>
    </xdr:to>
    <xdr:cxnSp macro="">
      <xdr:nvCxnSpPr>
        <xdr:cNvPr id="122" name="直線コネクタ 121"/>
        <xdr:cNvCxnSpPr/>
      </xdr:nvCxnSpPr>
      <xdr:spPr>
        <a:xfrm>
          <a:off x="4546600" y="8555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81135</xdr:rowOff>
    </xdr:from>
    <xdr:to>
      <xdr:col>6</xdr:col>
      <xdr:colOff>511175</xdr:colOff>
      <xdr:row>58</xdr:row>
      <xdr:rowOff>38844</xdr:rowOff>
    </xdr:to>
    <xdr:cxnSp macro="">
      <xdr:nvCxnSpPr>
        <xdr:cNvPr id="123" name="直線コネクタ 122"/>
        <xdr:cNvCxnSpPr/>
      </xdr:nvCxnSpPr>
      <xdr:spPr>
        <a:xfrm>
          <a:off x="3797300" y="9510885"/>
          <a:ext cx="838200" cy="472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26934</xdr:rowOff>
    </xdr:from>
    <xdr:ext cx="534377" cy="259045"/>
    <xdr:sp macro="" textlink="">
      <xdr:nvSpPr>
        <xdr:cNvPr id="124" name="総務費平均値テキスト"/>
        <xdr:cNvSpPr txBox="1"/>
      </xdr:nvSpPr>
      <xdr:spPr>
        <a:xfrm>
          <a:off x="4686300" y="94566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81,294</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4057</xdr:rowOff>
    </xdr:from>
    <xdr:to>
      <xdr:col>6</xdr:col>
      <xdr:colOff>561975</xdr:colOff>
      <xdr:row>56</xdr:row>
      <xdr:rowOff>105657</xdr:rowOff>
    </xdr:to>
    <xdr:sp macro="" textlink="">
      <xdr:nvSpPr>
        <xdr:cNvPr id="125" name="フローチャート : 判断 124"/>
        <xdr:cNvSpPr/>
      </xdr:nvSpPr>
      <xdr:spPr>
        <a:xfrm>
          <a:off x="4584700" y="960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81135</xdr:rowOff>
    </xdr:from>
    <xdr:to>
      <xdr:col>5</xdr:col>
      <xdr:colOff>358775</xdr:colOff>
      <xdr:row>58</xdr:row>
      <xdr:rowOff>62868</xdr:rowOff>
    </xdr:to>
    <xdr:cxnSp macro="">
      <xdr:nvCxnSpPr>
        <xdr:cNvPr id="126" name="直線コネクタ 125"/>
        <xdr:cNvCxnSpPr/>
      </xdr:nvCxnSpPr>
      <xdr:spPr>
        <a:xfrm flipV="1">
          <a:off x="2908300" y="9510885"/>
          <a:ext cx="889000" cy="496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22334</xdr:rowOff>
    </xdr:from>
    <xdr:to>
      <xdr:col>5</xdr:col>
      <xdr:colOff>409575</xdr:colOff>
      <xdr:row>56</xdr:row>
      <xdr:rowOff>123934</xdr:rowOff>
    </xdr:to>
    <xdr:sp macro="" textlink="">
      <xdr:nvSpPr>
        <xdr:cNvPr id="127" name="フローチャート : 判断 126"/>
        <xdr:cNvSpPr/>
      </xdr:nvSpPr>
      <xdr:spPr>
        <a:xfrm>
          <a:off x="3746500" y="962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115061</xdr:rowOff>
    </xdr:from>
    <xdr:ext cx="534377" cy="259045"/>
    <xdr:sp macro="" textlink="">
      <xdr:nvSpPr>
        <xdr:cNvPr id="128" name="テキスト ボックス 127"/>
        <xdr:cNvSpPr txBox="1"/>
      </xdr:nvSpPr>
      <xdr:spPr>
        <a:xfrm>
          <a:off x="3530111" y="9716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79,615</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53975</xdr:rowOff>
    </xdr:from>
    <xdr:to>
      <xdr:col>4</xdr:col>
      <xdr:colOff>155575</xdr:colOff>
      <xdr:row>58</xdr:row>
      <xdr:rowOff>62868</xdr:rowOff>
    </xdr:to>
    <xdr:cxnSp macro="">
      <xdr:nvCxnSpPr>
        <xdr:cNvPr id="129" name="直線コネクタ 128"/>
        <xdr:cNvCxnSpPr/>
      </xdr:nvCxnSpPr>
      <xdr:spPr>
        <a:xfrm>
          <a:off x="2019300" y="9998075"/>
          <a:ext cx="889000" cy="8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28266</xdr:rowOff>
    </xdr:from>
    <xdr:to>
      <xdr:col>4</xdr:col>
      <xdr:colOff>206375</xdr:colOff>
      <xdr:row>56</xdr:row>
      <xdr:rowOff>129866</xdr:rowOff>
    </xdr:to>
    <xdr:sp macro="" textlink="">
      <xdr:nvSpPr>
        <xdr:cNvPr id="130" name="フローチャート : 判断 129"/>
        <xdr:cNvSpPr/>
      </xdr:nvSpPr>
      <xdr:spPr>
        <a:xfrm>
          <a:off x="2857500" y="96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146393</xdr:rowOff>
    </xdr:from>
    <xdr:ext cx="534377" cy="259045"/>
    <xdr:sp macro="" textlink="">
      <xdr:nvSpPr>
        <xdr:cNvPr id="131" name="テキスト ボックス 130"/>
        <xdr:cNvSpPr txBox="1"/>
      </xdr:nvSpPr>
      <xdr:spPr>
        <a:xfrm>
          <a:off x="2641111" y="9404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79,070</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53975</xdr:rowOff>
    </xdr:from>
    <xdr:to>
      <xdr:col>2</xdr:col>
      <xdr:colOff>638175</xdr:colOff>
      <xdr:row>58</xdr:row>
      <xdr:rowOff>76857</xdr:rowOff>
    </xdr:to>
    <xdr:cxnSp macro="">
      <xdr:nvCxnSpPr>
        <xdr:cNvPr id="132" name="直線コネクタ 131"/>
        <xdr:cNvCxnSpPr/>
      </xdr:nvCxnSpPr>
      <xdr:spPr>
        <a:xfrm flipV="1">
          <a:off x="1130300" y="9998075"/>
          <a:ext cx="889000" cy="22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44029</xdr:rowOff>
    </xdr:from>
    <xdr:to>
      <xdr:col>3</xdr:col>
      <xdr:colOff>3175</xdr:colOff>
      <xdr:row>56</xdr:row>
      <xdr:rowOff>145629</xdr:rowOff>
    </xdr:to>
    <xdr:sp macro="" textlink="">
      <xdr:nvSpPr>
        <xdr:cNvPr id="133" name="フローチャート : 判断 132"/>
        <xdr:cNvSpPr/>
      </xdr:nvSpPr>
      <xdr:spPr>
        <a:xfrm>
          <a:off x="1968500" y="9645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162156</xdr:rowOff>
    </xdr:from>
    <xdr:ext cx="534377" cy="259045"/>
    <xdr:sp macro="" textlink="">
      <xdr:nvSpPr>
        <xdr:cNvPr id="134" name="テキスト ボックス 133"/>
        <xdr:cNvSpPr txBox="1"/>
      </xdr:nvSpPr>
      <xdr:spPr>
        <a:xfrm>
          <a:off x="1752111" y="9420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77,622</a:t>
          </a:r>
          <a:endParaRPr kumimoji="1" lang="ja-JP" altLang="en-US" sz="1000" b="1">
            <a:solidFill>
              <a:srgbClr val="000080"/>
            </a:solidFill>
            <a:latin typeface="ＭＳ Ｐゴシック"/>
          </a:endParaRPr>
        </a:p>
      </xdr:txBody>
    </xdr:sp>
    <xdr:clientData/>
  </xdr:oneCellAnchor>
  <xdr:twoCellAnchor>
    <xdr:from>
      <xdr:col>1</xdr:col>
      <xdr:colOff>384175</xdr:colOff>
      <xdr:row>51</xdr:row>
      <xdr:rowOff>30727</xdr:rowOff>
    </xdr:from>
    <xdr:to>
      <xdr:col>1</xdr:col>
      <xdr:colOff>485775</xdr:colOff>
      <xdr:row>51</xdr:row>
      <xdr:rowOff>132327</xdr:rowOff>
    </xdr:to>
    <xdr:sp macro="" textlink="">
      <xdr:nvSpPr>
        <xdr:cNvPr id="135" name="フローチャート : 判断 134"/>
        <xdr:cNvSpPr/>
      </xdr:nvSpPr>
      <xdr:spPr>
        <a:xfrm>
          <a:off x="1079500" y="8774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49</xdr:row>
      <xdr:rowOff>148854</xdr:rowOff>
    </xdr:from>
    <xdr:ext cx="599010" cy="259045"/>
    <xdr:sp macro="" textlink="">
      <xdr:nvSpPr>
        <xdr:cNvPr id="136" name="テキスト ボックス 135"/>
        <xdr:cNvSpPr txBox="1"/>
      </xdr:nvSpPr>
      <xdr:spPr>
        <a:xfrm>
          <a:off x="830794" y="8549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157,594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159494</xdr:rowOff>
    </xdr:from>
    <xdr:to>
      <xdr:col>6</xdr:col>
      <xdr:colOff>561975</xdr:colOff>
      <xdr:row>58</xdr:row>
      <xdr:rowOff>89644</xdr:rowOff>
    </xdr:to>
    <xdr:sp macro="" textlink="">
      <xdr:nvSpPr>
        <xdr:cNvPr id="142" name="円/楕円 141"/>
        <xdr:cNvSpPr/>
      </xdr:nvSpPr>
      <xdr:spPr>
        <a:xfrm>
          <a:off x="4584700" y="9932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137921</xdr:rowOff>
    </xdr:from>
    <xdr:ext cx="534377" cy="259045"/>
    <xdr:sp macro="" textlink="">
      <xdr:nvSpPr>
        <xdr:cNvPr id="143" name="総務費該当値テキスト"/>
        <xdr:cNvSpPr txBox="1"/>
      </xdr:nvSpPr>
      <xdr:spPr>
        <a:xfrm>
          <a:off x="4686300" y="9910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51,265</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30335</xdr:rowOff>
    </xdr:from>
    <xdr:to>
      <xdr:col>5</xdr:col>
      <xdr:colOff>409575</xdr:colOff>
      <xdr:row>55</xdr:row>
      <xdr:rowOff>131935</xdr:rowOff>
    </xdr:to>
    <xdr:sp macro="" textlink="">
      <xdr:nvSpPr>
        <xdr:cNvPr id="144" name="円/楕円 143"/>
        <xdr:cNvSpPr/>
      </xdr:nvSpPr>
      <xdr:spPr>
        <a:xfrm>
          <a:off x="3746500" y="9460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53</xdr:row>
      <xdr:rowOff>148462</xdr:rowOff>
    </xdr:from>
    <xdr:ext cx="534377" cy="259045"/>
    <xdr:sp macro="" textlink="">
      <xdr:nvSpPr>
        <xdr:cNvPr id="145" name="テキスト ボックス 144"/>
        <xdr:cNvSpPr txBox="1"/>
      </xdr:nvSpPr>
      <xdr:spPr>
        <a:xfrm>
          <a:off x="3530111" y="9235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94,630</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12068</xdr:rowOff>
    </xdr:from>
    <xdr:to>
      <xdr:col>4</xdr:col>
      <xdr:colOff>206375</xdr:colOff>
      <xdr:row>58</xdr:row>
      <xdr:rowOff>113668</xdr:rowOff>
    </xdr:to>
    <xdr:sp macro="" textlink="">
      <xdr:nvSpPr>
        <xdr:cNvPr id="146" name="円/楕円 145"/>
        <xdr:cNvSpPr/>
      </xdr:nvSpPr>
      <xdr:spPr>
        <a:xfrm>
          <a:off x="2857500" y="995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104795</xdr:rowOff>
    </xdr:from>
    <xdr:ext cx="534377" cy="259045"/>
    <xdr:sp macro="" textlink="">
      <xdr:nvSpPr>
        <xdr:cNvPr id="147" name="テキスト ボックス 146"/>
        <xdr:cNvSpPr txBox="1"/>
      </xdr:nvSpPr>
      <xdr:spPr>
        <a:xfrm>
          <a:off x="2641111" y="10048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49,058</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3175</xdr:rowOff>
    </xdr:from>
    <xdr:to>
      <xdr:col>3</xdr:col>
      <xdr:colOff>3175</xdr:colOff>
      <xdr:row>58</xdr:row>
      <xdr:rowOff>104775</xdr:rowOff>
    </xdr:to>
    <xdr:sp macro="" textlink="">
      <xdr:nvSpPr>
        <xdr:cNvPr id="148" name="円/楕円 147"/>
        <xdr:cNvSpPr/>
      </xdr:nvSpPr>
      <xdr:spPr>
        <a:xfrm>
          <a:off x="1968500" y="9947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95902</xdr:rowOff>
    </xdr:from>
    <xdr:ext cx="534377" cy="259045"/>
    <xdr:sp macro="" textlink="">
      <xdr:nvSpPr>
        <xdr:cNvPr id="149" name="テキスト ボックス 148"/>
        <xdr:cNvSpPr txBox="1"/>
      </xdr:nvSpPr>
      <xdr:spPr>
        <a:xfrm>
          <a:off x="1752111" y="10040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49,875</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26057</xdr:rowOff>
    </xdr:from>
    <xdr:to>
      <xdr:col>1</xdr:col>
      <xdr:colOff>485775</xdr:colOff>
      <xdr:row>58</xdr:row>
      <xdr:rowOff>127657</xdr:rowOff>
    </xdr:to>
    <xdr:sp macro="" textlink="">
      <xdr:nvSpPr>
        <xdr:cNvPr id="150" name="円/楕円 149"/>
        <xdr:cNvSpPr/>
      </xdr:nvSpPr>
      <xdr:spPr>
        <a:xfrm>
          <a:off x="1079500" y="997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118784</xdr:rowOff>
    </xdr:from>
    <xdr:ext cx="534377" cy="259045"/>
    <xdr:sp macro="" textlink="">
      <xdr:nvSpPr>
        <xdr:cNvPr id="151" name="テキスト ボックス 150"/>
        <xdr:cNvSpPr txBox="1"/>
      </xdr:nvSpPr>
      <xdr:spPr>
        <a:xfrm>
          <a:off x="863111" y="10062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47,773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205,318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62" name="テキスト ボックス 161"/>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3" name="直線コネクタ 162"/>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73677</xdr:rowOff>
    </xdr:from>
    <xdr:ext cx="531299" cy="259045"/>
    <xdr:sp macro="" textlink="">
      <xdr:nvSpPr>
        <xdr:cNvPr id="164" name="テキスト ボックス 163"/>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5" name="直線コネクタ 164"/>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6" name="テキスト ボックス 165"/>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7" name="直線コネクタ 166"/>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8" name="テキスト ボックス 167"/>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9" name="直線コネクタ 168"/>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70" name="テキスト ボックス 169"/>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71" name="直線コネクタ 170"/>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2" name="テキスト ボックス 171"/>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138011</xdr:rowOff>
    </xdr:from>
    <xdr:to>
      <xdr:col>6</xdr:col>
      <xdr:colOff>510540</xdr:colOff>
      <xdr:row>79</xdr:row>
      <xdr:rowOff>36195</xdr:rowOff>
    </xdr:to>
    <xdr:cxnSp macro="">
      <xdr:nvCxnSpPr>
        <xdr:cNvPr id="176" name="直線コネクタ 175"/>
        <xdr:cNvCxnSpPr/>
      </xdr:nvCxnSpPr>
      <xdr:spPr>
        <a:xfrm flipV="1">
          <a:off x="4633595" y="11968061"/>
          <a:ext cx="1270" cy="1612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40022</xdr:rowOff>
    </xdr:from>
    <xdr:ext cx="534377" cy="259045"/>
    <xdr:sp macro="" textlink="">
      <xdr:nvSpPr>
        <xdr:cNvPr id="177" name="民生費最小値テキスト"/>
        <xdr:cNvSpPr txBox="1"/>
      </xdr:nvSpPr>
      <xdr:spPr>
        <a:xfrm>
          <a:off x="4686300" y="13584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90,650</a:t>
          </a:r>
          <a:endParaRPr kumimoji="1" lang="ja-JP" altLang="en-US" sz="1000" b="1">
            <a:latin typeface="ＭＳ Ｐゴシック"/>
          </a:endParaRPr>
        </a:p>
      </xdr:txBody>
    </xdr:sp>
    <xdr:clientData/>
  </xdr:oneCellAnchor>
  <xdr:twoCellAnchor>
    <xdr:from>
      <xdr:col>6</xdr:col>
      <xdr:colOff>422275</xdr:colOff>
      <xdr:row>79</xdr:row>
      <xdr:rowOff>36195</xdr:rowOff>
    </xdr:from>
    <xdr:to>
      <xdr:col>6</xdr:col>
      <xdr:colOff>600075</xdr:colOff>
      <xdr:row>79</xdr:row>
      <xdr:rowOff>36195</xdr:rowOff>
    </xdr:to>
    <xdr:cxnSp macro="">
      <xdr:nvCxnSpPr>
        <xdr:cNvPr id="178" name="直線コネクタ 177"/>
        <xdr:cNvCxnSpPr/>
      </xdr:nvCxnSpPr>
      <xdr:spPr>
        <a:xfrm>
          <a:off x="4546600" y="13580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84688</xdr:rowOff>
    </xdr:from>
    <xdr:ext cx="599010" cy="259045"/>
    <xdr:sp macro="" textlink="">
      <xdr:nvSpPr>
        <xdr:cNvPr id="179" name="民生費最大値テキスト"/>
        <xdr:cNvSpPr txBox="1"/>
      </xdr:nvSpPr>
      <xdr:spPr>
        <a:xfrm>
          <a:off x="4686300" y="11743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217,633</a:t>
          </a:r>
          <a:endParaRPr kumimoji="1" lang="ja-JP" altLang="en-US" sz="1000" b="1">
            <a:latin typeface="ＭＳ Ｐゴシック"/>
          </a:endParaRPr>
        </a:p>
      </xdr:txBody>
    </xdr:sp>
    <xdr:clientData/>
  </xdr:oneCellAnchor>
  <xdr:twoCellAnchor>
    <xdr:from>
      <xdr:col>6</xdr:col>
      <xdr:colOff>422275</xdr:colOff>
      <xdr:row>69</xdr:row>
      <xdr:rowOff>138011</xdr:rowOff>
    </xdr:from>
    <xdr:to>
      <xdr:col>6</xdr:col>
      <xdr:colOff>600075</xdr:colOff>
      <xdr:row>69</xdr:row>
      <xdr:rowOff>138011</xdr:rowOff>
    </xdr:to>
    <xdr:cxnSp macro="">
      <xdr:nvCxnSpPr>
        <xdr:cNvPr id="180" name="直線コネクタ 179"/>
        <xdr:cNvCxnSpPr/>
      </xdr:nvCxnSpPr>
      <xdr:spPr>
        <a:xfrm>
          <a:off x="4546600" y="11968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142596</xdr:rowOff>
    </xdr:from>
    <xdr:to>
      <xdr:col>6</xdr:col>
      <xdr:colOff>511175</xdr:colOff>
      <xdr:row>76</xdr:row>
      <xdr:rowOff>41517</xdr:rowOff>
    </xdr:to>
    <xdr:cxnSp macro="">
      <xdr:nvCxnSpPr>
        <xdr:cNvPr id="181" name="直線コネクタ 180"/>
        <xdr:cNvCxnSpPr/>
      </xdr:nvCxnSpPr>
      <xdr:spPr>
        <a:xfrm>
          <a:off x="3797300" y="13001346"/>
          <a:ext cx="838200" cy="70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58145</xdr:rowOff>
    </xdr:from>
    <xdr:ext cx="599010" cy="259045"/>
    <xdr:sp macro="" textlink="">
      <xdr:nvSpPr>
        <xdr:cNvPr id="182" name="民生費平均値テキスト"/>
        <xdr:cNvSpPr txBox="1"/>
      </xdr:nvSpPr>
      <xdr:spPr>
        <a:xfrm>
          <a:off x="4686300" y="127454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140,723</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35268</xdr:rowOff>
    </xdr:from>
    <xdr:to>
      <xdr:col>6</xdr:col>
      <xdr:colOff>561975</xdr:colOff>
      <xdr:row>75</xdr:row>
      <xdr:rowOff>136868</xdr:rowOff>
    </xdr:to>
    <xdr:sp macro="" textlink="">
      <xdr:nvSpPr>
        <xdr:cNvPr id="183" name="フローチャート : 判断 182"/>
        <xdr:cNvSpPr/>
      </xdr:nvSpPr>
      <xdr:spPr>
        <a:xfrm>
          <a:off x="4584700" y="12894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142596</xdr:rowOff>
    </xdr:from>
    <xdr:to>
      <xdr:col>5</xdr:col>
      <xdr:colOff>358775</xdr:colOff>
      <xdr:row>76</xdr:row>
      <xdr:rowOff>87464</xdr:rowOff>
    </xdr:to>
    <xdr:cxnSp macro="">
      <xdr:nvCxnSpPr>
        <xdr:cNvPr id="184" name="直線コネクタ 183"/>
        <xdr:cNvCxnSpPr/>
      </xdr:nvCxnSpPr>
      <xdr:spPr>
        <a:xfrm flipV="1">
          <a:off x="2908300" y="13001346"/>
          <a:ext cx="889000" cy="116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155550</xdr:rowOff>
    </xdr:from>
    <xdr:to>
      <xdr:col>5</xdr:col>
      <xdr:colOff>409575</xdr:colOff>
      <xdr:row>76</xdr:row>
      <xdr:rowOff>85700</xdr:rowOff>
    </xdr:to>
    <xdr:sp macro="" textlink="">
      <xdr:nvSpPr>
        <xdr:cNvPr id="185" name="フローチャート : 判断 184"/>
        <xdr:cNvSpPr/>
      </xdr:nvSpPr>
      <xdr:spPr>
        <a:xfrm>
          <a:off x="3746500" y="1301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76827</xdr:rowOff>
    </xdr:from>
    <xdr:ext cx="599010" cy="259045"/>
    <xdr:sp macro="" textlink="">
      <xdr:nvSpPr>
        <xdr:cNvPr id="186" name="テキスト ボックス 185"/>
        <xdr:cNvSpPr txBox="1"/>
      </xdr:nvSpPr>
      <xdr:spPr>
        <a:xfrm>
          <a:off x="3497794" y="13107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131,252</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87464</xdr:rowOff>
    </xdr:from>
    <xdr:to>
      <xdr:col>4</xdr:col>
      <xdr:colOff>155575</xdr:colOff>
      <xdr:row>77</xdr:row>
      <xdr:rowOff>36779</xdr:rowOff>
    </xdr:to>
    <xdr:cxnSp macro="">
      <xdr:nvCxnSpPr>
        <xdr:cNvPr id="187" name="直線コネクタ 186"/>
        <xdr:cNvCxnSpPr/>
      </xdr:nvCxnSpPr>
      <xdr:spPr>
        <a:xfrm flipV="1">
          <a:off x="2019300" y="13117664"/>
          <a:ext cx="889000" cy="120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97193</xdr:rowOff>
    </xdr:from>
    <xdr:to>
      <xdr:col>4</xdr:col>
      <xdr:colOff>206375</xdr:colOff>
      <xdr:row>76</xdr:row>
      <xdr:rowOff>27344</xdr:rowOff>
    </xdr:to>
    <xdr:sp macro="" textlink="">
      <xdr:nvSpPr>
        <xdr:cNvPr id="188" name="フローチャート : 判断 187"/>
        <xdr:cNvSpPr/>
      </xdr:nvSpPr>
      <xdr:spPr>
        <a:xfrm>
          <a:off x="2857500" y="1295594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43870</xdr:rowOff>
    </xdr:from>
    <xdr:ext cx="599010" cy="259045"/>
    <xdr:sp macro="" textlink="">
      <xdr:nvSpPr>
        <xdr:cNvPr id="189" name="テキスト ボックス 188"/>
        <xdr:cNvSpPr txBox="1"/>
      </xdr:nvSpPr>
      <xdr:spPr>
        <a:xfrm>
          <a:off x="2608794" y="12731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135,847</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36779</xdr:rowOff>
    </xdr:from>
    <xdr:to>
      <xdr:col>2</xdr:col>
      <xdr:colOff>638175</xdr:colOff>
      <xdr:row>78</xdr:row>
      <xdr:rowOff>58179</xdr:rowOff>
    </xdr:to>
    <xdr:cxnSp macro="">
      <xdr:nvCxnSpPr>
        <xdr:cNvPr id="190" name="直線コネクタ 189"/>
        <xdr:cNvCxnSpPr/>
      </xdr:nvCxnSpPr>
      <xdr:spPr>
        <a:xfrm flipV="1">
          <a:off x="1130300" y="13238429"/>
          <a:ext cx="889000" cy="192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103594</xdr:rowOff>
    </xdr:from>
    <xdr:to>
      <xdr:col>3</xdr:col>
      <xdr:colOff>3175</xdr:colOff>
      <xdr:row>77</xdr:row>
      <xdr:rowOff>33744</xdr:rowOff>
    </xdr:to>
    <xdr:sp macro="" textlink="">
      <xdr:nvSpPr>
        <xdr:cNvPr id="191" name="フローチャート : 判断 190"/>
        <xdr:cNvSpPr/>
      </xdr:nvSpPr>
      <xdr:spPr>
        <a:xfrm>
          <a:off x="1968500" y="13133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50271</xdr:rowOff>
    </xdr:from>
    <xdr:ext cx="599010" cy="259045"/>
    <xdr:sp macro="" textlink="">
      <xdr:nvSpPr>
        <xdr:cNvPr id="192" name="テキスト ボックス 191"/>
        <xdr:cNvSpPr txBox="1"/>
      </xdr:nvSpPr>
      <xdr:spPr>
        <a:xfrm>
          <a:off x="1719794" y="12909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121,843</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115138</xdr:rowOff>
    </xdr:from>
    <xdr:to>
      <xdr:col>1</xdr:col>
      <xdr:colOff>485775</xdr:colOff>
      <xdr:row>76</xdr:row>
      <xdr:rowOff>45287</xdr:rowOff>
    </xdr:to>
    <xdr:sp macro="" textlink="">
      <xdr:nvSpPr>
        <xdr:cNvPr id="193" name="フローチャート : 判断 192"/>
        <xdr:cNvSpPr/>
      </xdr:nvSpPr>
      <xdr:spPr>
        <a:xfrm>
          <a:off x="1079500" y="1297388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61815</xdr:rowOff>
    </xdr:from>
    <xdr:ext cx="599010" cy="259045"/>
    <xdr:sp macro="" textlink="">
      <xdr:nvSpPr>
        <xdr:cNvPr id="194" name="テキスト ボックス 193"/>
        <xdr:cNvSpPr txBox="1"/>
      </xdr:nvSpPr>
      <xdr:spPr>
        <a:xfrm>
          <a:off x="830794" y="12749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134,434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75</xdr:row>
      <xdr:rowOff>162167</xdr:rowOff>
    </xdr:from>
    <xdr:to>
      <xdr:col>6</xdr:col>
      <xdr:colOff>561975</xdr:colOff>
      <xdr:row>76</xdr:row>
      <xdr:rowOff>92317</xdr:rowOff>
    </xdr:to>
    <xdr:sp macro="" textlink="">
      <xdr:nvSpPr>
        <xdr:cNvPr id="200" name="円/楕円 199"/>
        <xdr:cNvSpPr/>
      </xdr:nvSpPr>
      <xdr:spPr>
        <a:xfrm>
          <a:off x="4584700" y="13020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140594</xdr:rowOff>
    </xdr:from>
    <xdr:ext cx="599010" cy="259045"/>
    <xdr:sp macro="" textlink="">
      <xdr:nvSpPr>
        <xdr:cNvPr id="201" name="民生費該当値テキスト"/>
        <xdr:cNvSpPr txBox="1"/>
      </xdr:nvSpPr>
      <xdr:spPr>
        <a:xfrm>
          <a:off x="4686300" y="12999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130,731</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91796</xdr:rowOff>
    </xdr:from>
    <xdr:to>
      <xdr:col>5</xdr:col>
      <xdr:colOff>409575</xdr:colOff>
      <xdr:row>76</xdr:row>
      <xdr:rowOff>21946</xdr:rowOff>
    </xdr:to>
    <xdr:sp macro="" textlink="">
      <xdr:nvSpPr>
        <xdr:cNvPr id="202" name="円/楕円 201"/>
        <xdr:cNvSpPr/>
      </xdr:nvSpPr>
      <xdr:spPr>
        <a:xfrm>
          <a:off x="3746500" y="12950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38473</xdr:rowOff>
    </xdr:from>
    <xdr:ext cx="599010" cy="259045"/>
    <xdr:sp macro="" textlink="">
      <xdr:nvSpPr>
        <xdr:cNvPr id="203" name="テキスト ボックス 202"/>
        <xdr:cNvSpPr txBox="1"/>
      </xdr:nvSpPr>
      <xdr:spPr>
        <a:xfrm>
          <a:off x="3497794" y="12725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136,272</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36664</xdr:rowOff>
    </xdr:from>
    <xdr:to>
      <xdr:col>4</xdr:col>
      <xdr:colOff>206375</xdr:colOff>
      <xdr:row>76</xdr:row>
      <xdr:rowOff>138264</xdr:rowOff>
    </xdr:to>
    <xdr:sp macro="" textlink="">
      <xdr:nvSpPr>
        <xdr:cNvPr id="204" name="円/楕円 203"/>
        <xdr:cNvSpPr/>
      </xdr:nvSpPr>
      <xdr:spPr>
        <a:xfrm>
          <a:off x="2857500" y="13066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129391</xdr:rowOff>
    </xdr:from>
    <xdr:ext cx="599010" cy="259045"/>
    <xdr:sp macro="" textlink="">
      <xdr:nvSpPr>
        <xdr:cNvPr id="205" name="テキスト ボックス 204"/>
        <xdr:cNvSpPr txBox="1"/>
      </xdr:nvSpPr>
      <xdr:spPr>
        <a:xfrm>
          <a:off x="2608794" y="13159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127,113</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157429</xdr:rowOff>
    </xdr:from>
    <xdr:to>
      <xdr:col>3</xdr:col>
      <xdr:colOff>3175</xdr:colOff>
      <xdr:row>77</xdr:row>
      <xdr:rowOff>87579</xdr:rowOff>
    </xdr:to>
    <xdr:sp macro="" textlink="">
      <xdr:nvSpPr>
        <xdr:cNvPr id="206" name="円/楕円 205"/>
        <xdr:cNvSpPr/>
      </xdr:nvSpPr>
      <xdr:spPr>
        <a:xfrm>
          <a:off x="1968500" y="13187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78706</xdr:rowOff>
    </xdr:from>
    <xdr:ext cx="599010" cy="259045"/>
    <xdr:sp macro="" textlink="">
      <xdr:nvSpPr>
        <xdr:cNvPr id="207" name="テキスト ボックス 206"/>
        <xdr:cNvSpPr txBox="1"/>
      </xdr:nvSpPr>
      <xdr:spPr>
        <a:xfrm>
          <a:off x="1719794" y="13280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117,604</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7379</xdr:rowOff>
    </xdr:from>
    <xdr:to>
      <xdr:col>1</xdr:col>
      <xdr:colOff>485775</xdr:colOff>
      <xdr:row>78</xdr:row>
      <xdr:rowOff>108979</xdr:rowOff>
    </xdr:to>
    <xdr:sp macro="" textlink="">
      <xdr:nvSpPr>
        <xdr:cNvPr id="208" name="円/楕円 207"/>
        <xdr:cNvSpPr/>
      </xdr:nvSpPr>
      <xdr:spPr>
        <a:xfrm>
          <a:off x="1079500" y="13380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100106</xdr:rowOff>
    </xdr:from>
    <xdr:ext cx="599010" cy="259045"/>
    <xdr:sp macro="" textlink="">
      <xdr:nvSpPr>
        <xdr:cNvPr id="209" name="テキスト ボックス 208"/>
        <xdr:cNvSpPr txBox="1"/>
      </xdr:nvSpPr>
      <xdr:spPr>
        <a:xfrm>
          <a:off x="830794" y="13473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102,419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28,097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21" name="テキスト ボックス 220"/>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5" name="テキスト ボックス 224"/>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7" name="テキスト ボックス 226"/>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4"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57018</xdr:rowOff>
    </xdr:from>
    <xdr:to>
      <xdr:col>6</xdr:col>
      <xdr:colOff>510540</xdr:colOff>
      <xdr:row>98</xdr:row>
      <xdr:rowOff>147721</xdr:rowOff>
    </xdr:to>
    <xdr:cxnSp macro="">
      <xdr:nvCxnSpPr>
        <xdr:cNvPr id="235" name="直線コネクタ 234"/>
        <xdr:cNvCxnSpPr/>
      </xdr:nvCxnSpPr>
      <xdr:spPr>
        <a:xfrm flipV="1">
          <a:off x="4633595" y="15658968"/>
          <a:ext cx="1270" cy="1290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151548</xdr:rowOff>
    </xdr:from>
    <xdr:ext cx="534377" cy="259045"/>
    <xdr:sp macro="" textlink="">
      <xdr:nvSpPr>
        <xdr:cNvPr id="236" name="衛生費最小値テキスト"/>
        <xdr:cNvSpPr txBox="1"/>
      </xdr:nvSpPr>
      <xdr:spPr>
        <a:xfrm>
          <a:off x="4686300" y="16953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18,772</a:t>
          </a:r>
          <a:endParaRPr kumimoji="1" lang="ja-JP" altLang="en-US" sz="1000" b="1">
            <a:latin typeface="ＭＳ Ｐゴシック"/>
          </a:endParaRPr>
        </a:p>
      </xdr:txBody>
    </xdr:sp>
    <xdr:clientData/>
  </xdr:oneCellAnchor>
  <xdr:twoCellAnchor>
    <xdr:from>
      <xdr:col>6</xdr:col>
      <xdr:colOff>422275</xdr:colOff>
      <xdr:row>98</xdr:row>
      <xdr:rowOff>147721</xdr:rowOff>
    </xdr:from>
    <xdr:to>
      <xdr:col>6</xdr:col>
      <xdr:colOff>600075</xdr:colOff>
      <xdr:row>98</xdr:row>
      <xdr:rowOff>147721</xdr:rowOff>
    </xdr:to>
    <xdr:cxnSp macro="">
      <xdr:nvCxnSpPr>
        <xdr:cNvPr id="237" name="直線コネクタ 236"/>
        <xdr:cNvCxnSpPr/>
      </xdr:nvCxnSpPr>
      <xdr:spPr>
        <a:xfrm>
          <a:off x="4546600" y="16949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3695</xdr:rowOff>
    </xdr:from>
    <xdr:ext cx="599010" cy="259045"/>
    <xdr:sp macro="" textlink="">
      <xdr:nvSpPr>
        <xdr:cNvPr id="238" name="衛生費最大値テキスト"/>
        <xdr:cNvSpPr txBox="1"/>
      </xdr:nvSpPr>
      <xdr:spPr>
        <a:xfrm>
          <a:off x="4686300" y="15434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216,409</a:t>
          </a:r>
          <a:endParaRPr kumimoji="1" lang="ja-JP" altLang="en-US" sz="1000" b="1">
            <a:latin typeface="ＭＳ Ｐゴシック"/>
          </a:endParaRPr>
        </a:p>
      </xdr:txBody>
    </xdr:sp>
    <xdr:clientData/>
  </xdr:oneCellAnchor>
  <xdr:twoCellAnchor>
    <xdr:from>
      <xdr:col>6</xdr:col>
      <xdr:colOff>422275</xdr:colOff>
      <xdr:row>91</xdr:row>
      <xdr:rowOff>57018</xdr:rowOff>
    </xdr:from>
    <xdr:to>
      <xdr:col>6</xdr:col>
      <xdr:colOff>600075</xdr:colOff>
      <xdr:row>91</xdr:row>
      <xdr:rowOff>57018</xdr:rowOff>
    </xdr:to>
    <xdr:cxnSp macro="">
      <xdr:nvCxnSpPr>
        <xdr:cNvPr id="239" name="直線コネクタ 238"/>
        <xdr:cNvCxnSpPr/>
      </xdr:nvCxnSpPr>
      <xdr:spPr>
        <a:xfrm>
          <a:off x="4546600" y="15658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72113</xdr:rowOff>
    </xdr:from>
    <xdr:to>
      <xdr:col>6</xdr:col>
      <xdr:colOff>511175</xdr:colOff>
      <xdr:row>98</xdr:row>
      <xdr:rowOff>82446</xdr:rowOff>
    </xdr:to>
    <xdr:cxnSp macro="">
      <xdr:nvCxnSpPr>
        <xdr:cNvPr id="240" name="直線コネクタ 239"/>
        <xdr:cNvCxnSpPr/>
      </xdr:nvCxnSpPr>
      <xdr:spPr>
        <a:xfrm flipV="1">
          <a:off x="3797300" y="16874213"/>
          <a:ext cx="838200" cy="10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93547</xdr:rowOff>
    </xdr:from>
    <xdr:ext cx="534377" cy="259045"/>
    <xdr:sp macro="" textlink="">
      <xdr:nvSpPr>
        <xdr:cNvPr id="241" name="衛生費平均値テキスト"/>
        <xdr:cNvSpPr txBox="1"/>
      </xdr:nvSpPr>
      <xdr:spPr>
        <a:xfrm>
          <a:off x="4686300" y="165527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49,041</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70670</xdr:rowOff>
    </xdr:from>
    <xdr:to>
      <xdr:col>6</xdr:col>
      <xdr:colOff>561975</xdr:colOff>
      <xdr:row>98</xdr:row>
      <xdr:rowOff>820</xdr:rowOff>
    </xdr:to>
    <xdr:sp macro="" textlink="">
      <xdr:nvSpPr>
        <xdr:cNvPr id="242" name="フローチャート : 判断 241"/>
        <xdr:cNvSpPr/>
      </xdr:nvSpPr>
      <xdr:spPr>
        <a:xfrm>
          <a:off x="4584700" y="1670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82446</xdr:rowOff>
    </xdr:from>
    <xdr:to>
      <xdr:col>5</xdr:col>
      <xdr:colOff>358775</xdr:colOff>
      <xdr:row>98</xdr:row>
      <xdr:rowOff>84040</xdr:rowOff>
    </xdr:to>
    <xdr:cxnSp macro="">
      <xdr:nvCxnSpPr>
        <xdr:cNvPr id="243" name="直線コネクタ 242"/>
        <xdr:cNvCxnSpPr/>
      </xdr:nvCxnSpPr>
      <xdr:spPr>
        <a:xfrm flipV="1">
          <a:off x="2908300" y="16884546"/>
          <a:ext cx="889000" cy="1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106888</xdr:rowOff>
    </xdr:from>
    <xdr:to>
      <xdr:col>5</xdr:col>
      <xdr:colOff>409575</xdr:colOff>
      <xdr:row>98</xdr:row>
      <xdr:rowOff>37038</xdr:rowOff>
    </xdr:to>
    <xdr:sp macro="" textlink="">
      <xdr:nvSpPr>
        <xdr:cNvPr id="244" name="フローチャート : 判断 243"/>
        <xdr:cNvSpPr/>
      </xdr:nvSpPr>
      <xdr:spPr>
        <a:xfrm>
          <a:off x="3746500" y="16737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53565</xdr:rowOff>
    </xdr:from>
    <xdr:ext cx="534377" cy="259045"/>
    <xdr:sp macro="" textlink="">
      <xdr:nvSpPr>
        <xdr:cNvPr id="245" name="テキスト ボックス 244"/>
        <xdr:cNvSpPr txBox="1"/>
      </xdr:nvSpPr>
      <xdr:spPr>
        <a:xfrm>
          <a:off x="3530111" y="16512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43,496</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67064</xdr:rowOff>
    </xdr:from>
    <xdr:to>
      <xdr:col>4</xdr:col>
      <xdr:colOff>155575</xdr:colOff>
      <xdr:row>98</xdr:row>
      <xdr:rowOff>84040</xdr:rowOff>
    </xdr:to>
    <xdr:cxnSp macro="">
      <xdr:nvCxnSpPr>
        <xdr:cNvPr id="246" name="直線コネクタ 245"/>
        <xdr:cNvCxnSpPr/>
      </xdr:nvCxnSpPr>
      <xdr:spPr>
        <a:xfrm>
          <a:off x="2019300" y="16869164"/>
          <a:ext cx="889000" cy="16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119742</xdr:rowOff>
    </xdr:from>
    <xdr:to>
      <xdr:col>4</xdr:col>
      <xdr:colOff>206375</xdr:colOff>
      <xdr:row>98</xdr:row>
      <xdr:rowOff>49892</xdr:rowOff>
    </xdr:to>
    <xdr:sp macro="" textlink="">
      <xdr:nvSpPr>
        <xdr:cNvPr id="247" name="フローチャート : 判断 246"/>
        <xdr:cNvSpPr/>
      </xdr:nvSpPr>
      <xdr:spPr>
        <a:xfrm>
          <a:off x="2857500" y="1675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66419</xdr:rowOff>
    </xdr:from>
    <xdr:ext cx="534377" cy="259045"/>
    <xdr:sp macro="" textlink="">
      <xdr:nvSpPr>
        <xdr:cNvPr id="248" name="テキスト ボックス 247"/>
        <xdr:cNvSpPr txBox="1"/>
      </xdr:nvSpPr>
      <xdr:spPr>
        <a:xfrm>
          <a:off x="2641111" y="16525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41,528</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67064</xdr:rowOff>
    </xdr:from>
    <xdr:to>
      <xdr:col>2</xdr:col>
      <xdr:colOff>638175</xdr:colOff>
      <xdr:row>98</xdr:row>
      <xdr:rowOff>70859</xdr:rowOff>
    </xdr:to>
    <xdr:cxnSp macro="">
      <xdr:nvCxnSpPr>
        <xdr:cNvPr id="249" name="直線コネクタ 248"/>
        <xdr:cNvCxnSpPr/>
      </xdr:nvCxnSpPr>
      <xdr:spPr>
        <a:xfrm flipV="1">
          <a:off x="1130300" y="16869164"/>
          <a:ext cx="889000" cy="3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109291</xdr:rowOff>
    </xdr:from>
    <xdr:to>
      <xdr:col>3</xdr:col>
      <xdr:colOff>3175</xdr:colOff>
      <xdr:row>98</xdr:row>
      <xdr:rowOff>39441</xdr:rowOff>
    </xdr:to>
    <xdr:sp macro="" textlink="">
      <xdr:nvSpPr>
        <xdr:cNvPr id="250" name="フローチャート : 判断 249"/>
        <xdr:cNvSpPr/>
      </xdr:nvSpPr>
      <xdr:spPr>
        <a:xfrm>
          <a:off x="1968500" y="1673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55968</xdr:rowOff>
    </xdr:from>
    <xdr:ext cx="534377" cy="259045"/>
    <xdr:sp macro="" textlink="">
      <xdr:nvSpPr>
        <xdr:cNvPr id="251" name="テキスト ボックス 250"/>
        <xdr:cNvSpPr txBox="1"/>
      </xdr:nvSpPr>
      <xdr:spPr>
        <a:xfrm>
          <a:off x="1752111" y="16515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43,128</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120506</xdr:rowOff>
    </xdr:from>
    <xdr:to>
      <xdr:col>1</xdr:col>
      <xdr:colOff>485775</xdr:colOff>
      <xdr:row>98</xdr:row>
      <xdr:rowOff>50656</xdr:rowOff>
    </xdr:to>
    <xdr:sp macro="" textlink="">
      <xdr:nvSpPr>
        <xdr:cNvPr id="252" name="フローチャート : 判断 251"/>
        <xdr:cNvSpPr/>
      </xdr:nvSpPr>
      <xdr:spPr>
        <a:xfrm>
          <a:off x="1079500" y="16751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67183</xdr:rowOff>
    </xdr:from>
    <xdr:ext cx="534377" cy="259045"/>
    <xdr:sp macro="" textlink="">
      <xdr:nvSpPr>
        <xdr:cNvPr id="253" name="テキスト ボックス 252"/>
        <xdr:cNvSpPr txBox="1"/>
      </xdr:nvSpPr>
      <xdr:spPr>
        <a:xfrm>
          <a:off x="863111" y="16526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41,411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21313</xdr:rowOff>
    </xdr:from>
    <xdr:to>
      <xdr:col>6</xdr:col>
      <xdr:colOff>561975</xdr:colOff>
      <xdr:row>98</xdr:row>
      <xdr:rowOff>122913</xdr:rowOff>
    </xdr:to>
    <xdr:sp macro="" textlink="">
      <xdr:nvSpPr>
        <xdr:cNvPr id="259" name="円/楕円 258"/>
        <xdr:cNvSpPr/>
      </xdr:nvSpPr>
      <xdr:spPr>
        <a:xfrm>
          <a:off x="4584700" y="16823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107690</xdr:rowOff>
    </xdr:from>
    <xdr:ext cx="534377" cy="259045"/>
    <xdr:sp macro="" textlink="">
      <xdr:nvSpPr>
        <xdr:cNvPr id="260" name="衛生費該当値テキスト"/>
        <xdr:cNvSpPr txBox="1"/>
      </xdr:nvSpPr>
      <xdr:spPr>
        <a:xfrm>
          <a:off x="4686300" y="16738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30,348</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31646</xdr:rowOff>
    </xdr:from>
    <xdr:to>
      <xdr:col>5</xdr:col>
      <xdr:colOff>409575</xdr:colOff>
      <xdr:row>98</xdr:row>
      <xdr:rowOff>133246</xdr:rowOff>
    </xdr:to>
    <xdr:sp macro="" textlink="">
      <xdr:nvSpPr>
        <xdr:cNvPr id="261" name="円/楕円 260"/>
        <xdr:cNvSpPr/>
      </xdr:nvSpPr>
      <xdr:spPr>
        <a:xfrm>
          <a:off x="3746500" y="16833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124373</xdr:rowOff>
    </xdr:from>
    <xdr:ext cx="534377" cy="259045"/>
    <xdr:sp macro="" textlink="">
      <xdr:nvSpPr>
        <xdr:cNvPr id="262" name="テキスト ボックス 261"/>
        <xdr:cNvSpPr txBox="1"/>
      </xdr:nvSpPr>
      <xdr:spPr>
        <a:xfrm>
          <a:off x="3530111" y="16926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28,766</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33240</xdr:rowOff>
    </xdr:from>
    <xdr:to>
      <xdr:col>4</xdr:col>
      <xdr:colOff>206375</xdr:colOff>
      <xdr:row>98</xdr:row>
      <xdr:rowOff>134840</xdr:rowOff>
    </xdr:to>
    <xdr:sp macro="" textlink="">
      <xdr:nvSpPr>
        <xdr:cNvPr id="263" name="円/楕円 262"/>
        <xdr:cNvSpPr/>
      </xdr:nvSpPr>
      <xdr:spPr>
        <a:xfrm>
          <a:off x="2857500" y="1683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125967</xdr:rowOff>
    </xdr:from>
    <xdr:ext cx="534377" cy="259045"/>
    <xdr:sp macro="" textlink="">
      <xdr:nvSpPr>
        <xdr:cNvPr id="264" name="テキスト ボックス 263"/>
        <xdr:cNvSpPr txBox="1"/>
      </xdr:nvSpPr>
      <xdr:spPr>
        <a:xfrm>
          <a:off x="2641111" y="16928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28,522</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16264</xdr:rowOff>
    </xdr:from>
    <xdr:to>
      <xdr:col>3</xdr:col>
      <xdr:colOff>3175</xdr:colOff>
      <xdr:row>98</xdr:row>
      <xdr:rowOff>117864</xdr:rowOff>
    </xdr:to>
    <xdr:sp macro="" textlink="">
      <xdr:nvSpPr>
        <xdr:cNvPr id="265" name="円/楕円 264"/>
        <xdr:cNvSpPr/>
      </xdr:nvSpPr>
      <xdr:spPr>
        <a:xfrm>
          <a:off x="1968500" y="16818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108991</xdr:rowOff>
    </xdr:from>
    <xdr:ext cx="534377" cy="259045"/>
    <xdr:sp macro="" textlink="">
      <xdr:nvSpPr>
        <xdr:cNvPr id="266" name="テキスト ボックス 265"/>
        <xdr:cNvSpPr txBox="1"/>
      </xdr:nvSpPr>
      <xdr:spPr>
        <a:xfrm>
          <a:off x="1752111" y="16911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31,121</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20059</xdr:rowOff>
    </xdr:from>
    <xdr:to>
      <xdr:col>1</xdr:col>
      <xdr:colOff>485775</xdr:colOff>
      <xdr:row>98</xdr:row>
      <xdr:rowOff>121659</xdr:rowOff>
    </xdr:to>
    <xdr:sp macro="" textlink="">
      <xdr:nvSpPr>
        <xdr:cNvPr id="267" name="円/楕円 266"/>
        <xdr:cNvSpPr/>
      </xdr:nvSpPr>
      <xdr:spPr>
        <a:xfrm>
          <a:off x="1079500" y="16822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112786</xdr:rowOff>
    </xdr:from>
    <xdr:ext cx="534377" cy="259045"/>
    <xdr:sp macro="" textlink="">
      <xdr:nvSpPr>
        <xdr:cNvPr id="268" name="テキスト ボックス 267"/>
        <xdr:cNvSpPr txBox="1"/>
      </xdr:nvSpPr>
      <xdr:spPr>
        <a:xfrm>
          <a:off x="863111" y="16914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30,540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9" name="直線コネクタ 278"/>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80" name="テキスト ボックス 279"/>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81" name="直線コネクタ 280"/>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144434</xdr:rowOff>
    </xdr:from>
    <xdr:ext cx="467179" cy="259045"/>
    <xdr:sp macro="" textlink="">
      <xdr:nvSpPr>
        <xdr:cNvPr id="282" name="テキスト ボックス 281"/>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3" name="直線コネクタ 282"/>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160763</xdr:rowOff>
    </xdr:from>
    <xdr:ext cx="467179" cy="259045"/>
    <xdr:sp macro="" textlink="">
      <xdr:nvSpPr>
        <xdr:cNvPr id="284" name="テキスト ボックス 283"/>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5" name="直線コネクタ 284"/>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5641</xdr:rowOff>
    </xdr:from>
    <xdr:ext cx="467179" cy="259045"/>
    <xdr:sp macro="" textlink="">
      <xdr:nvSpPr>
        <xdr:cNvPr id="286" name="テキスト ボックス 285"/>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7" name="直線コネクタ 286"/>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21970</xdr:rowOff>
    </xdr:from>
    <xdr:ext cx="467179" cy="259045"/>
    <xdr:sp macro="" textlink="">
      <xdr:nvSpPr>
        <xdr:cNvPr id="288" name="テキスト ボックス 287"/>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9" name="直線コネクタ 288"/>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38299</xdr:rowOff>
    </xdr:from>
    <xdr:ext cx="467179" cy="259045"/>
    <xdr:sp macro="" textlink="">
      <xdr:nvSpPr>
        <xdr:cNvPr id="290" name="テキスト ボックス 289"/>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1" name="直線コネクタ 29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92" name="テキスト ボックス 291"/>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47280</xdr:rowOff>
    </xdr:from>
    <xdr:to>
      <xdr:col>15</xdr:col>
      <xdr:colOff>180340</xdr:colOff>
      <xdr:row>39</xdr:row>
      <xdr:rowOff>98878</xdr:rowOff>
    </xdr:to>
    <xdr:cxnSp macro="">
      <xdr:nvCxnSpPr>
        <xdr:cNvPr id="294" name="直線コネクタ 293"/>
        <xdr:cNvCxnSpPr/>
      </xdr:nvCxnSpPr>
      <xdr:spPr>
        <a:xfrm flipV="1">
          <a:off x="10475595" y="5190780"/>
          <a:ext cx="1270" cy="1594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102705</xdr:rowOff>
    </xdr:from>
    <xdr:ext cx="249299" cy="259045"/>
    <xdr:sp macro="" textlink="">
      <xdr:nvSpPr>
        <xdr:cNvPr id="295"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96" name="直線コネクタ 295"/>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165407</xdr:rowOff>
    </xdr:from>
    <xdr:ext cx="469744" cy="259045"/>
    <xdr:sp macro="" textlink="">
      <xdr:nvSpPr>
        <xdr:cNvPr id="297" name="労働費最大値テキスト"/>
        <xdr:cNvSpPr txBox="1"/>
      </xdr:nvSpPr>
      <xdr:spPr>
        <a:xfrm>
          <a:off x="10528300" y="4966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4,883</a:t>
          </a:r>
          <a:endParaRPr kumimoji="1" lang="ja-JP" altLang="en-US" sz="1000" b="1">
            <a:latin typeface="ＭＳ Ｐゴシック"/>
          </a:endParaRPr>
        </a:p>
      </xdr:txBody>
    </xdr:sp>
    <xdr:clientData/>
  </xdr:oneCellAnchor>
  <xdr:twoCellAnchor>
    <xdr:from>
      <xdr:col>15</xdr:col>
      <xdr:colOff>92075</xdr:colOff>
      <xdr:row>30</xdr:row>
      <xdr:rowOff>47280</xdr:rowOff>
    </xdr:from>
    <xdr:to>
      <xdr:col>15</xdr:col>
      <xdr:colOff>269875</xdr:colOff>
      <xdr:row>30</xdr:row>
      <xdr:rowOff>47280</xdr:rowOff>
    </xdr:to>
    <xdr:cxnSp macro="">
      <xdr:nvCxnSpPr>
        <xdr:cNvPr id="298" name="直線コネクタ 297"/>
        <xdr:cNvCxnSpPr/>
      </xdr:nvCxnSpPr>
      <xdr:spPr>
        <a:xfrm>
          <a:off x="10388600" y="5190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35197</xdr:rowOff>
    </xdr:from>
    <xdr:to>
      <xdr:col>15</xdr:col>
      <xdr:colOff>180975</xdr:colOff>
      <xdr:row>39</xdr:row>
      <xdr:rowOff>38136</xdr:rowOff>
    </xdr:to>
    <xdr:cxnSp macro="">
      <xdr:nvCxnSpPr>
        <xdr:cNvPr id="299" name="直線コネクタ 298"/>
        <xdr:cNvCxnSpPr/>
      </xdr:nvCxnSpPr>
      <xdr:spPr>
        <a:xfrm>
          <a:off x="9639300" y="6721747"/>
          <a:ext cx="838200" cy="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73895</xdr:rowOff>
    </xdr:from>
    <xdr:ext cx="378565" cy="259045"/>
    <xdr:sp macro="" textlink="">
      <xdr:nvSpPr>
        <xdr:cNvPr id="300" name="労働費平均値テキスト"/>
        <xdr:cNvSpPr txBox="1"/>
      </xdr:nvSpPr>
      <xdr:spPr>
        <a:xfrm>
          <a:off x="10528300" y="641754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516</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51018</xdr:rowOff>
    </xdr:from>
    <xdr:to>
      <xdr:col>15</xdr:col>
      <xdr:colOff>231775</xdr:colOff>
      <xdr:row>38</xdr:row>
      <xdr:rowOff>152618</xdr:rowOff>
    </xdr:to>
    <xdr:sp macro="" textlink="">
      <xdr:nvSpPr>
        <xdr:cNvPr id="301" name="フローチャート : 判断 300"/>
        <xdr:cNvSpPr/>
      </xdr:nvSpPr>
      <xdr:spPr>
        <a:xfrm>
          <a:off x="10426700" y="65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30625</xdr:rowOff>
    </xdr:from>
    <xdr:to>
      <xdr:col>14</xdr:col>
      <xdr:colOff>28575</xdr:colOff>
      <xdr:row>39</xdr:row>
      <xdr:rowOff>35197</xdr:rowOff>
    </xdr:to>
    <xdr:cxnSp macro="">
      <xdr:nvCxnSpPr>
        <xdr:cNvPr id="302" name="直線コネクタ 301"/>
        <xdr:cNvCxnSpPr/>
      </xdr:nvCxnSpPr>
      <xdr:spPr>
        <a:xfrm>
          <a:off x="8750300" y="6717175"/>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1705</xdr:rowOff>
    </xdr:from>
    <xdr:to>
      <xdr:col>14</xdr:col>
      <xdr:colOff>79375</xdr:colOff>
      <xdr:row>38</xdr:row>
      <xdr:rowOff>103305</xdr:rowOff>
    </xdr:to>
    <xdr:sp macro="" textlink="">
      <xdr:nvSpPr>
        <xdr:cNvPr id="303" name="フローチャート : 判断 302"/>
        <xdr:cNvSpPr/>
      </xdr:nvSpPr>
      <xdr:spPr>
        <a:xfrm>
          <a:off x="9588500" y="6516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119832</xdr:rowOff>
    </xdr:from>
    <xdr:ext cx="378565" cy="259045"/>
    <xdr:sp macro="" textlink="">
      <xdr:nvSpPr>
        <xdr:cNvPr id="304" name="テキスト ボックス 303"/>
        <xdr:cNvSpPr txBox="1"/>
      </xdr:nvSpPr>
      <xdr:spPr>
        <a:xfrm>
          <a:off x="9450017" y="62920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29319</xdr:rowOff>
    </xdr:from>
    <xdr:to>
      <xdr:col>12</xdr:col>
      <xdr:colOff>511175</xdr:colOff>
      <xdr:row>39</xdr:row>
      <xdr:rowOff>30625</xdr:rowOff>
    </xdr:to>
    <xdr:cxnSp macro="">
      <xdr:nvCxnSpPr>
        <xdr:cNvPr id="305" name="直線コネクタ 304"/>
        <xdr:cNvCxnSpPr/>
      </xdr:nvCxnSpPr>
      <xdr:spPr>
        <a:xfrm>
          <a:off x="7861300" y="6715869"/>
          <a:ext cx="889000" cy="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108494</xdr:rowOff>
    </xdr:from>
    <xdr:to>
      <xdr:col>12</xdr:col>
      <xdr:colOff>561975</xdr:colOff>
      <xdr:row>37</xdr:row>
      <xdr:rowOff>38644</xdr:rowOff>
    </xdr:to>
    <xdr:sp macro="" textlink="">
      <xdr:nvSpPr>
        <xdr:cNvPr id="306" name="フローチャート : 判断 305"/>
        <xdr:cNvSpPr/>
      </xdr:nvSpPr>
      <xdr:spPr>
        <a:xfrm>
          <a:off x="8699500" y="6280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55171</xdr:rowOff>
    </xdr:from>
    <xdr:ext cx="469744" cy="259045"/>
    <xdr:sp macro="" textlink="">
      <xdr:nvSpPr>
        <xdr:cNvPr id="307" name="テキスト ボックス 306"/>
        <xdr:cNvSpPr txBox="1"/>
      </xdr:nvSpPr>
      <xdr:spPr>
        <a:xfrm>
          <a:off x="8515427" y="6055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26706</xdr:rowOff>
    </xdr:from>
    <xdr:to>
      <xdr:col>11</xdr:col>
      <xdr:colOff>307975</xdr:colOff>
      <xdr:row>39</xdr:row>
      <xdr:rowOff>29319</xdr:rowOff>
    </xdr:to>
    <xdr:cxnSp macro="">
      <xdr:nvCxnSpPr>
        <xdr:cNvPr id="308" name="直線コネクタ 307"/>
        <xdr:cNvCxnSpPr/>
      </xdr:nvCxnSpPr>
      <xdr:spPr>
        <a:xfrm>
          <a:off x="6972300" y="6713256"/>
          <a:ext cx="889000" cy="2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145397</xdr:rowOff>
    </xdr:from>
    <xdr:to>
      <xdr:col>11</xdr:col>
      <xdr:colOff>358775</xdr:colOff>
      <xdr:row>36</xdr:row>
      <xdr:rowOff>75547</xdr:rowOff>
    </xdr:to>
    <xdr:sp macro="" textlink="">
      <xdr:nvSpPr>
        <xdr:cNvPr id="309" name="フローチャート : 判断 308"/>
        <xdr:cNvSpPr/>
      </xdr:nvSpPr>
      <xdr:spPr>
        <a:xfrm>
          <a:off x="7810500" y="6146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92074</xdr:rowOff>
    </xdr:from>
    <xdr:ext cx="469744" cy="259045"/>
    <xdr:sp macro="" textlink="">
      <xdr:nvSpPr>
        <xdr:cNvPr id="310" name="テキスト ボックス 309"/>
        <xdr:cNvSpPr txBox="1"/>
      </xdr:nvSpPr>
      <xdr:spPr>
        <a:xfrm>
          <a:off x="7626427" y="5921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1,802</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17707</xdr:rowOff>
    </xdr:from>
    <xdr:to>
      <xdr:col>10</xdr:col>
      <xdr:colOff>155575</xdr:colOff>
      <xdr:row>34</xdr:row>
      <xdr:rowOff>119307</xdr:rowOff>
    </xdr:to>
    <xdr:sp macro="" textlink="">
      <xdr:nvSpPr>
        <xdr:cNvPr id="311" name="フローチャート : 判断 310"/>
        <xdr:cNvSpPr/>
      </xdr:nvSpPr>
      <xdr:spPr>
        <a:xfrm>
          <a:off x="6921500" y="5847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135834</xdr:rowOff>
    </xdr:from>
    <xdr:ext cx="469744" cy="259045"/>
    <xdr:sp macro="" textlink="">
      <xdr:nvSpPr>
        <xdr:cNvPr id="312" name="テキスト ボックス 311"/>
        <xdr:cNvSpPr txBox="1"/>
      </xdr:nvSpPr>
      <xdr:spPr>
        <a:xfrm>
          <a:off x="6737427" y="5622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3" name="テキスト ボックス 31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4" name="テキスト ボックス 31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5" name="テキスト ボックス 31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6" name="テキスト ボックス 31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7" name="テキスト ボックス 31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158786</xdr:rowOff>
    </xdr:from>
    <xdr:to>
      <xdr:col>15</xdr:col>
      <xdr:colOff>231775</xdr:colOff>
      <xdr:row>39</xdr:row>
      <xdr:rowOff>88936</xdr:rowOff>
    </xdr:to>
    <xdr:sp macro="" textlink="">
      <xdr:nvSpPr>
        <xdr:cNvPr id="318" name="円/楕円 317"/>
        <xdr:cNvSpPr/>
      </xdr:nvSpPr>
      <xdr:spPr>
        <a:xfrm>
          <a:off x="10426700" y="6673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73713</xdr:rowOff>
    </xdr:from>
    <xdr:ext cx="378565" cy="259045"/>
    <xdr:sp macro="" textlink="">
      <xdr:nvSpPr>
        <xdr:cNvPr id="319" name="労働費該当値テキスト"/>
        <xdr:cNvSpPr txBox="1"/>
      </xdr:nvSpPr>
      <xdr:spPr>
        <a:xfrm>
          <a:off x="10528300" y="65888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155847</xdr:rowOff>
    </xdr:from>
    <xdr:to>
      <xdr:col>14</xdr:col>
      <xdr:colOff>79375</xdr:colOff>
      <xdr:row>39</xdr:row>
      <xdr:rowOff>85997</xdr:rowOff>
    </xdr:to>
    <xdr:sp macro="" textlink="">
      <xdr:nvSpPr>
        <xdr:cNvPr id="320" name="円/楕円 319"/>
        <xdr:cNvSpPr/>
      </xdr:nvSpPr>
      <xdr:spPr>
        <a:xfrm>
          <a:off x="9588500" y="6670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77124</xdr:rowOff>
    </xdr:from>
    <xdr:ext cx="378565" cy="259045"/>
    <xdr:sp macro="" textlink="">
      <xdr:nvSpPr>
        <xdr:cNvPr id="321" name="テキスト ボックス 320"/>
        <xdr:cNvSpPr txBox="1"/>
      </xdr:nvSpPr>
      <xdr:spPr>
        <a:xfrm>
          <a:off x="9450017" y="67636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151275</xdr:rowOff>
    </xdr:from>
    <xdr:to>
      <xdr:col>12</xdr:col>
      <xdr:colOff>561975</xdr:colOff>
      <xdr:row>39</xdr:row>
      <xdr:rowOff>81425</xdr:rowOff>
    </xdr:to>
    <xdr:sp macro="" textlink="">
      <xdr:nvSpPr>
        <xdr:cNvPr id="322" name="円/楕円 321"/>
        <xdr:cNvSpPr/>
      </xdr:nvSpPr>
      <xdr:spPr>
        <a:xfrm>
          <a:off x="8699500" y="6666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39</xdr:row>
      <xdr:rowOff>72552</xdr:rowOff>
    </xdr:from>
    <xdr:ext cx="378565" cy="259045"/>
    <xdr:sp macro="" textlink="">
      <xdr:nvSpPr>
        <xdr:cNvPr id="323" name="テキスト ボックス 322"/>
        <xdr:cNvSpPr txBox="1"/>
      </xdr:nvSpPr>
      <xdr:spPr>
        <a:xfrm>
          <a:off x="8561017" y="67591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149969</xdr:rowOff>
    </xdr:from>
    <xdr:to>
      <xdr:col>11</xdr:col>
      <xdr:colOff>358775</xdr:colOff>
      <xdr:row>39</xdr:row>
      <xdr:rowOff>80119</xdr:rowOff>
    </xdr:to>
    <xdr:sp macro="" textlink="">
      <xdr:nvSpPr>
        <xdr:cNvPr id="324" name="円/楕円 323"/>
        <xdr:cNvSpPr/>
      </xdr:nvSpPr>
      <xdr:spPr>
        <a:xfrm>
          <a:off x="7810500" y="6665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39</xdr:row>
      <xdr:rowOff>71246</xdr:rowOff>
    </xdr:from>
    <xdr:ext cx="378565" cy="259045"/>
    <xdr:sp macro="" textlink="">
      <xdr:nvSpPr>
        <xdr:cNvPr id="325" name="テキスト ボックス 324"/>
        <xdr:cNvSpPr txBox="1"/>
      </xdr:nvSpPr>
      <xdr:spPr>
        <a:xfrm>
          <a:off x="7672017" y="67577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147356</xdr:rowOff>
    </xdr:from>
    <xdr:to>
      <xdr:col>10</xdr:col>
      <xdr:colOff>155575</xdr:colOff>
      <xdr:row>39</xdr:row>
      <xdr:rowOff>77506</xdr:rowOff>
    </xdr:to>
    <xdr:sp macro="" textlink="">
      <xdr:nvSpPr>
        <xdr:cNvPr id="326" name="円/楕円 325"/>
        <xdr:cNvSpPr/>
      </xdr:nvSpPr>
      <xdr:spPr>
        <a:xfrm>
          <a:off x="6921500" y="6662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39</xdr:row>
      <xdr:rowOff>68633</xdr:rowOff>
    </xdr:from>
    <xdr:ext cx="378565" cy="259045"/>
    <xdr:sp macro="" textlink="">
      <xdr:nvSpPr>
        <xdr:cNvPr id="327" name="テキスト ボックス 326"/>
        <xdr:cNvSpPr txBox="1"/>
      </xdr:nvSpPr>
      <xdr:spPr>
        <a:xfrm>
          <a:off x="6783017" y="67551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8" name="正方形/長方形 32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9" name="正方形/長方形 32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30" name="正方形/長方形 32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1" name="正方形/長方形 33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2" name="正方形/長方形 33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3" name="正方形/長方形 33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4" name="正方形/長方形 33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22,128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5" name="正方形/長方形 33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6" name="テキスト ボックス 33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7" name="直線コネクタ 33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8" name="直線コネクタ 33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9" name="テキスト ボックス 33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40" name="直線コネクタ 33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41" name="テキスト ボックス 340"/>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42" name="直線コネクタ 34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43" name="テキスト ボックス 342"/>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4" name="直線コネクタ 34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45" name="テキスト ボックス 344"/>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6" name="直線コネクタ 34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7" name="テキスト ボックス 346"/>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8" name="直線コネクタ 34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9" name="テキスト ボックス 34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5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154724</xdr:rowOff>
    </xdr:from>
    <xdr:to>
      <xdr:col>15</xdr:col>
      <xdr:colOff>180340</xdr:colOff>
      <xdr:row>59</xdr:row>
      <xdr:rowOff>30670</xdr:rowOff>
    </xdr:to>
    <xdr:cxnSp macro="">
      <xdr:nvCxnSpPr>
        <xdr:cNvPr id="351" name="直線コネクタ 350"/>
        <xdr:cNvCxnSpPr/>
      </xdr:nvCxnSpPr>
      <xdr:spPr>
        <a:xfrm flipV="1">
          <a:off x="10475595" y="8727224"/>
          <a:ext cx="1270" cy="1418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34497</xdr:rowOff>
    </xdr:from>
    <xdr:ext cx="469744" cy="259045"/>
    <xdr:sp macro="" textlink="">
      <xdr:nvSpPr>
        <xdr:cNvPr id="352" name="農林水産業費最小値テキスト"/>
        <xdr:cNvSpPr txBox="1"/>
      </xdr:nvSpPr>
      <xdr:spPr>
        <a:xfrm>
          <a:off x="10528300" y="1015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1,085</a:t>
          </a:r>
          <a:endParaRPr kumimoji="1" lang="ja-JP" altLang="en-US" sz="1000" b="1">
            <a:latin typeface="ＭＳ Ｐゴシック"/>
          </a:endParaRPr>
        </a:p>
      </xdr:txBody>
    </xdr:sp>
    <xdr:clientData/>
  </xdr:oneCellAnchor>
  <xdr:twoCellAnchor>
    <xdr:from>
      <xdr:col>15</xdr:col>
      <xdr:colOff>92075</xdr:colOff>
      <xdr:row>59</xdr:row>
      <xdr:rowOff>30670</xdr:rowOff>
    </xdr:from>
    <xdr:to>
      <xdr:col>15</xdr:col>
      <xdr:colOff>269875</xdr:colOff>
      <xdr:row>59</xdr:row>
      <xdr:rowOff>30670</xdr:rowOff>
    </xdr:to>
    <xdr:cxnSp macro="">
      <xdr:nvCxnSpPr>
        <xdr:cNvPr id="353" name="直線コネクタ 352"/>
        <xdr:cNvCxnSpPr/>
      </xdr:nvCxnSpPr>
      <xdr:spPr>
        <a:xfrm>
          <a:off x="10388600" y="10146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101401</xdr:rowOff>
    </xdr:from>
    <xdr:ext cx="599010" cy="259045"/>
    <xdr:sp macro="" textlink="">
      <xdr:nvSpPr>
        <xdr:cNvPr id="354" name="農林水産業費最大値テキスト"/>
        <xdr:cNvSpPr txBox="1"/>
      </xdr:nvSpPr>
      <xdr:spPr>
        <a:xfrm>
          <a:off x="10528300" y="8502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112,817</a:t>
          </a:r>
          <a:endParaRPr kumimoji="1" lang="ja-JP" altLang="en-US" sz="1000" b="1">
            <a:latin typeface="ＭＳ Ｐゴシック"/>
          </a:endParaRPr>
        </a:p>
      </xdr:txBody>
    </xdr:sp>
    <xdr:clientData/>
  </xdr:oneCellAnchor>
  <xdr:twoCellAnchor>
    <xdr:from>
      <xdr:col>15</xdr:col>
      <xdr:colOff>92075</xdr:colOff>
      <xdr:row>50</xdr:row>
      <xdr:rowOff>154724</xdr:rowOff>
    </xdr:from>
    <xdr:to>
      <xdr:col>15</xdr:col>
      <xdr:colOff>269875</xdr:colOff>
      <xdr:row>50</xdr:row>
      <xdr:rowOff>154724</xdr:rowOff>
    </xdr:to>
    <xdr:cxnSp macro="">
      <xdr:nvCxnSpPr>
        <xdr:cNvPr id="355" name="直線コネクタ 354"/>
        <xdr:cNvCxnSpPr/>
      </xdr:nvCxnSpPr>
      <xdr:spPr>
        <a:xfrm>
          <a:off x="10388600" y="8727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83236</xdr:rowOff>
    </xdr:from>
    <xdr:to>
      <xdr:col>15</xdr:col>
      <xdr:colOff>180975</xdr:colOff>
      <xdr:row>58</xdr:row>
      <xdr:rowOff>108052</xdr:rowOff>
    </xdr:to>
    <xdr:cxnSp macro="">
      <xdr:nvCxnSpPr>
        <xdr:cNvPr id="356" name="直線コネクタ 355"/>
        <xdr:cNvCxnSpPr/>
      </xdr:nvCxnSpPr>
      <xdr:spPr>
        <a:xfrm>
          <a:off x="9639300" y="10027336"/>
          <a:ext cx="838200" cy="24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85183</xdr:rowOff>
    </xdr:from>
    <xdr:ext cx="534377" cy="259045"/>
    <xdr:sp macro="" textlink="">
      <xdr:nvSpPr>
        <xdr:cNvPr id="357" name="農林水産業費平均値テキスト"/>
        <xdr:cNvSpPr txBox="1"/>
      </xdr:nvSpPr>
      <xdr:spPr>
        <a:xfrm>
          <a:off x="10528300" y="96863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21,594</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62306</xdr:rowOff>
    </xdr:from>
    <xdr:to>
      <xdr:col>15</xdr:col>
      <xdr:colOff>231775</xdr:colOff>
      <xdr:row>57</xdr:row>
      <xdr:rowOff>163906</xdr:rowOff>
    </xdr:to>
    <xdr:sp macro="" textlink="">
      <xdr:nvSpPr>
        <xdr:cNvPr id="358" name="フローチャート : 判断 357"/>
        <xdr:cNvSpPr/>
      </xdr:nvSpPr>
      <xdr:spPr>
        <a:xfrm>
          <a:off x="10426700" y="983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75882</xdr:rowOff>
    </xdr:from>
    <xdr:to>
      <xdr:col>14</xdr:col>
      <xdr:colOff>28575</xdr:colOff>
      <xdr:row>58</xdr:row>
      <xdr:rowOff>83236</xdr:rowOff>
    </xdr:to>
    <xdr:cxnSp macro="">
      <xdr:nvCxnSpPr>
        <xdr:cNvPr id="359" name="直線コネクタ 358"/>
        <xdr:cNvCxnSpPr/>
      </xdr:nvCxnSpPr>
      <xdr:spPr>
        <a:xfrm>
          <a:off x="8750300" y="10019982"/>
          <a:ext cx="889000" cy="7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58521</xdr:rowOff>
    </xdr:from>
    <xdr:to>
      <xdr:col>14</xdr:col>
      <xdr:colOff>79375</xdr:colOff>
      <xdr:row>57</xdr:row>
      <xdr:rowOff>160121</xdr:rowOff>
    </xdr:to>
    <xdr:sp macro="" textlink="">
      <xdr:nvSpPr>
        <xdr:cNvPr id="360" name="フローチャート : 判断 359"/>
        <xdr:cNvSpPr/>
      </xdr:nvSpPr>
      <xdr:spPr>
        <a:xfrm>
          <a:off x="9588500" y="9831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5198</xdr:rowOff>
    </xdr:from>
    <xdr:ext cx="534377" cy="259045"/>
    <xdr:sp macro="" textlink="">
      <xdr:nvSpPr>
        <xdr:cNvPr id="361" name="テキスト ボックス 360"/>
        <xdr:cNvSpPr txBox="1"/>
      </xdr:nvSpPr>
      <xdr:spPr>
        <a:xfrm>
          <a:off x="9372111" y="9606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21,892</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74943</xdr:rowOff>
    </xdr:from>
    <xdr:to>
      <xdr:col>12</xdr:col>
      <xdr:colOff>511175</xdr:colOff>
      <xdr:row>58</xdr:row>
      <xdr:rowOff>75882</xdr:rowOff>
    </xdr:to>
    <xdr:cxnSp macro="">
      <xdr:nvCxnSpPr>
        <xdr:cNvPr id="362" name="直線コネクタ 361"/>
        <xdr:cNvCxnSpPr/>
      </xdr:nvCxnSpPr>
      <xdr:spPr>
        <a:xfrm>
          <a:off x="7861300" y="10019043"/>
          <a:ext cx="889000" cy="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43383</xdr:rowOff>
    </xdr:from>
    <xdr:to>
      <xdr:col>12</xdr:col>
      <xdr:colOff>561975</xdr:colOff>
      <xdr:row>57</xdr:row>
      <xdr:rowOff>144983</xdr:rowOff>
    </xdr:to>
    <xdr:sp macro="" textlink="">
      <xdr:nvSpPr>
        <xdr:cNvPr id="363" name="フローチャート : 判断 362"/>
        <xdr:cNvSpPr/>
      </xdr:nvSpPr>
      <xdr:spPr>
        <a:xfrm>
          <a:off x="8699500" y="9816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161510</xdr:rowOff>
    </xdr:from>
    <xdr:ext cx="534377" cy="259045"/>
    <xdr:sp macro="" textlink="">
      <xdr:nvSpPr>
        <xdr:cNvPr id="364" name="テキスト ボックス 363"/>
        <xdr:cNvSpPr txBox="1"/>
      </xdr:nvSpPr>
      <xdr:spPr>
        <a:xfrm>
          <a:off x="8483111" y="9591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23,084</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55791</xdr:rowOff>
    </xdr:from>
    <xdr:to>
      <xdr:col>11</xdr:col>
      <xdr:colOff>307975</xdr:colOff>
      <xdr:row>58</xdr:row>
      <xdr:rowOff>74943</xdr:rowOff>
    </xdr:to>
    <xdr:cxnSp macro="">
      <xdr:nvCxnSpPr>
        <xdr:cNvPr id="365" name="直線コネクタ 364"/>
        <xdr:cNvCxnSpPr/>
      </xdr:nvCxnSpPr>
      <xdr:spPr>
        <a:xfrm>
          <a:off x="6972300" y="9999891"/>
          <a:ext cx="889000" cy="19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48819</xdr:rowOff>
    </xdr:from>
    <xdr:to>
      <xdr:col>11</xdr:col>
      <xdr:colOff>358775</xdr:colOff>
      <xdr:row>57</xdr:row>
      <xdr:rowOff>150419</xdr:rowOff>
    </xdr:to>
    <xdr:sp macro="" textlink="">
      <xdr:nvSpPr>
        <xdr:cNvPr id="366" name="フローチャート : 判断 365"/>
        <xdr:cNvSpPr/>
      </xdr:nvSpPr>
      <xdr:spPr>
        <a:xfrm>
          <a:off x="7810500" y="982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166946</xdr:rowOff>
    </xdr:from>
    <xdr:ext cx="534377" cy="259045"/>
    <xdr:sp macro="" textlink="">
      <xdr:nvSpPr>
        <xdr:cNvPr id="367" name="テキスト ボックス 366"/>
        <xdr:cNvSpPr txBox="1"/>
      </xdr:nvSpPr>
      <xdr:spPr>
        <a:xfrm>
          <a:off x="7594111" y="9596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22,656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33858</xdr:rowOff>
    </xdr:from>
    <xdr:to>
      <xdr:col>10</xdr:col>
      <xdr:colOff>155575</xdr:colOff>
      <xdr:row>57</xdr:row>
      <xdr:rowOff>135458</xdr:rowOff>
    </xdr:to>
    <xdr:sp macro="" textlink="">
      <xdr:nvSpPr>
        <xdr:cNvPr id="368" name="フローチャート : 判断 367"/>
        <xdr:cNvSpPr/>
      </xdr:nvSpPr>
      <xdr:spPr>
        <a:xfrm>
          <a:off x="6921500" y="980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151985</xdr:rowOff>
    </xdr:from>
    <xdr:ext cx="534377" cy="259045"/>
    <xdr:sp macro="" textlink="">
      <xdr:nvSpPr>
        <xdr:cNvPr id="369" name="テキスト ボックス 368"/>
        <xdr:cNvSpPr txBox="1"/>
      </xdr:nvSpPr>
      <xdr:spPr>
        <a:xfrm>
          <a:off x="6705111" y="9581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23,834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70" name="テキスト ボックス 36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71" name="テキスト ボックス 37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2" name="テキスト ボックス 37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3" name="テキスト ボックス 37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4" name="テキスト ボックス 37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57252</xdr:rowOff>
    </xdr:from>
    <xdr:to>
      <xdr:col>15</xdr:col>
      <xdr:colOff>231775</xdr:colOff>
      <xdr:row>58</xdr:row>
      <xdr:rowOff>158852</xdr:rowOff>
    </xdr:to>
    <xdr:sp macro="" textlink="">
      <xdr:nvSpPr>
        <xdr:cNvPr id="375" name="円/楕円 374"/>
        <xdr:cNvSpPr/>
      </xdr:nvSpPr>
      <xdr:spPr>
        <a:xfrm>
          <a:off x="10426700" y="10001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143629</xdr:rowOff>
    </xdr:from>
    <xdr:ext cx="469744" cy="259045"/>
    <xdr:sp macro="" textlink="">
      <xdr:nvSpPr>
        <xdr:cNvPr id="376" name="農林水産業費該当値テキスト"/>
        <xdr:cNvSpPr txBox="1"/>
      </xdr:nvSpPr>
      <xdr:spPr>
        <a:xfrm>
          <a:off x="10528300" y="9916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8,492</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32436</xdr:rowOff>
    </xdr:from>
    <xdr:to>
      <xdr:col>14</xdr:col>
      <xdr:colOff>79375</xdr:colOff>
      <xdr:row>58</xdr:row>
      <xdr:rowOff>134036</xdr:rowOff>
    </xdr:to>
    <xdr:sp macro="" textlink="">
      <xdr:nvSpPr>
        <xdr:cNvPr id="377" name="円/楕円 376"/>
        <xdr:cNvSpPr/>
      </xdr:nvSpPr>
      <xdr:spPr>
        <a:xfrm>
          <a:off x="9588500" y="9976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125163</xdr:rowOff>
    </xdr:from>
    <xdr:ext cx="534377" cy="259045"/>
    <xdr:sp macro="" textlink="">
      <xdr:nvSpPr>
        <xdr:cNvPr id="378" name="テキスト ボックス 377"/>
        <xdr:cNvSpPr txBox="1"/>
      </xdr:nvSpPr>
      <xdr:spPr>
        <a:xfrm>
          <a:off x="9372111" y="10069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10,446</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25082</xdr:rowOff>
    </xdr:from>
    <xdr:to>
      <xdr:col>12</xdr:col>
      <xdr:colOff>561975</xdr:colOff>
      <xdr:row>58</xdr:row>
      <xdr:rowOff>126682</xdr:rowOff>
    </xdr:to>
    <xdr:sp macro="" textlink="">
      <xdr:nvSpPr>
        <xdr:cNvPr id="379" name="円/楕円 378"/>
        <xdr:cNvSpPr/>
      </xdr:nvSpPr>
      <xdr:spPr>
        <a:xfrm>
          <a:off x="8699500" y="9969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117809</xdr:rowOff>
    </xdr:from>
    <xdr:ext cx="534377" cy="259045"/>
    <xdr:sp macro="" textlink="">
      <xdr:nvSpPr>
        <xdr:cNvPr id="380" name="テキスト ボックス 379"/>
        <xdr:cNvSpPr txBox="1"/>
      </xdr:nvSpPr>
      <xdr:spPr>
        <a:xfrm>
          <a:off x="8483111" y="10061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11,025</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24143</xdr:rowOff>
    </xdr:from>
    <xdr:to>
      <xdr:col>11</xdr:col>
      <xdr:colOff>358775</xdr:colOff>
      <xdr:row>58</xdr:row>
      <xdr:rowOff>125743</xdr:rowOff>
    </xdr:to>
    <xdr:sp macro="" textlink="">
      <xdr:nvSpPr>
        <xdr:cNvPr id="381" name="円/楕円 380"/>
        <xdr:cNvSpPr/>
      </xdr:nvSpPr>
      <xdr:spPr>
        <a:xfrm>
          <a:off x="7810500" y="9968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116870</xdr:rowOff>
    </xdr:from>
    <xdr:ext cx="534377" cy="259045"/>
    <xdr:sp macro="" textlink="">
      <xdr:nvSpPr>
        <xdr:cNvPr id="382" name="テキスト ボックス 381"/>
        <xdr:cNvSpPr txBox="1"/>
      </xdr:nvSpPr>
      <xdr:spPr>
        <a:xfrm>
          <a:off x="7594111" y="10060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11,099</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4991</xdr:rowOff>
    </xdr:from>
    <xdr:to>
      <xdr:col>10</xdr:col>
      <xdr:colOff>155575</xdr:colOff>
      <xdr:row>58</xdr:row>
      <xdr:rowOff>106591</xdr:rowOff>
    </xdr:to>
    <xdr:sp macro="" textlink="">
      <xdr:nvSpPr>
        <xdr:cNvPr id="383" name="円/楕円 382"/>
        <xdr:cNvSpPr/>
      </xdr:nvSpPr>
      <xdr:spPr>
        <a:xfrm>
          <a:off x="6921500" y="9949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97718</xdr:rowOff>
    </xdr:from>
    <xdr:ext cx="534377" cy="259045"/>
    <xdr:sp macro="" textlink="">
      <xdr:nvSpPr>
        <xdr:cNvPr id="384" name="テキスト ボックス 383"/>
        <xdr:cNvSpPr txBox="1"/>
      </xdr:nvSpPr>
      <xdr:spPr>
        <a:xfrm>
          <a:off x="6705111" y="10041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12,607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5" name="正方形/長方形 38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6" name="正方形/長方形 38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7" name="正方形/長方形 38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8" name="正方形/長方形 38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9" name="正方形/長方形 38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90" name="正方形/長方形 38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91" name="正方形/長方形 39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7,347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2" name="正方形/長方形 39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3" name="テキスト ボックス 39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4" name="直線コネクタ 39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5" name="直線コネクタ 39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6" name="テキスト ボックス 39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7" name="直線コネクタ 39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8" name="テキスト ボックス 397"/>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9" name="直線コネクタ 39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400" name="テキスト ボックス 399"/>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401" name="直線コネクタ 40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402" name="テキスト ボックス 401"/>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4" name="テキスト ボックス 40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72</xdr:row>
      <xdr:rowOff>13856</xdr:rowOff>
    </xdr:from>
    <xdr:to>
      <xdr:col>15</xdr:col>
      <xdr:colOff>180340</xdr:colOff>
      <xdr:row>78</xdr:row>
      <xdr:rowOff>134922</xdr:rowOff>
    </xdr:to>
    <xdr:cxnSp macro="">
      <xdr:nvCxnSpPr>
        <xdr:cNvPr id="406" name="直線コネクタ 405"/>
        <xdr:cNvCxnSpPr/>
      </xdr:nvCxnSpPr>
      <xdr:spPr>
        <a:xfrm flipV="1">
          <a:off x="10475595" y="12358256"/>
          <a:ext cx="1270" cy="11497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138749</xdr:rowOff>
    </xdr:from>
    <xdr:ext cx="378565" cy="259045"/>
    <xdr:sp macro="" textlink="">
      <xdr:nvSpPr>
        <xdr:cNvPr id="407" name="商工費最小値テキスト"/>
        <xdr:cNvSpPr txBox="1"/>
      </xdr:nvSpPr>
      <xdr:spPr>
        <a:xfrm>
          <a:off x="10528300" y="135118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a:t>
          </a:r>
          <a:endParaRPr kumimoji="1" lang="ja-JP" altLang="en-US" sz="1000" b="1">
            <a:latin typeface="ＭＳ Ｐゴシック"/>
          </a:endParaRPr>
        </a:p>
      </xdr:txBody>
    </xdr:sp>
    <xdr:clientData/>
  </xdr:oneCellAnchor>
  <xdr:twoCellAnchor>
    <xdr:from>
      <xdr:col>15</xdr:col>
      <xdr:colOff>92075</xdr:colOff>
      <xdr:row>78</xdr:row>
      <xdr:rowOff>134922</xdr:rowOff>
    </xdr:from>
    <xdr:to>
      <xdr:col>15</xdr:col>
      <xdr:colOff>269875</xdr:colOff>
      <xdr:row>78</xdr:row>
      <xdr:rowOff>134922</xdr:rowOff>
    </xdr:to>
    <xdr:cxnSp macro="">
      <xdr:nvCxnSpPr>
        <xdr:cNvPr id="408" name="直線コネクタ 407"/>
        <xdr:cNvCxnSpPr/>
      </xdr:nvCxnSpPr>
      <xdr:spPr>
        <a:xfrm>
          <a:off x="10388600" y="13508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131983</xdr:rowOff>
    </xdr:from>
    <xdr:ext cx="534377" cy="259045"/>
    <xdr:sp macro="" textlink="">
      <xdr:nvSpPr>
        <xdr:cNvPr id="409" name="商工費最大値テキスト"/>
        <xdr:cNvSpPr txBox="1"/>
      </xdr:nvSpPr>
      <xdr:spPr>
        <a:xfrm>
          <a:off x="10528300" y="12133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50,505</a:t>
          </a:r>
          <a:endParaRPr kumimoji="1" lang="ja-JP" altLang="en-US" sz="1000" b="1">
            <a:latin typeface="ＭＳ Ｐゴシック"/>
          </a:endParaRPr>
        </a:p>
      </xdr:txBody>
    </xdr:sp>
    <xdr:clientData/>
  </xdr:oneCellAnchor>
  <xdr:twoCellAnchor>
    <xdr:from>
      <xdr:col>15</xdr:col>
      <xdr:colOff>92075</xdr:colOff>
      <xdr:row>72</xdr:row>
      <xdr:rowOff>13856</xdr:rowOff>
    </xdr:from>
    <xdr:to>
      <xdr:col>15</xdr:col>
      <xdr:colOff>269875</xdr:colOff>
      <xdr:row>72</xdr:row>
      <xdr:rowOff>13856</xdr:rowOff>
    </xdr:to>
    <xdr:cxnSp macro="">
      <xdr:nvCxnSpPr>
        <xdr:cNvPr id="410" name="直線コネクタ 409"/>
        <xdr:cNvCxnSpPr/>
      </xdr:nvCxnSpPr>
      <xdr:spPr>
        <a:xfrm>
          <a:off x="10388600" y="12358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146467</xdr:rowOff>
    </xdr:from>
    <xdr:to>
      <xdr:col>15</xdr:col>
      <xdr:colOff>180975</xdr:colOff>
      <xdr:row>78</xdr:row>
      <xdr:rowOff>17788</xdr:rowOff>
    </xdr:to>
    <xdr:cxnSp macro="">
      <xdr:nvCxnSpPr>
        <xdr:cNvPr id="411" name="直線コネクタ 410"/>
        <xdr:cNvCxnSpPr/>
      </xdr:nvCxnSpPr>
      <xdr:spPr>
        <a:xfrm flipV="1">
          <a:off x="9639300" y="13348117"/>
          <a:ext cx="838200" cy="42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8267</xdr:rowOff>
    </xdr:from>
    <xdr:ext cx="534377" cy="259045"/>
    <xdr:sp macro="" textlink="">
      <xdr:nvSpPr>
        <xdr:cNvPr id="412" name="商工費平均値テキスト"/>
        <xdr:cNvSpPr txBox="1"/>
      </xdr:nvSpPr>
      <xdr:spPr>
        <a:xfrm>
          <a:off x="10528300" y="130384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12,028</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156840</xdr:rowOff>
    </xdr:from>
    <xdr:to>
      <xdr:col>15</xdr:col>
      <xdr:colOff>231775</xdr:colOff>
      <xdr:row>77</xdr:row>
      <xdr:rowOff>86990</xdr:rowOff>
    </xdr:to>
    <xdr:sp macro="" textlink="">
      <xdr:nvSpPr>
        <xdr:cNvPr id="413" name="フローチャート : 判断 412"/>
        <xdr:cNvSpPr/>
      </xdr:nvSpPr>
      <xdr:spPr>
        <a:xfrm>
          <a:off x="10426700" y="13187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17788</xdr:rowOff>
    </xdr:from>
    <xdr:to>
      <xdr:col>14</xdr:col>
      <xdr:colOff>28575</xdr:colOff>
      <xdr:row>78</xdr:row>
      <xdr:rowOff>49540</xdr:rowOff>
    </xdr:to>
    <xdr:cxnSp macro="">
      <xdr:nvCxnSpPr>
        <xdr:cNvPr id="414" name="直線コネクタ 413"/>
        <xdr:cNvCxnSpPr/>
      </xdr:nvCxnSpPr>
      <xdr:spPr>
        <a:xfrm flipV="1">
          <a:off x="8750300" y="13390888"/>
          <a:ext cx="889000" cy="31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11587</xdr:rowOff>
    </xdr:from>
    <xdr:to>
      <xdr:col>14</xdr:col>
      <xdr:colOff>79375</xdr:colOff>
      <xdr:row>77</xdr:row>
      <xdr:rowOff>113187</xdr:rowOff>
    </xdr:to>
    <xdr:sp macro="" textlink="">
      <xdr:nvSpPr>
        <xdr:cNvPr id="415" name="フローチャート : 判断 414"/>
        <xdr:cNvSpPr/>
      </xdr:nvSpPr>
      <xdr:spPr>
        <a:xfrm>
          <a:off x="9588500" y="13213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129714</xdr:rowOff>
    </xdr:from>
    <xdr:ext cx="534377" cy="259045"/>
    <xdr:sp macro="" textlink="">
      <xdr:nvSpPr>
        <xdr:cNvPr id="416" name="テキスト ボックス 415"/>
        <xdr:cNvSpPr txBox="1"/>
      </xdr:nvSpPr>
      <xdr:spPr>
        <a:xfrm>
          <a:off x="9372111" y="12988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10,882</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12325</xdr:rowOff>
    </xdr:from>
    <xdr:to>
      <xdr:col>12</xdr:col>
      <xdr:colOff>511175</xdr:colOff>
      <xdr:row>78</xdr:row>
      <xdr:rowOff>49540</xdr:rowOff>
    </xdr:to>
    <xdr:cxnSp macro="">
      <xdr:nvCxnSpPr>
        <xdr:cNvPr id="417" name="直線コネクタ 416"/>
        <xdr:cNvCxnSpPr/>
      </xdr:nvCxnSpPr>
      <xdr:spPr>
        <a:xfrm>
          <a:off x="7861300" y="13385425"/>
          <a:ext cx="889000" cy="37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48758</xdr:rowOff>
    </xdr:from>
    <xdr:to>
      <xdr:col>12</xdr:col>
      <xdr:colOff>561975</xdr:colOff>
      <xdr:row>77</xdr:row>
      <xdr:rowOff>150358</xdr:rowOff>
    </xdr:to>
    <xdr:sp macro="" textlink="">
      <xdr:nvSpPr>
        <xdr:cNvPr id="418" name="フローチャート : 判断 417"/>
        <xdr:cNvSpPr/>
      </xdr:nvSpPr>
      <xdr:spPr>
        <a:xfrm>
          <a:off x="8699500" y="1325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75</xdr:row>
      <xdr:rowOff>166885</xdr:rowOff>
    </xdr:from>
    <xdr:ext cx="469744" cy="259045"/>
    <xdr:sp macro="" textlink="">
      <xdr:nvSpPr>
        <xdr:cNvPr id="419" name="テキスト ボックス 418"/>
        <xdr:cNvSpPr txBox="1"/>
      </xdr:nvSpPr>
      <xdr:spPr>
        <a:xfrm>
          <a:off x="8515427" y="13025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9,256</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12325</xdr:rowOff>
    </xdr:from>
    <xdr:to>
      <xdr:col>11</xdr:col>
      <xdr:colOff>307975</xdr:colOff>
      <xdr:row>78</xdr:row>
      <xdr:rowOff>44876</xdr:rowOff>
    </xdr:to>
    <xdr:cxnSp macro="">
      <xdr:nvCxnSpPr>
        <xdr:cNvPr id="420" name="直線コネクタ 419"/>
        <xdr:cNvCxnSpPr/>
      </xdr:nvCxnSpPr>
      <xdr:spPr>
        <a:xfrm flipV="1">
          <a:off x="6972300" y="13385425"/>
          <a:ext cx="889000" cy="32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52758</xdr:rowOff>
    </xdr:from>
    <xdr:to>
      <xdr:col>11</xdr:col>
      <xdr:colOff>358775</xdr:colOff>
      <xdr:row>77</xdr:row>
      <xdr:rowOff>154358</xdr:rowOff>
    </xdr:to>
    <xdr:sp macro="" textlink="">
      <xdr:nvSpPr>
        <xdr:cNvPr id="421" name="フローチャート : 判断 420"/>
        <xdr:cNvSpPr/>
      </xdr:nvSpPr>
      <xdr:spPr>
        <a:xfrm>
          <a:off x="7810500" y="13254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75</xdr:row>
      <xdr:rowOff>170885</xdr:rowOff>
    </xdr:from>
    <xdr:ext cx="469744" cy="259045"/>
    <xdr:sp macro="" textlink="">
      <xdr:nvSpPr>
        <xdr:cNvPr id="422" name="テキスト ボックス 421"/>
        <xdr:cNvSpPr txBox="1"/>
      </xdr:nvSpPr>
      <xdr:spPr>
        <a:xfrm>
          <a:off x="7626427" y="13029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9,081</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64303</xdr:rowOff>
    </xdr:from>
    <xdr:to>
      <xdr:col>10</xdr:col>
      <xdr:colOff>155575</xdr:colOff>
      <xdr:row>77</xdr:row>
      <xdr:rowOff>165903</xdr:rowOff>
    </xdr:to>
    <xdr:sp macro="" textlink="">
      <xdr:nvSpPr>
        <xdr:cNvPr id="423" name="フローチャート : 判断 422"/>
        <xdr:cNvSpPr/>
      </xdr:nvSpPr>
      <xdr:spPr>
        <a:xfrm>
          <a:off x="6921500" y="1326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10980</xdr:rowOff>
    </xdr:from>
    <xdr:ext cx="469744" cy="259045"/>
    <xdr:sp macro="" textlink="">
      <xdr:nvSpPr>
        <xdr:cNvPr id="424" name="テキスト ボックス 423"/>
        <xdr:cNvSpPr txBox="1"/>
      </xdr:nvSpPr>
      <xdr:spPr>
        <a:xfrm>
          <a:off x="6737427" y="13041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8,576</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95667</xdr:rowOff>
    </xdr:from>
    <xdr:to>
      <xdr:col>15</xdr:col>
      <xdr:colOff>231775</xdr:colOff>
      <xdr:row>78</xdr:row>
      <xdr:rowOff>25817</xdr:rowOff>
    </xdr:to>
    <xdr:sp macro="" textlink="">
      <xdr:nvSpPr>
        <xdr:cNvPr id="430" name="円/楕円 429"/>
        <xdr:cNvSpPr/>
      </xdr:nvSpPr>
      <xdr:spPr>
        <a:xfrm>
          <a:off x="10426700" y="13297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74094</xdr:rowOff>
    </xdr:from>
    <xdr:ext cx="469744" cy="259045"/>
    <xdr:sp macro="" textlink="">
      <xdr:nvSpPr>
        <xdr:cNvPr id="431" name="商工費該当値テキスト"/>
        <xdr:cNvSpPr txBox="1"/>
      </xdr:nvSpPr>
      <xdr:spPr>
        <a:xfrm>
          <a:off x="10528300" y="13275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7,204</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138438</xdr:rowOff>
    </xdr:from>
    <xdr:to>
      <xdr:col>14</xdr:col>
      <xdr:colOff>79375</xdr:colOff>
      <xdr:row>78</xdr:row>
      <xdr:rowOff>68588</xdr:rowOff>
    </xdr:to>
    <xdr:sp macro="" textlink="">
      <xdr:nvSpPr>
        <xdr:cNvPr id="432" name="円/楕円 431"/>
        <xdr:cNvSpPr/>
      </xdr:nvSpPr>
      <xdr:spPr>
        <a:xfrm>
          <a:off x="9588500" y="13340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59715</xdr:rowOff>
    </xdr:from>
    <xdr:ext cx="469744" cy="259045"/>
    <xdr:sp macro="" textlink="">
      <xdr:nvSpPr>
        <xdr:cNvPr id="433" name="テキスト ボックス 432"/>
        <xdr:cNvSpPr txBox="1"/>
      </xdr:nvSpPr>
      <xdr:spPr>
        <a:xfrm>
          <a:off x="9404427" y="13432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5,333</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170190</xdr:rowOff>
    </xdr:from>
    <xdr:to>
      <xdr:col>12</xdr:col>
      <xdr:colOff>561975</xdr:colOff>
      <xdr:row>78</xdr:row>
      <xdr:rowOff>100340</xdr:rowOff>
    </xdr:to>
    <xdr:sp macro="" textlink="">
      <xdr:nvSpPr>
        <xdr:cNvPr id="434" name="円/楕円 433"/>
        <xdr:cNvSpPr/>
      </xdr:nvSpPr>
      <xdr:spPr>
        <a:xfrm>
          <a:off x="8699500" y="1337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91467</xdr:rowOff>
    </xdr:from>
    <xdr:ext cx="469744" cy="259045"/>
    <xdr:sp macro="" textlink="">
      <xdr:nvSpPr>
        <xdr:cNvPr id="435" name="テキスト ボックス 434"/>
        <xdr:cNvSpPr txBox="1"/>
      </xdr:nvSpPr>
      <xdr:spPr>
        <a:xfrm>
          <a:off x="8515427" y="13464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3,944</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132975</xdr:rowOff>
    </xdr:from>
    <xdr:to>
      <xdr:col>11</xdr:col>
      <xdr:colOff>358775</xdr:colOff>
      <xdr:row>78</xdr:row>
      <xdr:rowOff>63125</xdr:rowOff>
    </xdr:to>
    <xdr:sp macro="" textlink="">
      <xdr:nvSpPr>
        <xdr:cNvPr id="436" name="円/楕円 435"/>
        <xdr:cNvSpPr/>
      </xdr:nvSpPr>
      <xdr:spPr>
        <a:xfrm>
          <a:off x="7810500" y="13334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54252</xdr:rowOff>
    </xdr:from>
    <xdr:ext cx="469744" cy="259045"/>
    <xdr:sp macro="" textlink="">
      <xdr:nvSpPr>
        <xdr:cNvPr id="437" name="テキスト ボックス 436"/>
        <xdr:cNvSpPr txBox="1"/>
      </xdr:nvSpPr>
      <xdr:spPr>
        <a:xfrm>
          <a:off x="7626427" y="13427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5,572</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165526</xdr:rowOff>
    </xdr:from>
    <xdr:to>
      <xdr:col>10</xdr:col>
      <xdr:colOff>155575</xdr:colOff>
      <xdr:row>78</xdr:row>
      <xdr:rowOff>95676</xdr:rowOff>
    </xdr:to>
    <xdr:sp macro="" textlink="">
      <xdr:nvSpPr>
        <xdr:cNvPr id="438" name="円/楕円 437"/>
        <xdr:cNvSpPr/>
      </xdr:nvSpPr>
      <xdr:spPr>
        <a:xfrm>
          <a:off x="6921500" y="13367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86803</xdr:rowOff>
    </xdr:from>
    <xdr:ext cx="469744" cy="259045"/>
    <xdr:sp macro="" textlink="">
      <xdr:nvSpPr>
        <xdr:cNvPr id="439" name="テキスト ボックス 438"/>
        <xdr:cNvSpPr txBox="1"/>
      </xdr:nvSpPr>
      <xdr:spPr>
        <a:xfrm>
          <a:off x="6737427" y="13459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56,613</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50" name="直線コネクタ 44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51" name="テキスト ボックス 45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2" name="直線コネクタ 45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53" name="テキスト ボックス 45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4" name="直線コネクタ 45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55" name="テキスト ボックス 454"/>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6" name="直線コネクタ 45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7" name="テキスト ボックス 456"/>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8" name="直線コネクタ 45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9" name="テキスト ボックス 45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61" name="テキスト ボックス 46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101851</xdr:rowOff>
    </xdr:from>
    <xdr:to>
      <xdr:col>15</xdr:col>
      <xdr:colOff>180340</xdr:colOff>
      <xdr:row>98</xdr:row>
      <xdr:rowOff>123157</xdr:rowOff>
    </xdr:to>
    <xdr:cxnSp macro="">
      <xdr:nvCxnSpPr>
        <xdr:cNvPr id="463" name="直線コネクタ 462"/>
        <xdr:cNvCxnSpPr/>
      </xdr:nvCxnSpPr>
      <xdr:spPr>
        <a:xfrm flipV="1">
          <a:off x="10475595" y="15703801"/>
          <a:ext cx="1270" cy="1221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126984</xdr:rowOff>
    </xdr:from>
    <xdr:ext cx="534377" cy="259045"/>
    <xdr:sp macro="" textlink="">
      <xdr:nvSpPr>
        <xdr:cNvPr id="464" name="土木費最小値テキスト"/>
        <xdr:cNvSpPr txBox="1"/>
      </xdr:nvSpPr>
      <xdr:spPr>
        <a:xfrm>
          <a:off x="10528300" y="16929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12,171</a:t>
          </a:r>
          <a:endParaRPr kumimoji="1" lang="ja-JP" altLang="en-US" sz="1000" b="1">
            <a:latin typeface="ＭＳ Ｐゴシック"/>
          </a:endParaRPr>
        </a:p>
      </xdr:txBody>
    </xdr:sp>
    <xdr:clientData/>
  </xdr:oneCellAnchor>
  <xdr:twoCellAnchor>
    <xdr:from>
      <xdr:col>15</xdr:col>
      <xdr:colOff>92075</xdr:colOff>
      <xdr:row>98</xdr:row>
      <xdr:rowOff>123157</xdr:rowOff>
    </xdr:from>
    <xdr:to>
      <xdr:col>15</xdr:col>
      <xdr:colOff>269875</xdr:colOff>
      <xdr:row>98</xdr:row>
      <xdr:rowOff>123157</xdr:rowOff>
    </xdr:to>
    <xdr:cxnSp macro="">
      <xdr:nvCxnSpPr>
        <xdr:cNvPr id="465" name="直線コネクタ 464"/>
        <xdr:cNvCxnSpPr/>
      </xdr:nvCxnSpPr>
      <xdr:spPr>
        <a:xfrm>
          <a:off x="10388600" y="1692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48528</xdr:rowOff>
    </xdr:from>
    <xdr:ext cx="599010" cy="259045"/>
    <xdr:sp macro="" textlink="">
      <xdr:nvSpPr>
        <xdr:cNvPr id="466" name="土木費最大値テキスト"/>
        <xdr:cNvSpPr txBox="1"/>
      </xdr:nvSpPr>
      <xdr:spPr>
        <a:xfrm>
          <a:off x="10528300" y="15479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172,467</a:t>
          </a:r>
          <a:endParaRPr kumimoji="1" lang="ja-JP" altLang="en-US" sz="1000" b="1">
            <a:latin typeface="ＭＳ Ｐゴシック"/>
          </a:endParaRPr>
        </a:p>
      </xdr:txBody>
    </xdr:sp>
    <xdr:clientData/>
  </xdr:oneCellAnchor>
  <xdr:twoCellAnchor>
    <xdr:from>
      <xdr:col>15</xdr:col>
      <xdr:colOff>92075</xdr:colOff>
      <xdr:row>91</xdr:row>
      <xdr:rowOff>101851</xdr:rowOff>
    </xdr:from>
    <xdr:to>
      <xdr:col>15</xdr:col>
      <xdr:colOff>269875</xdr:colOff>
      <xdr:row>91</xdr:row>
      <xdr:rowOff>101851</xdr:rowOff>
    </xdr:to>
    <xdr:cxnSp macro="">
      <xdr:nvCxnSpPr>
        <xdr:cNvPr id="467" name="直線コネクタ 466"/>
        <xdr:cNvCxnSpPr/>
      </xdr:nvCxnSpPr>
      <xdr:spPr>
        <a:xfrm>
          <a:off x="10388600" y="15703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21872</xdr:rowOff>
    </xdr:from>
    <xdr:to>
      <xdr:col>15</xdr:col>
      <xdr:colOff>180975</xdr:colOff>
      <xdr:row>98</xdr:row>
      <xdr:rowOff>30194</xdr:rowOff>
    </xdr:to>
    <xdr:cxnSp macro="">
      <xdr:nvCxnSpPr>
        <xdr:cNvPr id="468" name="直線コネクタ 467"/>
        <xdr:cNvCxnSpPr/>
      </xdr:nvCxnSpPr>
      <xdr:spPr>
        <a:xfrm flipV="1">
          <a:off x="9639300" y="16823972"/>
          <a:ext cx="838200" cy="8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112668</xdr:rowOff>
    </xdr:from>
    <xdr:ext cx="534377" cy="259045"/>
    <xdr:sp macro="" textlink="">
      <xdr:nvSpPr>
        <xdr:cNvPr id="469" name="土木費平均値テキスト"/>
        <xdr:cNvSpPr txBox="1"/>
      </xdr:nvSpPr>
      <xdr:spPr>
        <a:xfrm>
          <a:off x="10528300" y="164004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54,883</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89791</xdr:rowOff>
    </xdr:from>
    <xdr:to>
      <xdr:col>15</xdr:col>
      <xdr:colOff>231775</xdr:colOff>
      <xdr:row>97</xdr:row>
      <xdr:rowOff>19941</xdr:rowOff>
    </xdr:to>
    <xdr:sp macro="" textlink="">
      <xdr:nvSpPr>
        <xdr:cNvPr id="470" name="フローチャート : 判断 469"/>
        <xdr:cNvSpPr/>
      </xdr:nvSpPr>
      <xdr:spPr>
        <a:xfrm>
          <a:off x="10426700" y="16548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120917</xdr:rowOff>
    </xdr:from>
    <xdr:to>
      <xdr:col>14</xdr:col>
      <xdr:colOff>28575</xdr:colOff>
      <xdr:row>98</xdr:row>
      <xdr:rowOff>30194</xdr:rowOff>
    </xdr:to>
    <xdr:cxnSp macro="">
      <xdr:nvCxnSpPr>
        <xdr:cNvPr id="471" name="直線コネクタ 470"/>
        <xdr:cNvCxnSpPr/>
      </xdr:nvCxnSpPr>
      <xdr:spPr>
        <a:xfrm>
          <a:off x="8750300" y="16751567"/>
          <a:ext cx="889000" cy="80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133438</xdr:rowOff>
    </xdr:from>
    <xdr:to>
      <xdr:col>14</xdr:col>
      <xdr:colOff>79375</xdr:colOff>
      <xdr:row>97</xdr:row>
      <xdr:rowOff>63588</xdr:rowOff>
    </xdr:to>
    <xdr:sp macro="" textlink="">
      <xdr:nvSpPr>
        <xdr:cNvPr id="472" name="フローチャート : 判断 471"/>
        <xdr:cNvSpPr/>
      </xdr:nvSpPr>
      <xdr:spPr>
        <a:xfrm>
          <a:off x="9588500" y="16592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80115</xdr:rowOff>
    </xdr:from>
    <xdr:ext cx="534377" cy="259045"/>
    <xdr:sp macro="" textlink="">
      <xdr:nvSpPr>
        <xdr:cNvPr id="473" name="テキスト ボックス 472"/>
        <xdr:cNvSpPr txBox="1"/>
      </xdr:nvSpPr>
      <xdr:spPr>
        <a:xfrm>
          <a:off x="9372111" y="16367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49,155</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89613</xdr:rowOff>
    </xdr:from>
    <xdr:to>
      <xdr:col>12</xdr:col>
      <xdr:colOff>511175</xdr:colOff>
      <xdr:row>97</xdr:row>
      <xdr:rowOff>120917</xdr:rowOff>
    </xdr:to>
    <xdr:cxnSp macro="">
      <xdr:nvCxnSpPr>
        <xdr:cNvPr id="474" name="直線コネクタ 473"/>
        <xdr:cNvCxnSpPr/>
      </xdr:nvCxnSpPr>
      <xdr:spPr>
        <a:xfrm>
          <a:off x="7861300" y="16720263"/>
          <a:ext cx="889000" cy="31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42563</xdr:rowOff>
    </xdr:from>
    <xdr:to>
      <xdr:col>12</xdr:col>
      <xdr:colOff>561975</xdr:colOff>
      <xdr:row>96</xdr:row>
      <xdr:rowOff>144163</xdr:rowOff>
    </xdr:to>
    <xdr:sp macro="" textlink="">
      <xdr:nvSpPr>
        <xdr:cNvPr id="475" name="フローチャート : 判断 474"/>
        <xdr:cNvSpPr/>
      </xdr:nvSpPr>
      <xdr:spPr>
        <a:xfrm>
          <a:off x="8699500" y="1650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160690</xdr:rowOff>
    </xdr:from>
    <xdr:ext cx="534377" cy="259045"/>
    <xdr:sp macro="" textlink="">
      <xdr:nvSpPr>
        <xdr:cNvPr id="476" name="テキスト ボックス 475"/>
        <xdr:cNvSpPr txBox="1"/>
      </xdr:nvSpPr>
      <xdr:spPr>
        <a:xfrm>
          <a:off x="8483111" y="16276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61,081</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89613</xdr:rowOff>
    </xdr:from>
    <xdr:to>
      <xdr:col>11</xdr:col>
      <xdr:colOff>307975</xdr:colOff>
      <xdr:row>97</xdr:row>
      <xdr:rowOff>100777</xdr:rowOff>
    </xdr:to>
    <xdr:cxnSp macro="">
      <xdr:nvCxnSpPr>
        <xdr:cNvPr id="477" name="直線コネクタ 476"/>
        <xdr:cNvCxnSpPr/>
      </xdr:nvCxnSpPr>
      <xdr:spPr>
        <a:xfrm flipV="1">
          <a:off x="6972300" y="16720263"/>
          <a:ext cx="889000" cy="11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102966</xdr:rowOff>
    </xdr:from>
    <xdr:to>
      <xdr:col>11</xdr:col>
      <xdr:colOff>358775</xdr:colOff>
      <xdr:row>97</xdr:row>
      <xdr:rowOff>33116</xdr:rowOff>
    </xdr:to>
    <xdr:sp macro="" textlink="">
      <xdr:nvSpPr>
        <xdr:cNvPr id="478" name="フローチャート : 判断 477"/>
        <xdr:cNvSpPr/>
      </xdr:nvSpPr>
      <xdr:spPr>
        <a:xfrm>
          <a:off x="7810500" y="16562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49643</xdr:rowOff>
    </xdr:from>
    <xdr:ext cx="534377" cy="259045"/>
    <xdr:sp macro="" textlink="">
      <xdr:nvSpPr>
        <xdr:cNvPr id="479" name="テキスト ボックス 478"/>
        <xdr:cNvSpPr txBox="1"/>
      </xdr:nvSpPr>
      <xdr:spPr>
        <a:xfrm>
          <a:off x="7594111" y="16337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53,154</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129400</xdr:rowOff>
    </xdr:from>
    <xdr:to>
      <xdr:col>10</xdr:col>
      <xdr:colOff>155575</xdr:colOff>
      <xdr:row>97</xdr:row>
      <xdr:rowOff>59550</xdr:rowOff>
    </xdr:to>
    <xdr:sp macro="" textlink="">
      <xdr:nvSpPr>
        <xdr:cNvPr id="480" name="フローチャート : 判断 479"/>
        <xdr:cNvSpPr/>
      </xdr:nvSpPr>
      <xdr:spPr>
        <a:xfrm>
          <a:off x="6921500" y="1658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76077</xdr:rowOff>
    </xdr:from>
    <xdr:ext cx="534377" cy="259045"/>
    <xdr:sp macro="" textlink="">
      <xdr:nvSpPr>
        <xdr:cNvPr id="481" name="テキスト ボックス 480"/>
        <xdr:cNvSpPr txBox="1"/>
      </xdr:nvSpPr>
      <xdr:spPr>
        <a:xfrm>
          <a:off x="6705111" y="1636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49,685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142522</xdr:rowOff>
    </xdr:from>
    <xdr:to>
      <xdr:col>15</xdr:col>
      <xdr:colOff>231775</xdr:colOff>
      <xdr:row>98</xdr:row>
      <xdr:rowOff>72672</xdr:rowOff>
    </xdr:to>
    <xdr:sp macro="" textlink="">
      <xdr:nvSpPr>
        <xdr:cNvPr id="487" name="円/楕円 486"/>
        <xdr:cNvSpPr/>
      </xdr:nvSpPr>
      <xdr:spPr>
        <a:xfrm>
          <a:off x="10426700" y="16773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57449</xdr:rowOff>
    </xdr:from>
    <xdr:ext cx="534377" cy="259045"/>
    <xdr:sp macro="" textlink="">
      <xdr:nvSpPr>
        <xdr:cNvPr id="488" name="土木費該当値テキスト"/>
        <xdr:cNvSpPr txBox="1"/>
      </xdr:nvSpPr>
      <xdr:spPr>
        <a:xfrm>
          <a:off x="10528300" y="16688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25,463</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150844</xdr:rowOff>
    </xdr:from>
    <xdr:to>
      <xdr:col>14</xdr:col>
      <xdr:colOff>79375</xdr:colOff>
      <xdr:row>98</xdr:row>
      <xdr:rowOff>80994</xdr:rowOff>
    </xdr:to>
    <xdr:sp macro="" textlink="">
      <xdr:nvSpPr>
        <xdr:cNvPr id="489" name="円/楕円 488"/>
        <xdr:cNvSpPr/>
      </xdr:nvSpPr>
      <xdr:spPr>
        <a:xfrm>
          <a:off x="9588500" y="1678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72121</xdr:rowOff>
    </xdr:from>
    <xdr:ext cx="534377" cy="259045"/>
    <xdr:sp macro="" textlink="">
      <xdr:nvSpPr>
        <xdr:cNvPr id="490" name="テキスト ボックス 489"/>
        <xdr:cNvSpPr txBox="1"/>
      </xdr:nvSpPr>
      <xdr:spPr>
        <a:xfrm>
          <a:off x="9372111" y="16874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24,371</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70117</xdr:rowOff>
    </xdr:from>
    <xdr:to>
      <xdr:col>12</xdr:col>
      <xdr:colOff>561975</xdr:colOff>
      <xdr:row>98</xdr:row>
      <xdr:rowOff>267</xdr:rowOff>
    </xdr:to>
    <xdr:sp macro="" textlink="">
      <xdr:nvSpPr>
        <xdr:cNvPr id="491" name="円/楕円 490"/>
        <xdr:cNvSpPr/>
      </xdr:nvSpPr>
      <xdr:spPr>
        <a:xfrm>
          <a:off x="8699500" y="16700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162844</xdr:rowOff>
    </xdr:from>
    <xdr:ext cx="534377" cy="259045"/>
    <xdr:sp macro="" textlink="">
      <xdr:nvSpPr>
        <xdr:cNvPr id="492" name="テキスト ボックス 491"/>
        <xdr:cNvSpPr txBox="1"/>
      </xdr:nvSpPr>
      <xdr:spPr>
        <a:xfrm>
          <a:off x="8483111" y="16793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34,965</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38813</xdr:rowOff>
    </xdr:from>
    <xdr:to>
      <xdr:col>11</xdr:col>
      <xdr:colOff>358775</xdr:colOff>
      <xdr:row>97</xdr:row>
      <xdr:rowOff>140413</xdr:rowOff>
    </xdr:to>
    <xdr:sp macro="" textlink="">
      <xdr:nvSpPr>
        <xdr:cNvPr id="493" name="円/楕円 492"/>
        <xdr:cNvSpPr/>
      </xdr:nvSpPr>
      <xdr:spPr>
        <a:xfrm>
          <a:off x="7810500" y="16669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131540</xdr:rowOff>
    </xdr:from>
    <xdr:ext cx="534377" cy="259045"/>
    <xdr:sp macro="" textlink="">
      <xdr:nvSpPr>
        <xdr:cNvPr id="494" name="テキスト ボックス 493"/>
        <xdr:cNvSpPr txBox="1"/>
      </xdr:nvSpPr>
      <xdr:spPr>
        <a:xfrm>
          <a:off x="7594111" y="16762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39,073</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49977</xdr:rowOff>
    </xdr:from>
    <xdr:to>
      <xdr:col>10</xdr:col>
      <xdr:colOff>155575</xdr:colOff>
      <xdr:row>97</xdr:row>
      <xdr:rowOff>151577</xdr:rowOff>
    </xdr:to>
    <xdr:sp macro="" textlink="">
      <xdr:nvSpPr>
        <xdr:cNvPr id="495" name="円/楕円 494"/>
        <xdr:cNvSpPr/>
      </xdr:nvSpPr>
      <xdr:spPr>
        <a:xfrm>
          <a:off x="6921500" y="16680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142704</xdr:rowOff>
    </xdr:from>
    <xdr:ext cx="534377" cy="259045"/>
    <xdr:sp macro="" textlink="">
      <xdr:nvSpPr>
        <xdr:cNvPr id="496" name="テキスト ボックス 495"/>
        <xdr:cNvSpPr txBox="1"/>
      </xdr:nvSpPr>
      <xdr:spPr>
        <a:xfrm>
          <a:off x="6705111" y="16773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37,608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12,369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07" name="直線コネクタ 50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08" name="テキスト ボックス 50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9" name="直線コネクタ 50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10" name="テキスト ボックス 50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11" name="直線コネクタ 51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12" name="テキスト ボックス 51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3" name="直線コネクタ 51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4" name="テキスト ボックス 51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5" name="直線コネクタ 51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6" name="テキスト ボックス 51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8" name="テキスト ボックス 51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154235</xdr:rowOff>
    </xdr:from>
    <xdr:to>
      <xdr:col>23</xdr:col>
      <xdr:colOff>516889</xdr:colOff>
      <xdr:row>38</xdr:row>
      <xdr:rowOff>9589</xdr:rowOff>
    </xdr:to>
    <xdr:cxnSp macro="">
      <xdr:nvCxnSpPr>
        <xdr:cNvPr id="520" name="直線コネクタ 519"/>
        <xdr:cNvCxnSpPr/>
      </xdr:nvCxnSpPr>
      <xdr:spPr>
        <a:xfrm flipV="1">
          <a:off x="16317595" y="5297735"/>
          <a:ext cx="1269" cy="1226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13416</xdr:rowOff>
    </xdr:from>
    <xdr:ext cx="534377" cy="259045"/>
    <xdr:sp macro="" textlink="">
      <xdr:nvSpPr>
        <xdr:cNvPr id="521" name="消防費最小値テキスト"/>
        <xdr:cNvSpPr txBox="1"/>
      </xdr:nvSpPr>
      <xdr:spPr>
        <a:xfrm>
          <a:off x="16370300" y="6528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10,830</a:t>
          </a:r>
          <a:endParaRPr kumimoji="1" lang="ja-JP" altLang="en-US" sz="1000" b="1">
            <a:latin typeface="ＭＳ Ｐゴシック"/>
          </a:endParaRPr>
        </a:p>
      </xdr:txBody>
    </xdr:sp>
    <xdr:clientData/>
  </xdr:oneCellAnchor>
  <xdr:twoCellAnchor>
    <xdr:from>
      <xdr:col>23</xdr:col>
      <xdr:colOff>428625</xdr:colOff>
      <xdr:row>38</xdr:row>
      <xdr:rowOff>9589</xdr:rowOff>
    </xdr:from>
    <xdr:to>
      <xdr:col>23</xdr:col>
      <xdr:colOff>606425</xdr:colOff>
      <xdr:row>38</xdr:row>
      <xdr:rowOff>9589</xdr:rowOff>
    </xdr:to>
    <xdr:cxnSp macro="">
      <xdr:nvCxnSpPr>
        <xdr:cNvPr id="522" name="直線コネクタ 521"/>
        <xdr:cNvCxnSpPr/>
      </xdr:nvCxnSpPr>
      <xdr:spPr>
        <a:xfrm>
          <a:off x="16230600" y="6524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100912</xdr:rowOff>
    </xdr:from>
    <xdr:ext cx="534377" cy="259045"/>
    <xdr:sp macro="" textlink="">
      <xdr:nvSpPr>
        <xdr:cNvPr id="523" name="消防費最大値テキスト"/>
        <xdr:cNvSpPr txBox="1"/>
      </xdr:nvSpPr>
      <xdr:spPr>
        <a:xfrm>
          <a:off x="16370300" y="507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75,237</a:t>
          </a:r>
          <a:endParaRPr kumimoji="1" lang="ja-JP" altLang="en-US" sz="1000" b="1">
            <a:latin typeface="ＭＳ Ｐゴシック"/>
          </a:endParaRPr>
        </a:p>
      </xdr:txBody>
    </xdr:sp>
    <xdr:clientData/>
  </xdr:oneCellAnchor>
  <xdr:twoCellAnchor>
    <xdr:from>
      <xdr:col>23</xdr:col>
      <xdr:colOff>428625</xdr:colOff>
      <xdr:row>30</xdr:row>
      <xdr:rowOff>154235</xdr:rowOff>
    </xdr:from>
    <xdr:to>
      <xdr:col>23</xdr:col>
      <xdr:colOff>606425</xdr:colOff>
      <xdr:row>30</xdr:row>
      <xdr:rowOff>154235</xdr:rowOff>
    </xdr:to>
    <xdr:cxnSp macro="">
      <xdr:nvCxnSpPr>
        <xdr:cNvPr id="524" name="直線コネクタ 523"/>
        <xdr:cNvCxnSpPr/>
      </xdr:nvCxnSpPr>
      <xdr:spPr>
        <a:xfrm>
          <a:off x="16230600" y="5297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102286</xdr:rowOff>
    </xdr:from>
    <xdr:to>
      <xdr:col>23</xdr:col>
      <xdr:colOff>517525</xdr:colOff>
      <xdr:row>37</xdr:row>
      <xdr:rowOff>149701</xdr:rowOff>
    </xdr:to>
    <xdr:cxnSp macro="">
      <xdr:nvCxnSpPr>
        <xdr:cNvPr id="525" name="直線コネクタ 524"/>
        <xdr:cNvCxnSpPr/>
      </xdr:nvCxnSpPr>
      <xdr:spPr>
        <a:xfrm flipV="1">
          <a:off x="15481300" y="6445936"/>
          <a:ext cx="838200" cy="47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106748</xdr:rowOff>
    </xdr:from>
    <xdr:ext cx="534377" cy="259045"/>
    <xdr:sp macro="" textlink="">
      <xdr:nvSpPr>
        <xdr:cNvPr id="526" name="消防費平均値テキスト"/>
        <xdr:cNvSpPr txBox="1"/>
      </xdr:nvSpPr>
      <xdr:spPr>
        <a:xfrm>
          <a:off x="16370300" y="61074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22,264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83871</xdr:rowOff>
    </xdr:from>
    <xdr:to>
      <xdr:col>23</xdr:col>
      <xdr:colOff>568325</xdr:colOff>
      <xdr:row>37</xdr:row>
      <xdr:rowOff>14021</xdr:rowOff>
    </xdr:to>
    <xdr:sp macro="" textlink="">
      <xdr:nvSpPr>
        <xdr:cNvPr id="527" name="フローチャート : 判断 526"/>
        <xdr:cNvSpPr/>
      </xdr:nvSpPr>
      <xdr:spPr>
        <a:xfrm>
          <a:off x="16268700" y="625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149701</xdr:rowOff>
    </xdr:from>
    <xdr:to>
      <xdr:col>22</xdr:col>
      <xdr:colOff>365125</xdr:colOff>
      <xdr:row>37</xdr:row>
      <xdr:rowOff>160007</xdr:rowOff>
    </xdr:to>
    <xdr:cxnSp macro="">
      <xdr:nvCxnSpPr>
        <xdr:cNvPr id="528" name="直線コネクタ 527"/>
        <xdr:cNvCxnSpPr/>
      </xdr:nvCxnSpPr>
      <xdr:spPr>
        <a:xfrm flipV="1">
          <a:off x="14592300" y="6493351"/>
          <a:ext cx="889000" cy="10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60287</xdr:rowOff>
    </xdr:from>
    <xdr:to>
      <xdr:col>22</xdr:col>
      <xdr:colOff>415925</xdr:colOff>
      <xdr:row>36</xdr:row>
      <xdr:rowOff>161887</xdr:rowOff>
    </xdr:to>
    <xdr:sp macro="" textlink="">
      <xdr:nvSpPr>
        <xdr:cNvPr id="529" name="フローチャート : 判断 528"/>
        <xdr:cNvSpPr/>
      </xdr:nvSpPr>
      <xdr:spPr>
        <a:xfrm>
          <a:off x="15430500" y="6232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6964</xdr:rowOff>
    </xdr:from>
    <xdr:ext cx="534377" cy="259045"/>
    <xdr:sp macro="" textlink="">
      <xdr:nvSpPr>
        <xdr:cNvPr id="530" name="テキスト ボックス 529"/>
        <xdr:cNvSpPr txBox="1"/>
      </xdr:nvSpPr>
      <xdr:spPr>
        <a:xfrm>
          <a:off x="15214111" y="6007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23,502</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142081</xdr:rowOff>
    </xdr:from>
    <xdr:to>
      <xdr:col>21</xdr:col>
      <xdr:colOff>161925</xdr:colOff>
      <xdr:row>37</xdr:row>
      <xdr:rowOff>160007</xdr:rowOff>
    </xdr:to>
    <xdr:cxnSp macro="">
      <xdr:nvCxnSpPr>
        <xdr:cNvPr id="531" name="直線コネクタ 530"/>
        <xdr:cNvCxnSpPr/>
      </xdr:nvCxnSpPr>
      <xdr:spPr>
        <a:xfrm>
          <a:off x="13703300" y="6485731"/>
          <a:ext cx="889000" cy="17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54858</xdr:rowOff>
    </xdr:from>
    <xdr:to>
      <xdr:col>21</xdr:col>
      <xdr:colOff>212725</xdr:colOff>
      <xdr:row>36</xdr:row>
      <xdr:rowOff>156458</xdr:rowOff>
    </xdr:to>
    <xdr:sp macro="" textlink="">
      <xdr:nvSpPr>
        <xdr:cNvPr id="532" name="フローチャート : 判断 531"/>
        <xdr:cNvSpPr/>
      </xdr:nvSpPr>
      <xdr:spPr>
        <a:xfrm>
          <a:off x="14541500" y="622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1535</xdr:rowOff>
    </xdr:from>
    <xdr:ext cx="534377" cy="259045"/>
    <xdr:sp macro="" textlink="">
      <xdr:nvSpPr>
        <xdr:cNvPr id="533" name="テキスト ボックス 532"/>
        <xdr:cNvSpPr txBox="1"/>
      </xdr:nvSpPr>
      <xdr:spPr>
        <a:xfrm>
          <a:off x="14325111" y="600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23,787</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119336</xdr:rowOff>
    </xdr:from>
    <xdr:to>
      <xdr:col>19</xdr:col>
      <xdr:colOff>644525</xdr:colOff>
      <xdr:row>37</xdr:row>
      <xdr:rowOff>142081</xdr:rowOff>
    </xdr:to>
    <xdr:cxnSp macro="">
      <xdr:nvCxnSpPr>
        <xdr:cNvPr id="534" name="直線コネクタ 533"/>
        <xdr:cNvCxnSpPr/>
      </xdr:nvCxnSpPr>
      <xdr:spPr>
        <a:xfrm>
          <a:off x="12814300" y="6462986"/>
          <a:ext cx="889000" cy="22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74251</xdr:rowOff>
    </xdr:from>
    <xdr:to>
      <xdr:col>20</xdr:col>
      <xdr:colOff>9525</xdr:colOff>
      <xdr:row>37</xdr:row>
      <xdr:rowOff>4401</xdr:rowOff>
    </xdr:to>
    <xdr:sp macro="" textlink="">
      <xdr:nvSpPr>
        <xdr:cNvPr id="535" name="フローチャート : 判断 534"/>
        <xdr:cNvSpPr/>
      </xdr:nvSpPr>
      <xdr:spPr>
        <a:xfrm>
          <a:off x="13652500" y="6246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20928</xdr:rowOff>
    </xdr:from>
    <xdr:ext cx="534377" cy="259045"/>
    <xdr:sp macro="" textlink="">
      <xdr:nvSpPr>
        <xdr:cNvPr id="536" name="テキスト ボックス 535"/>
        <xdr:cNvSpPr txBox="1"/>
      </xdr:nvSpPr>
      <xdr:spPr>
        <a:xfrm>
          <a:off x="13436111" y="602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22,769</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77070</xdr:rowOff>
    </xdr:from>
    <xdr:to>
      <xdr:col>18</xdr:col>
      <xdr:colOff>492125</xdr:colOff>
      <xdr:row>37</xdr:row>
      <xdr:rowOff>7220</xdr:rowOff>
    </xdr:to>
    <xdr:sp macro="" textlink="">
      <xdr:nvSpPr>
        <xdr:cNvPr id="537" name="フローチャート : 判断 536"/>
        <xdr:cNvSpPr/>
      </xdr:nvSpPr>
      <xdr:spPr>
        <a:xfrm>
          <a:off x="12763500" y="6249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23747</xdr:rowOff>
    </xdr:from>
    <xdr:ext cx="534377" cy="259045"/>
    <xdr:sp macro="" textlink="">
      <xdr:nvSpPr>
        <xdr:cNvPr id="538" name="テキスト ボックス 537"/>
        <xdr:cNvSpPr txBox="1"/>
      </xdr:nvSpPr>
      <xdr:spPr>
        <a:xfrm>
          <a:off x="12547111" y="6024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22,621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51486</xdr:rowOff>
    </xdr:from>
    <xdr:to>
      <xdr:col>23</xdr:col>
      <xdr:colOff>568325</xdr:colOff>
      <xdr:row>37</xdr:row>
      <xdr:rowOff>153086</xdr:rowOff>
    </xdr:to>
    <xdr:sp macro="" textlink="">
      <xdr:nvSpPr>
        <xdr:cNvPr id="544" name="円/楕円 543"/>
        <xdr:cNvSpPr/>
      </xdr:nvSpPr>
      <xdr:spPr>
        <a:xfrm>
          <a:off x="16268700" y="6395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137863</xdr:rowOff>
    </xdr:from>
    <xdr:ext cx="534377" cy="259045"/>
    <xdr:sp macro="" textlink="">
      <xdr:nvSpPr>
        <xdr:cNvPr id="545" name="消防費該当値テキスト"/>
        <xdr:cNvSpPr txBox="1"/>
      </xdr:nvSpPr>
      <xdr:spPr>
        <a:xfrm>
          <a:off x="16370300" y="6310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14,964</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98901</xdr:rowOff>
    </xdr:from>
    <xdr:to>
      <xdr:col>22</xdr:col>
      <xdr:colOff>415925</xdr:colOff>
      <xdr:row>38</xdr:row>
      <xdr:rowOff>29051</xdr:rowOff>
    </xdr:to>
    <xdr:sp macro="" textlink="">
      <xdr:nvSpPr>
        <xdr:cNvPr id="546" name="円/楕円 545"/>
        <xdr:cNvSpPr/>
      </xdr:nvSpPr>
      <xdr:spPr>
        <a:xfrm>
          <a:off x="15430500" y="6442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20178</xdr:rowOff>
    </xdr:from>
    <xdr:ext cx="534377" cy="259045"/>
    <xdr:sp macro="" textlink="">
      <xdr:nvSpPr>
        <xdr:cNvPr id="547" name="テキスト ボックス 546"/>
        <xdr:cNvSpPr txBox="1"/>
      </xdr:nvSpPr>
      <xdr:spPr>
        <a:xfrm>
          <a:off x="15214111" y="6535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12,475</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109207</xdr:rowOff>
    </xdr:from>
    <xdr:to>
      <xdr:col>21</xdr:col>
      <xdr:colOff>212725</xdr:colOff>
      <xdr:row>38</xdr:row>
      <xdr:rowOff>39357</xdr:rowOff>
    </xdr:to>
    <xdr:sp macro="" textlink="">
      <xdr:nvSpPr>
        <xdr:cNvPr id="548" name="円/楕円 547"/>
        <xdr:cNvSpPr/>
      </xdr:nvSpPr>
      <xdr:spPr>
        <a:xfrm>
          <a:off x="14541500" y="645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30484</xdr:rowOff>
    </xdr:from>
    <xdr:ext cx="534377" cy="259045"/>
    <xdr:sp macro="" textlink="">
      <xdr:nvSpPr>
        <xdr:cNvPr id="549" name="テキスト ボックス 548"/>
        <xdr:cNvSpPr txBox="1"/>
      </xdr:nvSpPr>
      <xdr:spPr>
        <a:xfrm>
          <a:off x="14325111" y="6545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11,934</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91281</xdr:rowOff>
    </xdr:from>
    <xdr:to>
      <xdr:col>20</xdr:col>
      <xdr:colOff>9525</xdr:colOff>
      <xdr:row>38</xdr:row>
      <xdr:rowOff>21431</xdr:rowOff>
    </xdr:to>
    <xdr:sp macro="" textlink="">
      <xdr:nvSpPr>
        <xdr:cNvPr id="550" name="円/楕円 549"/>
        <xdr:cNvSpPr/>
      </xdr:nvSpPr>
      <xdr:spPr>
        <a:xfrm>
          <a:off x="13652500" y="6434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12558</xdr:rowOff>
    </xdr:from>
    <xdr:ext cx="534377" cy="259045"/>
    <xdr:sp macro="" textlink="">
      <xdr:nvSpPr>
        <xdr:cNvPr id="551" name="テキスト ボックス 550"/>
        <xdr:cNvSpPr txBox="1"/>
      </xdr:nvSpPr>
      <xdr:spPr>
        <a:xfrm>
          <a:off x="13436111" y="6527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12,875</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68536</xdr:rowOff>
    </xdr:from>
    <xdr:to>
      <xdr:col>18</xdr:col>
      <xdr:colOff>492125</xdr:colOff>
      <xdr:row>37</xdr:row>
      <xdr:rowOff>170135</xdr:rowOff>
    </xdr:to>
    <xdr:sp macro="" textlink="">
      <xdr:nvSpPr>
        <xdr:cNvPr id="552" name="円/楕円 551"/>
        <xdr:cNvSpPr/>
      </xdr:nvSpPr>
      <xdr:spPr>
        <a:xfrm>
          <a:off x="12763500" y="641218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161262</xdr:rowOff>
    </xdr:from>
    <xdr:ext cx="534377" cy="259045"/>
    <xdr:sp macro="" textlink="">
      <xdr:nvSpPr>
        <xdr:cNvPr id="553" name="テキスト ボックス 552"/>
        <xdr:cNvSpPr txBox="1"/>
      </xdr:nvSpPr>
      <xdr:spPr>
        <a:xfrm>
          <a:off x="12547111" y="6504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14,069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62,336</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4" name="テキスト ボックス 563"/>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5" name="直線コネクタ 564"/>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6" name="テキスト ボックス 565"/>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7" name="直線コネクタ 566"/>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8" name="テキスト ボックス 567"/>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9" name="直線コネクタ 56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70" name="テキスト ボックス 569"/>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71" name="直線コネクタ 57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72" name="テキスト ボックス 571"/>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73" name="直線コネクタ 572"/>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4" name="テキスト ボックス 573"/>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5" name="直線コネクタ 57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6" name="テキスト ボックス 57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150013</xdr:rowOff>
    </xdr:from>
    <xdr:to>
      <xdr:col>23</xdr:col>
      <xdr:colOff>516889</xdr:colOff>
      <xdr:row>59</xdr:row>
      <xdr:rowOff>64516</xdr:rowOff>
    </xdr:to>
    <xdr:cxnSp macro="">
      <xdr:nvCxnSpPr>
        <xdr:cNvPr id="578" name="直線コネクタ 577"/>
        <xdr:cNvCxnSpPr/>
      </xdr:nvCxnSpPr>
      <xdr:spPr>
        <a:xfrm flipV="1">
          <a:off x="16317595" y="8722513"/>
          <a:ext cx="1269" cy="1457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68343</xdr:rowOff>
    </xdr:from>
    <xdr:ext cx="534377" cy="259045"/>
    <xdr:sp macro="" textlink="">
      <xdr:nvSpPr>
        <xdr:cNvPr id="579" name="教育費最小値テキスト"/>
        <xdr:cNvSpPr txBox="1"/>
      </xdr:nvSpPr>
      <xdr:spPr>
        <a:xfrm>
          <a:off x="16370300" y="1018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28,420</a:t>
          </a:r>
          <a:endParaRPr kumimoji="1" lang="ja-JP" altLang="en-US" sz="1000" b="1">
            <a:latin typeface="ＭＳ Ｐゴシック"/>
          </a:endParaRPr>
        </a:p>
      </xdr:txBody>
    </xdr:sp>
    <xdr:clientData/>
  </xdr:oneCellAnchor>
  <xdr:twoCellAnchor>
    <xdr:from>
      <xdr:col>23</xdr:col>
      <xdr:colOff>428625</xdr:colOff>
      <xdr:row>59</xdr:row>
      <xdr:rowOff>64516</xdr:rowOff>
    </xdr:from>
    <xdr:to>
      <xdr:col>23</xdr:col>
      <xdr:colOff>606425</xdr:colOff>
      <xdr:row>59</xdr:row>
      <xdr:rowOff>64516</xdr:rowOff>
    </xdr:to>
    <xdr:cxnSp macro="">
      <xdr:nvCxnSpPr>
        <xdr:cNvPr id="580" name="直線コネクタ 579"/>
        <xdr:cNvCxnSpPr/>
      </xdr:nvCxnSpPr>
      <xdr:spPr>
        <a:xfrm>
          <a:off x="16230600" y="10180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96690</xdr:rowOff>
    </xdr:from>
    <xdr:ext cx="599010" cy="259045"/>
    <xdr:sp macro="" textlink="">
      <xdr:nvSpPr>
        <xdr:cNvPr id="581" name="教育費最大値テキスト"/>
        <xdr:cNvSpPr txBox="1"/>
      </xdr:nvSpPr>
      <xdr:spPr>
        <a:xfrm>
          <a:off x="16370300" y="8497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143,188</a:t>
          </a:r>
          <a:endParaRPr kumimoji="1" lang="ja-JP" altLang="en-US" sz="1000" b="1">
            <a:latin typeface="ＭＳ Ｐゴシック"/>
          </a:endParaRPr>
        </a:p>
      </xdr:txBody>
    </xdr:sp>
    <xdr:clientData/>
  </xdr:oneCellAnchor>
  <xdr:twoCellAnchor>
    <xdr:from>
      <xdr:col>23</xdr:col>
      <xdr:colOff>428625</xdr:colOff>
      <xdr:row>50</xdr:row>
      <xdr:rowOff>150013</xdr:rowOff>
    </xdr:from>
    <xdr:to>
      <xdr:col>23</xdr:col>
      <xdr:colOff>606425</xdr:colOff>
      <xdr:row>50</xdr:row>
      <xdr:rowOff>150013</xdr:rowOff>
    </xdr:to>
    <xdr:cxnSp macro="">
      <xdr:nvCxnSpPr>
        <xdr:cNvPr id="582" name="直線コネクタ 581"/>
        <xdr:cNvCxnSpPr/>
      </xdr:nvCxnSpPr>
      <xdr:spPr>
        <a:xfrm>
          <a:off x="16230600" y="8722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122796</xdr:rowOff>
    </xdr:from>
    <xdr:to>
      <xdr:col>23</xdr:col>
      <xdr:colOff>517525</xdr:colOff>
      <xdr:row>58</xdr:row>
      <xdr:rowOff>133197</xdr:rowOff>
    </xdr:to>
    <xdr:cxnSp macro="">
      <xdr:nvCxnSpPr>
        <xdr:cNvPr id="583" name="直線コネクタ 582"/>
        <xdr:cNvCxnSpPr/>
      </xdr:nvCxnSpPr>
      <xdr:spPr>
        <a:xfrm>
          <a:off x="15481300" y="9381096"/>
          <a:ext cx="838200" cy="696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47769</xdr:rowOff>
    </xdr:from>
    <xdr:ext cx="534377" cy="259045"/>
    <xdr:sp macro="" textlink="">
      <xdr:nvSpPr>
        <xdr:cNvPr id="584" name="教育費平均値テキスト"/>
        <xdr:cNvSpPr txBox="1"/>
      </xdr:nvSpPr>
      <xdr:spPr>
        <a:xfrm>
          <a:off x="16370300" y="96489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54,540</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24892</xdr:rowOff>
    </xdr:from>
    <xdr:to>
      <xdr:col>23</xdr:col>
      <xdr:colOff>568325</xdr:colOff>
      <xdr:row>57</xdr:row>
      <xdr:rowOff>126492</xdr:rowOff>
    </xdr:to>
    <xdr:sp macro="" textlink="">
      <xdr:nvSpPr>
        <xdr:cNvPr id="585" name="フローチャート : 判断 584"/>
        <xdr:cNvSpPr/>
      </xdr:nvSpPr>
      <xdr:spPr>
        <a:xfrm>
          <a:off x="16268700" y="9797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122796</xdr:rowOff>
    </xdr:from>
    <xdr:to>
      <xdr:col>22</xdr:col>
      <xdr:colOff>365125</xdr:colOff>
      <xdr:row>57</xdr:row>
      <xdr:rowOff>53302</xdr:rowOff>
    </xdr:to>
    <xdr:cxnSp macro="">
      <xdr:nvCxnSpPr>
        <xdr:cNvPr id="586" name="直線コネクタ 585"/>
        <xdr:cNvCxnSpPr/>
      </xdr:nvCxnSpPr>
      <xdr:spPr>
        <a:xfrm flipV="1">
          <a:off x="14592300" y="9381096"/>
          <a:ext cx="889000" cy="444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128181</xdr:rowOff>
    </xdr:from>
    <xdr:to>
      <xdr:col>22</xdr:col>
      <xdr:colOff>415925</xdr:colOff>
      <xdr:row>57</xdr:row>
      <xdr:rowOff>58331</xdr:rowOff>
    </xdr:to>
    <xdr:sp macro="" textlink="">
      <xdr:nvSpPr>
        <xdr:cNvPr id="587" name="フローチャート : 判断 586"/>
        <xdr:cNvSpPr/>
      </xdr:nvSpPr>
      <xdr:spPr>
        <a:xfrm>
          <a:off x="15430500" y="9729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49458</xdr:rowOff>
    </xdr:from>
    <xdr:ext cx="534377" cy="259045"/>
    <xdr:sp macro="" textlink="">
      <xdr:nvSpPr>
        <xdr:cNvPr id="588" name="テキスト ボックス 587"/>
        <xdr:cNvSpPr txBox="1"/>
      </xdr:nvSpPr>
      <xdr:spPr>
        <a:xfrm>
          <a:off x="15214111" y="9822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59,907</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53302</xdr:rowOff>
    </xdr:from>
    <xdr:to>
      <xdr:col>21</xdr:col>
      <xdr:colOff>161925</xdr:colOff>
      <xdr:row>57</xdr:row>
      <xdr:rowOff>121183</xdr:rowOff>
    </xdr:to>
    <xdr:cxnSp macro="">
      <xdr:nvCxnSpPr>
        <xdr:cNvPr id="589" name="直線コネクタ 588"/>
        <xdr:cNvCxnSpPr/>
      </xdr:nvCxnSpPr>
      <xdr:spPr>
        <a:xfrm flipV="1">
          <a:off x="13703300" y="9825952"/>
          <a:ext cx="889000" cy="67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131369</xdr:rowOff>
    </xdr:from>
    <xdr:to>
      <xdr:col>21</xdr:col>
      <xdr:colOff>212725</xdr:colOff>
      <xdr:row>57</xdr:row>
      <xdr:rowOff>61519</xdr:rowOff>
    </xdr:to>
    <xdr:sp macro="" textlink="">
      <xdr:nvSpPr>
        <xdr:cNvPr id="590" name="フローチャート : 判断 589"/>
        <xdr:cNvSpPr/>
      </xdr:nvSpPr>
      <xdr:spPr>
        <a:xfrm>
          <a:off x="14541500" y="973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78046</xdr:rowOff>
    </xdr:from>
    <xdr:ext cx="534377" cy="259045"/>
    <xdr:sp macro="" textlink="">
      <xdr:nvSpPr>
        <xdr:cNvPr id="591" name="テキスト ボックス 590"/>
        <xdr:cNvSpPr txBox="1"/>
      </xdr:nvSpPr>
      <xdr:spPr>
        <a:xfrm>
          <a:off x="14325111" y="9507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59,656</a:t>
          </a:r>
          <a:endParaRPr kumimoji="1" lang="ja-JP" altLang="en-US" sz="1000" b="1">
            <a:solidFill>
              <a:srgbClr val="000080"/>
            </a:solidFill>
            <a:latin typeface="ＭＳ Ｐゴシック"/>
          </a:endParaRPr>
        </a:p>
      </xdr:txBody>
    </xdr:sp>
    <xdr:clientData/>
  </xdr:oneCellAnchor>
  <xdr:twoCellAnchor>
    <xdr:from>
      <xdr:col>18</xdr:col>
      <xdr:colOff>441325</xdr:colOff>
      <xdr:row>55</xdr:row>
      <xdr:rowOff>48273</xdr:rowOff>
    </xdr:from>
    <xdr:to>
      <xdr:col>19</xdr:col>
      <xdr:colOff>644525</xdr:colOff>
      <xdr:row>57</xdr:row>
      <xdr:rowOff>121183</xdr:rowOff>
    </xdr:to>
    <xdr:cxnSp macro="">
      <xdr:nvCxnSpPr>
        <xdr:cNvPr id="592" name="直線コネクタ 591"/>
        <xdr:cNvCxnSpPr/>
      </xdr:nvCxnSpPr>
      <xdr:spPr>
        <a:xfrm>
          <a:off x="12814300" y="9478023"/>
          <a:ext cx="889000" cy="415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20803</xdr:rowOff>
    </xdr:from>
    <xdr:to>
      <xdr:col>20</xdr:col>
      <xdr:colOff>9525</xdr:colOff>
      <xdr:row>57</xdr:row>
      <xdr:rowOff>122403</xdr:rowOff>
    </xdr:to>
    <xdr:sp macro="" textlink="">
      <xdr:nvSpPr>
        <xdr:cNvPr id="593" name="フローチャート : 判断 592"/>
        <xdr:cNvSpPr/>
      </xdr:nvSpPr>
      <xdr:spPr>
        <a:xfrm>
          <a:off x="13652500" y="9793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138930</xdr:rowOff>
    </xdr:from>
    <xdr:ext cx="534377" cy="259045"/>
    <xdr:sp macro="" textlink="">
      <xdr:nvSpPr>
        <xdr:cNvPr id="594" name="テキスト ボックス 593"/>
        <xdr:cNvSpPr txBox="1"/>
      </xdr:nvSpPr>
      <xdr:spPr>
        <a:xfrm>
          <a:off x="13436111" y="9568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54,862</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162560</xdr:rowOff>
    </xdr:from>
    <xdr:to>
      <xdr:col>18</xdr:col>
      <xdr:colOff>492125</xdr:colOff>
      <xdr:row>57</xdr:row>
      <xdr:rowOff>92710</xdr:rowOff>
    </xdr:to>
    <xdr:sp macro="" textlink="">
      <xdr:nvSpPr>
        <xdr:cNvPr id="595" name="フローチャート : 判断 594"/>
        <xdr:cNvSpPr/>
      </xdr:nvSpPr>
      <xdr:spPr>
        <a:xfrm>
          <a:off x="12763500" y="976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83837</xdr:rowOff>
    </xdr:from>
    <xdr:ext cx="534377" cy="259045"/>
    <xdr:sp macro="" textlink="">
      <xdr:nvSpPr>
        <xdr:cNvPr id="596" name="テキスト ボックス 595"/>
        <xdr:cNvSpPr txBox="1"/>
      </xdr:nvSpPr>
      <xdr:spPr>
        <a:xfrm>
          <a:off x="12547111" y="9856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57,200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7" name="テキスト ボックス 59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8" name="テキスト ボックス 59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9" name="テキスト ボックス 59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0" name="テキスト ボックス 59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1" name="テキスト ボックス 60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82397</xdr:rowOff>
    </xdr:from>
    <xdr:to>
      <xdr:col>23</xdr:col>
      <xdr:colOff>568325</xdr:colOff>
      <xdr:row>59</xdr:row>
      <xdr:rowOff>12547</xdr:rowOff>
    </xdr:to>
    <xdr:sp macro="" textlink="">
      <xdr:nvSpPr>
        <xdr:cNvPr id="602" name="円/楕円 601"/>
        <xdr:cNvSpPr/>
      </xdr:nvSpPr>
      <xdr:spPr>
        <a:xfrm>
          <a:off x="16268700" y="10026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168774</xdr:rowOff>
    </xdr:from>
    <xdr:ext cx="534377" cy="259045"/>
    <xdr:sp macro="" textlink="">
      <xdr:nvSpPr>
        <xdr:cNvPr id="603" name="教育費該当値テキスト"/>
        <xdr:cNvSpPr txBox="1"/>
      </xdr:nvSpPr>
      <xdr:spPr>
        <a:xfrm>
          <a:off x="16370300" y="9941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36,512</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71996</xdr:rowOff>
    </xdr:from>
    <xdr:to>
      <xdr:col>22</xdr:col>
      <xdr:colOff>415925</xdr:colOff>
      <xdr:row>55</xdr:row>
      <xdr:rowOff>2146</xdr:rowOff>
    </xdr:to>
    <xdr:sp macro="" textlink="">
      <xdr:nvSpPr>
        <xdr:cNvPr id="604" name="円/楕円 603"/>
        <xdr:cNvSpPr/>
      </xdr:nvSpPr>
      <xdr:spPr>
        <a:xfrm>
          <a:off x="15430500" y="9330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53</xdr:row>
      <xdr:rowOff>18673</xdr:rowOff>
    </xdr:from>
    <xdr:ext cx="534377" cy="259045"/>
    <xdr:sp macro="" textlink="">
      <xdr:nvSpPr>
        <xdr:cNvPr id="605" name="テキスト ボックス 604"/>
        <xdr:cNvSpPr txBox="1"/>
      </xdr:nvSpPr>
      <xdr:spPr>
        <a:xfrm>
          <a:off x="15214111" y="9105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91,331</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2502</xdr:rowOff>
    </xdr:from>
    <xdr:to>
      <xdr:col>21</xdr:col>
      <xdr:colOff>212725</xdr:colOff>
      <xdr:row>57</xdr:row>
      <xdr:rowOff>104102</xdr:rowOff>
    </xdr:to>
    <xdr:sp macro="" textlink="">
      <xdr:nvSpPr>
        <xdr:cNvPr id="606" name="円/楕円 605"/>
        <xdr:cNvSpPr/>
      </xdr:nvSpPr>
      <xdr:spPr>
        <a:xfrm>
          <a:off x="14541500" y="977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95229</xdr:rowOff>
    </xdr:from>
    <xdr:ext cx="534377" cy="259045"/>
    <xdr:sp macro="" textlink="">
      <xdr:nvSpPr>
        <xdr:cNvPr id="607" name="テキスト ボックス 606"/>
        <xdr:cNvSpPr txBox="1"/>
      </xdr:nvSpPr>
      <xdr:spPr>
        <a:xfrm>
          <a:off x="14325111" y="9867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56,303</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70383</xdr:rowOff>
    </xdr:from>
    <xdr:to>
      <xdr:col>20</xdr:col>
      <xdr:colOff>9525</xdr:colOff>
      <xdr:row>58</xdr:row>
      <xdr:rowOff>533</xdr:rowOff>
    </xdr:to>
    <xdr:sp macro="" textlink="">
      <xdr:nvSpPr>
        <xdr:cNvPr id="608" name="円/楕円 607"/>
        <xdr:cNvSpPr/>
      </xdr:nvSpPr>
      <xdr:spPr>
        <a:xfrm>
          <a:off x="13652500" y="9843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163110</xdr:rowOff>
    </xdr:from>
    <xdr:ext cx="534377" cy="259045"/>
    <xdr:sp macro="" textlink="">
      <xdr:nvSpPr>
        <xdr:cNvPr id="609" name="テキスト ボックス 608"/>
        <xdr:cNvSpPr txBox="1"/>
      </xdr:nvSpPr>
      <xdr:spPr>
        <a:xfrm>
          <a:off x="13436111" y="9935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50,958</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168923</xdr:rowOff>
    </xdr:from>
    <xdr:to>
      <xdr:col>18</xdr:col>
      <xdr:colOff>492125</xdr:colOff>
      <xdr:row>55</xdr:row>
      <xdr:rowOff>99073</xdr:rowOff>
    </xdr:to>
    <xdr:sp macro="" textlink="">
      <xdr:nvSpPr>
        <xdr:cNvPr id="610" name="円/楕円 609"/>
        <xdr:cNvSpPr/>
      </xdr:nvSpPr>
      <xdr:spPr>
        <a:xfrm>
          <a:off x="12763500" y="9427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53</xdr:row>
      <xdr:rowOff>115600</xdr:rowOff>
    </xdr:from>
    <xdr:ext cx="534377" cy="259045"/>
    <xdr:sp macro="" textlink="">
      <xdr:nvSpPr>
        <xdr:cNvPr id="611" name="テキスト ボックス 610"/>
        <xdr:cNvSpPr txBox="1"/>
      </xdr:nvSpPr>
      <xdr:spPr>
        <a:xfrm>
          <a:off x="12547111" y="9202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83,699</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2" name="正方形/長方形 61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3" name="正方形/長方形 61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4" name="正方形/長方形 61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5" name="正方形/長方形 61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6" name="正方形/長方形 61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7" name="正方形/長方形 61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8" name="正方形/長方形 61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9" name="正方形/長方形 61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0" name="テキスト ボックス 61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1" name="直線コネクタ 62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22" name="直線コネクタ 62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23" name="テキスト ボックス 62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24" name="直線コネクタ 62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625" name="テキスト ボックス 624"/>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26" name="直線コネクタ 62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627" name="テキスト ボックス 626"/>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28" name="直線コネクタ 62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629" name="テキスト ボックス 628"/>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30" name="直線コネクタ 62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631" name="テキスト ボックス 630"/>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32" name="直線コネクタ 63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633" name="テキスト ボックス 632"/>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4" name="直線コネクタ 63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5" name="テキスト ボックス 63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106390</xdr:rowOff>
    </xdr:from>
    <xdr:to>
      <xdr:col>23</xdr:col>
      <xdr:colOff>516889</xdr:colOff>
      <xdr:row>79</xdr:row>
      <xdr:rowOff>98879</xdr:rowOff>
    </xdr:to>
    <xdr:cxnSp macro="">
      <xdr:nvCxnSpPr>
        <xdr:cNvPr id="637" name="直線コネクタ 636"/>
        <xdr:cNvCxnSpPr/>
      </xdr:nvCxnSpPr>
      <xdr:spPr>
        <a:xfrm flipV="1">
          <a:off x="16317595" y="12107890"/>
          <a:ext cx="1269" cy="1535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109811</xdr:rowOff>
    </xdr:from>
    <xdr:ext cx="249299" cy="259045"/>
    <xdr:sp macro="" textlink="">
      <xdr:nvSpPr>
        <xdr:cNvPr id="638" name="災害復旧費最小値テキスト"/>
        <xdr:cNvSpPr txBox="1"/>
      </xdr:nvSpPr>
      <xdr:spPr>
        <a:xfrm>
          <a:off x="16370300" y="136543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39" name="直線コネクタ 638"/>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53067</xdr:rowOff>
    </xdr:from>
    <xdr:ext cx="534377" cy="259045"/>
    <xdr:sp macro="" textlink="">
      <xdr:nvSpPr>
        <xdr:cNvPr id="640" name="災害復旧費最大値テキスト"/>
        <xdr:cNvSpPr txBox="1"/>
      </xdr:nvSpPr>
      <xdr:spPr>
        <a:xfrm>
          <a:off x="16370300" y="11883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94,040</a:t>
          </a:r>
          <a:endParaRPr kumimoji="1" lang="ja-JP" altLang="en-US" sz="1000" b="1">
            <a:latin typeface="ＭＳ Ｐゴシック"/>
          </a:endParaRPr>
        </a:p>
      </xdr:txBody>
    </xdr:sp>
    <xdr:clientData/>
  </xdr:oneCellAnchor>
  <xdr:twoCellAnchor>
    <xdr:from>
      <xdr:col>23</xdr:col>
      <xdr:colOff>428625</xdr:colOff>
      <xdr:row>70</xdr:row>
      <xdr:rowOff>106390</xdr:rowOff>
    </xdr:from>
    <xdr:to>
      <xdr:col>23</xdr:col>
      <xdr:colOff>606425</xdr:colOff>
      <xdr:row>70</xdr:row>
      <xdr:rowOff>106390</xdr:rowOff>
    </xdr:to>
    <xdr:cxnSp macro="">
      <xdr:nvCxnSpPr>
        <xdr:cNvPr id="641" name="直線コネクタ 640"/>
        <xdr:cNvCxnSpPr/>
      </xdr:nvCxnSpPr>
      <xdr:spPr>
        <a:xfrm>
          <a:off x="16230600" y="12107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98879</xdr:rowOff>
    </xdr:from>
    <xdr:to>
      <xdr:col>23</xdr:col>
      <xdr:colOff>517525</xdr:colOff>
      <xdr:row>79</xdr:row>
      <xdr:rowOff>98879</xdr:rowOff>
    </xdr:to>
    <xdr:cxnSp macro="">
      <xdr:nvCxnSpPr>
        <xdr:cNvPr id="642" name="直線コネクタ 641"/>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27260</xdr:rowOff>
    </xdr:from>
    <xdr:ext cx="469744" cy="259045"/>
    <xdr:sp macro="" textlink="">
      <xdr:nvSpPr>
        <xdr:cNvPr id="643" name="災害復旧費平均値テキスト"/>
        <xdr:cNvSpPr txBox="1"/>
      </xdr:nvSpPr>
      <xdr:spPr>
        <a:xfrm>
          <a:off x="16370300" y="134003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2,676</a:t>
          </a:r>
          <a:endParaRPr kumimoji="1" lang="ja-JP" altLang="en-US" sz="1000" b="1">
            <a:solidFill>
              <a:srgbClr val="000080"/>
            </a:solidFill>
            <a:latin typeface="ＭＳ Ｐゴシック"/>
          </a:endParaRPr>
        </a:p>
      </xdr:txBody>
    </xdr:sp>
    <xdr:clientData/>
  </xdr:oneCellAnchor>
  <xdr:twoCellAnchor>
    <xdr:from>
      <xdr:col>23</xdr:col>
      <xdr:colOff>466725</xdr:colOff>
      <xdr:row>79</xdr:row>
      <xdr:rowOff>4383</xdr:rowOff>
    </xdr:from>
    <xdr:to>
      <xdr:col>23</xdr:col>
      <xdr:colOff>568325</xdr:colOff>
      <xdr:row>79</xdr:row>
      <xdr:rowOff>105983</xdr:rowOff>
    </xdr:to>
    <xdr:sp macro="" textlink="">
      <xdr:nvSpPr>
        <xdr:cNvPr id="644" name="フローチャート : 判断 643"/>
        <xdr:cNvSpPr/>
      </xdr:nvSpPr>
      <xdr:spPr>
        <a:xfrm>
          <a:off x="16268700" y="13548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98879</xdr:rowOff>
    </xdr:from>
    <xdr:to>
      <xdr:col>22</xdr:col>
      <xdr:colOff>365125</xdr:colOff>
      <xdr:row>79</xdr:row>
      <xdr:rowOff>98879</xdr:rowOff>
    </xdr:to>
    <xdr:cxnSp macro="">
      <xdr:nvCxnSpPr>
        <xdr:cNvPr id="645" name="直線コネクタ 644"/>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79</xdr:row>
      <xdr:rowOff>21839</xdr:rowOff>
    </xdr:from>
    <xdr:to>
      <xdr:col>22</xdr:col>
      <xdr:colOff>415925</xdr:colOff>
      <xdr:row>79</xdr:row>
      <xdr:rowOff>123439</xdr:rowOff>
    </xdr:to>
    <xdr:sp macro="" textlink="">
      <xdr:nvSpPr>
        <xdr:cNvPr id="646" name="フローチャート : 判断 645"/>
        <xdr:cNvSpPr/>
      </xdr:nvSpPr>
      <xdr:spPr>
        <a:xfrm>
          <a:off x="15430500" y="1356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139966</xdr:rowOff>
    </xdr:from>
    <xdr:ext cx="469744" cy="259045"/>
    <xdr:sp macro="" textlink="">
      <xdr:nvSpPr>
        <xdr:cNvPr id="647" name="テキスト ボックス 646"/>
        <xdr:cNvSpPr txBox="1"/>
      </xdr:nvSpPr>
      <xdr:spPr>
        <a:xfrm>
          <a:off x="15246427" y="13341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1,607</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98275</xdr:rowOff>
    </xdr:from>
    <xdr:to>
      <xdr:col>21</xdr:col>
      <xdr:colOff>161925</xdr:colOff>
      <xdr:row>79</xdr:row>
      <xdr:rowOff>98879</xdr:rowOff>
    </xdr:to>
    <xdr:cxnSp macro="">
      <xdr:nvCxnSpPr>
        <xdr:cNvPr id="648" name="直線コネクタ 647"/>
        <xdr:cNvCxnSpPr/>
      </xdr:nvCxnSpPr>
      <xdr:spPr>
        <a:xfrm>
          <a:off x="13703300" y="13642825"/>
          <a:ext cx="889000" cy="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161889</xdr:rowOff>
    </xdr:from>
    <xdr:to>
      <xdr:col>21</xdr:col>
      <xdr:colOff>212725</xdr:colOff>
      <xdr:row>79</xdr:row>
      <xdr:rowOff>92039</xdr:rowOff>
    </xdr:to>
    <xdr:sp macro="" textlink="">
      <xdr:nvSpPr>
        <xdr:cNvPr id="649" name="フローチャート : 判断 648"/>
        <xdr:cNvSpPr/>
      </xdr:nvSpPr>
      <xdr:spPr>
        <a:xfrm>
          <a:off x="14541500" y="13534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108566</xdr:rowOff>
    </xdr:from>
    <xdr:ext cx="469744" cy="259045"/>
    <xdr:sp macro="" textlink="">
      <xdr:nvSpPr>
        <xdr:cNvPr id="650" name="テキスト ボックス 649"/>
        <xdr:cNvSpPr txBox="1"/>
      </xdr:nvSpPr>
      <xdr:spPr>
        <a:xfrm>
          <a:off x="14357427" y="13310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3,530</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82990</xdr:rowOff>
    </xdr:from>
    <xdr:to>
      <xdr:col>19</xdr:col>
      <xdr:colOff>644525</xdr:colOff>
      <xdr:row>79</xdr:row>
      <xdr:rowOff>98275</xdr:rowOff>
    </xdr:to>
    <xdr:cxnSp macro="">
      <xdr:nvCxnSpPr>
        <xdr:cNvPr id="651" name="直線コネクタ 650"/>
        <xdr:cNvCxnSpPr/>
      </xdr:nvCxnSpPr>
      <xdr:spPr>
        <a:xfrm>
          <a:off x="12814300" y="13627540"/>
          <a:ext cx="889000" cy="15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164942</xdr:rowOff>
    </xdr:from>
    <xdr:to>
      <xdr:col>20</xdr:col>
      <xdr:colOff>9525</xdr:colOff>
      <xdr:row>79</xdr:row>
      <xdr:rowOff>95092</xdr:rowOff>
    </xdr:to>
    <xdr:sp macro="" textlink="">
      <xdr:nvSpPr>
        <xdr:cNvPr id="652" name="フローチャート : 判断 651"/>
        <xdr:cNvSpPr/>
      </xdr:nvSpPr>
      <xdr:spPr>
        <a:xfrm>
          <a:off x="13652500" y="13538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111619</xdr:rowOff>
    </xdr:from>
    <xdr:ext cx="469744" cy="259045"/>
    <xdr:sp macro="" textlink="">
      <xdr:nvSpPr>
        <xdr:cNvPr id="653" name="テキスト ボックス 652"/>
        <xdr:cNvSpPr txBox="1"/>
      </xdr:nvSpPr>
      <xdr:spPr>
        <a:xfrm>
          <a:off x="13468427" y="13313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3,343</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141494</xdr:rowOff>
    </xdr:from>
    <xdr:to>
      <xdr:col>18</xdr:col>
      <xdr:colOff>492125</xdr:colOff>
      <xdr:row>78</xdr:row>
      <xdr:rowOff>71644</xdr:rowOff>
    </xdr:to>
    <xdr:sp macro="" textlink="">
      <xdr:nvSpPr>
        <xdr:cNvPr id="654" name="フローチャート : 判断 653"/>
        <xdr:cNvSpPr/>
      </xdr:nvSpPr>
      <xdr:spPr>
        <a:xfrm>
          <a:off x="12763500" y="13343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88171</xdr:rowOff>
    </xdr:from>
    <xdr:ext cx="534377" cy="259045"/>
    <xdr:sp macro="" textlink="">
      <xdr:nvSpPr>
        <xdr:cNvPr id="655" name="テキスト ボックス 654"/>
        <xdr:cNvSpPr txBox="1"/>
      </xdr:nvSpPr>
      <xdr:spPr>
        <a:xfrm>
          <a:off x="12547111" y="13118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15,279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6" name="テキスト ボックス 65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7" name="テキスト ボックス 65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8" name="テキスト ボックス 65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9" name="テキスト ボックス 65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60" name="テキスト ボックス 65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79</xdr:row>
      <xdr:rowOff>48079</xdr:rowOff>
    </xdr:from>
    <xdr:to>
      <xdr:col>23</xdr:col>
      <xdr:colOff>568325</xdr:colOff>
      <xdr:row>79</xdr:row>
      <xdr:rowOff>149679</xdr:rowOff>
    </xdr:to>
    <xdr:sp macro="" textlink="">
      <xdr:nvSpPr>
        <xdr:cNvPr id="661" name="円/楕円 660"/>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154261</xdr:rowOff>
    </xdr:from>
    <xdr:ext cx="249299" cy="259045"/>
    <xdr:sp macro="" textlink="">
      <xdr:nvSpPr>
        <xdr:cNvPr id="662" name="災害復旧費該当値テキスト"/>
        <xdr:cNvSpPr txBox="1"/>
      </xdr:nvSpPr>
      <xdr:spPr>
        <a:xfrm>
          <a:off x="16370300" y="135273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79</xdr:row>
      <xdr:rowOff>48079</xdr:rowOff>
    </xdr:from>
    <xdr:to>
      <xdr:col>22</xdr:col>
      <xdr:colOff>415925</xdr:colOff>
      <xdr:row>79</xdr:row>
      <xdr:rowOff>149679</xdr:rowOff>
    </xdr:to>
    <xdr:sp macro="" textlink="">
      <xdr:nvSpPr>
        <xdr:cNvPr id="663" name="円/楕円 662"/>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140806</xdr:rowOff>
    </xdr:from>
    <xdr:ext cx="249299" cy="259045"/>
    <xdr:sp macro="" textlink="">
      <xdr:nvSpPr>
        <xdr:cNvPr id="664" name="テキスト ボックス 663"/>
        <xdr:cNvSpPr txBox="1"/>
      </xdr:nvSpPr>
      <xdr:spPr>
        <a:xfrm>
          <a:off x="15356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79</xdr:row>
      <xdr:rowOff>48079</xdr:rowOff>
    </xdr:from>
    <xdr:to>
      <xdr:col>21</xdr:col>
      <xdr:colOff>212725</xdr:colOff>
      <xdr:row>79</xdr:row>
      <xdr:rowOff>149679</xdr:rowOff>
    </xdr:to>
    <xdr:sp macro="" textlink="">
      <xdr:nvSpPr>
        <xdr:cNvPr id="665" name="円/楕円 664"/>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140806</xdr:rowOff>
    </xdr:from>
    <xdr:ext cx="249299" cy="259045"/>
    <xdr:sp macro="" textlink="">
      <xdr:nvSpPr>
        <xdr:cNvPr id="666" name="テキスト ボックス 665"/>
        <xdr:cNvSpPr txBox="1"/>
      </xdr:nvSpPr>
      <xdr:spPr>
        <a:xfrm>
          <a:off x="14467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79</xdr:row>
      <xdr:rowOff>47475</xdr:rowOff>
    </xdr:from>
    <xdr:to>
      <xdr:col>20</xdr:col>
      <xdr:colOff>9525</xdr:colOff>
      <xdr:row>79</xdr:row>
      <xdr:rowOff>149075</xdr:rowOff>
    </xdr:to>
    <xdr:sp macro="" textlink="">
      <xdr:nvSpPr>
        <xdr:cNvPr id="667" name="円/楕円 666"/>
        <xdr:cNvSpPr/>
      </xdr:nvSpPr>
      <xdr:spPr>
        <a:xfrm>
          <a:off x="13652500" y="13592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79</xdr:row>
      <xdr:rowOff>140202</xdr:rowOff>
    </xdr:from>
    <xdr:ext cx="313932" cy="259045"/>
    <xdr:sp macro="" textlink="">
      <xdr:nvSpPr>
        <xdr:cNvPr id="668" name="テキスト ボックス 667"/>
        <xdr:cNvSpPr txBox="1"/>
      </xdr:nvSpPr>
      <xdr:spPr>
        <a:xfrm>
          <a:off x="13546333" y="136847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18</xdr:col>
      <xdr:colOff>390525</xdr:colOff>
      <xdr:row>79</xdr:row>
      <xdr:rowOff>32190</xdr:rowOff>
    </xdr:from>
    <xdr:to>
      <xdr:col>18</xdr:col>
      <xdr:colOff>492125</xdr:colOff>
      <xdr:row>79</xdr:row>
      <xdr:rowOff>133790</xdr:rowOff>
    </xdr:to>
    <xdr:sp macro="" textlink="">
      <xdr:nvSpPr>
        <xdr:cNvPr id="669" name="円/楕円 668"/>
        <xdr:cNvSpPr/>
      </xdr:nvSpPr>
      <xdr:spPr>
        <a:xfrm>
          <a:off x="12763500" y="1357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124917</xdr:rowOff>
    </xdr:from>
    <xdr:ext cx="378565" cy="259045"/>
    <xdr:sp macro="" textlink="">
      <xdr:nvSpPr>
        <xdr:cNvPr id="670" name="テキスト ボックス 669"/>
        <xdr:cNvSpPr txBox="1"/>
      </xdr:nvSpPr>
      <xdr:spPr>
        <a:xfrm>
          <a:off x="12625017" y="136694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71" name="正方形/長方形 67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72" name="正方形/長方形 67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3" name="正方形/長方形 67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4" name="正方形/長方形 67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5" name="正方形/長方形 67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6" name="正方形/長方形 67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7" name="正方形/長方形 67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37,675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8" name="正方形/長方形 67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9" name="テキスト ボックス 67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80" name="直線コネクタ 67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81" name="直線コネクタ 68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82" name="テキスト ボックス 68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83" name="直線コネクタ 68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84" name="テキスト ボックス 68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85" name="直線コネクタ 68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86" name="テキスト ボックス 68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7" name="直線コネクタ 68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8" name="テキスト ボックス 68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9" name="直線コネクタ 68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90" name="テキスト ボックス 68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1" name="直線コネクタ 69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2" name="テキスト ボックス 69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37317</xdr:rowOff>
    </xdr:from>
    <xdr:to>
      <xdr:col>23</xdr:col>
      <xdr:colOff>516889</xdr:colOff>
      <xdr:row>99</xdr:row>
      <xdr:rowOff>1253</xdr:rowOff>
    </xdr:to>
    <xdr:cxnSp macro="">
      <xdr:nvCxnSpPr>
        <xdr:cNvPr id="694" name="直線コネクタ 693"/>
        <xdr:cNvCxnSpPr/>
      </xdr:nvCxnSpPr>
      <xdr:spPr>
        <a:xfrm flipV="1">
          <a:off x="16317595" y="15639267"/>
          <a:ext cx="1269" cy="1335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5080</xdr:rowOff>
    </xdr:from>
    <xdr:ext cx="469744" cy="259045"/>
    <xdr:sp macro="" textlink="">
      <xdr:nvSpPr>
        <xdr:cNvPr id="695" name="公債費最小値テキスト"/>
        <xdr:cNvSpPr txBox="1"/>
      </xdr:nvSpPr>
      <xdr:spPr>
        <a:xfrm>
          <a:off x="16370300" y="16978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5,669</a:t>
          </a:r>
          <a:endParaRPr kumimoji="1" lang="ja-JP" altLang="en-US" sz="1000" b="1">
            <a:latin typeface="ＭＳ Ｐゴシック"/>
          </a:endParaRPr>
        </a:p>
      </xdr:txBody>
    </xdr:sp>
    <xdr:clientData/>
  </xdr:oneCellAnchor>
  <xdr:twoCellAnchor>
    <xdr:from>
      <xdr:col>23</xdr:col>
      <xdr:colOff>428625</xdr:colOff>
      <xdr:row>99</xdr:row>
      <xdr:rowOff>1253</xdr:rowOff>
    </xdr:from>
    <xdr:to>
      <xdr:col>23</xdr:col>
      <xdr:colOff>606425</xdr:colOff>
      <xdr:row>99</xdr:row>
      <xdr:rowOff>1253</xdr:rowOff>
    </xdr:to>
    <xdr:cxnSp macro="">
      <xdr:nvCxnSpPr>
        <xdr:cNvPr id="696" name="直線コネクタ 695"/>
        <xdr:cNvCxnSpPr/>
      </xdr:nvCxnSpPr>
      <xdr:spPr>
        <a:xfrm>
          <a:off x="16230600" y="16974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155444</xdr:rowOff>
    </xdr:from>
    <xdr:ext cx="599010" cy="259045"/>
    <xdr:sp macro="" textlink="">
      <xdr:nvSpPr>
        <xdr:cNvPr id="697" name="公債費最大値テキスト"/>
        <xdr:cNvSpPr txBox="1"/>
      </xdr:nvSpPr>
      <xdr:spPr>
        <a:xfrm>
          <a:off x="16370300" y="15414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180,936</a:t>
          </a:r>
          <a:endParaRPr kumimoji="1" lang="ja-JP" altLang="en-US" sz="1000" b="1">
            <a:latin typeface="ＭＳ Ｐゴシック"/>
          </a:endParaRPr>
        </a:p>
      </xdr:txBody>
    </xdr:sp>
    <xdr:clientData/>
  </xdr:oneCellAnchor>
  <xdr:twoCellAnchor>
    <xdr:from>
      <xdr:col>23</xdr:col>
      <xdr:colOff>428625</xdr:colOff>
      <xdr:row>91</xdr:row>
      <xdr:rowOff>37317</xdr:rowOff>
    </xdr:from>
    <xdr:to>
      <xdr:col>23</xdr:col>
      <xdr:colOff>606425</xdr:colOff>
      <xdr:row>91</xdr:row>
      <xdr:rowOff>37317</xdr:rowOff>
    </xdr:to>
    <xdr:cxnSp macro="">
      <xdr:nvCxnSpPr>
        <xdr:cNvPr id="698" name="直線コネクタ 697"/>
        <xdr:cNvCxnSpPr/>
      </xdr:nvCxnSpPr>
      <xdr:spPr>
        <a:xfrm>
          <a:off x="16230600" y="15639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460</xdr:rowOff>
    </xdr:from>
    <xdr:to>
      <xdr:col>23</xdr:col>
      <xdr:colOff>517525</xdr:colOff>
      <xdr:row>98</xdr:row>
      <xdr:rowOff>681</xdr:rowOff>
    </xdr:to>
    <xdr:cxnSp macro="">
      <xdr:nvCxnSpPr>
        <xdr:cNvPr id="699" name="直線コネクタ 698"/>
        <xdr:cNvCxnSpPr/>
      </xdr:nvCxnSpPr>
      <xdr:spPr>
        <a:xfrm>
          <a:off x="15481300" y="16802560"/>
          <a:ext cx="838200" cy="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146508</xdr:rowOff>
    </xdr:from>
    <xdr:ext cx="534377" cy="259045"/>
    <xdr:sp macro="" textlink="">
      <xdr:nvSpPr>
        <xdr:cNvPr id="700" name="公債費平均値テキスト"/>
        <xdr:cNvSpPr txBox="1"/>
      </xdr:nvSpPr>
      <xdr:spPr>
        <a:xfrm>
          <a:off x="16370300" y="164342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50,442</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123631</xdr:rowOff>
    </xdr:from>
    <xdr:to>
      <xdr:col>23</xdr:col>
      <xdr:colOff>568325</xdr:colOff>
      <xdr:row>97</xdr:row>
      <xdr:rowOff>53781</xdr:rowOff>
    </xdr:to>
    <xdr:sp macro="" textlink="">
      <xdr:nvSpPr>
        <xdr:cNvPr id="701" name="フローチャート : 判断 700"/>
        <xdr:cNvSpPr/>
      </xdr:nvSpPr>
      <xdr:spPr>
        <a:xfrm>
          <a:off x="16268700" y="16582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167901</xdr:rowOff>
    </xdr:from>
    <xdr:to>
      <xdr:col>22</xdr:col>
      <xdr:colOff>365125</xdr:colOff>
      <xdr:row>98</xdr:row>
      <xdr:rowOff>460</xdr:rowOff>
    </xdr:to>
    <xdr:cxnSp macro="">
      <xdr:nvCxnSpPr>
        <xdr:cNvPr id="702" name="直線コネクタ 701"/>
        <xdr:cNvCxnSpPr/>
      </xdr:nvCxnSpPr>
      <xdr:spPr>
        <a:xfrm>
          <a:off x="14592300" y="16798551"/>
          <a:ext cx="889000" cy="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130375</xdr:rowOff>
    </xdr:from>
    <xdr:to>
      <xdr:col>22</xdr:col>
      <xdr:colOff>415925</xdr:colOff>
      <xdr:row>97</xdr:row>
      <xdr:rowOff>60525</xdr:rowOff>
    </xdr:to>
    <xdr:sp macro="" textlink="">
      <xdr:nvSpPr>
        <xdr:cNvPr id="703" name="フローチャート : 判断 702"/>
        <xdr:cNvSpPr/>
      </xdr:nvSpPr>
      <xdr:spPr>
        <a:xfrm>
          <a:off x="15430500" y="1658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77052</xdr:rowOff>
    </xdr:from>
    <xdr:ext cx="534377" cy="259045"/>
    <xdr:sp macro="" textlink="">
      <xdr:nvSpPr>
        <xdr:cNvPr id="704" name="テキスト ボックス 703"/>
        <xdr:cNvSpPr txBox="1"/>
      </xdr:nvSpPr>
      <xdr:spPr>
        <a:xfrm>
          <a:off x="15214111" y="16364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49,557</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167901</xdr:rowOff>
    </xdr:from>
    <xdr:to>
      <xdr:col>21</xdr:col>
      <xdr:colOff>161925</xdr:colOff>
      <xdr:row>98</xdr:row>
      <xdr:rowOff>788</xdr:rowOff>
    </xdr:to>
    <xdr:cxnSp macro="">
      <xdr:nvCxnSpPr>
        <xdr:cNvPr id="705" name="直線コネクタ 704"/>
        <xdr:cNvCxnSpPr/>
      </xdr:nvCxnSpPr>
      <xdr:spPr>
        <a:xfrm flipV="1">
          <a:off x="13703300" y="16798551"/>
          <a:ext cx="889000" cy="4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91156</xdr:rowOff>
    </xdr:from>
    <xdr:to>
      <xdr:col>21</xdr:col>
      <xdr:colOff>212725</xdr:colOff>
      <xdr:row>97</xdr:row>
      <xdr:rowOff>21306</xdr:rowOff>
    </xdr:to>
    <xdr:sp macro="" textlink="">
      <xdr:nvSpPr>
        <xdr:cNvPr id="706" name="フローチャート : 判断 705"/>
        <xdr:cNvSpPr/>
      </xdr:nvSpPr>
      <xdr:spPr>
        <a:xfrm>
          <a:off x="14541500" y="16550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37833</xdr:rowOff>
    </xdr:from>
    <xdr:ext cx="534377" cy="259045"/>
    <xdr:sp macro="" textlink="">
      <xdr:nvSpPr>
        <xdr:cNvPr id="707" name="テキスト ボックス 706"/>
        <xdr:cNvSpPr txBox="1"/>
      </xdr:nvSpPr>
      <xdr:spPr>
        <a:xfrm>
          <a:off x="14325111" y="16325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54,704</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788</xdr:rowOff>
    </xdr:from>
    <xdr:to>
      <xdr:col>19</xdr:col>
      <xdr:colOff>644525</xdr:colOff>
      <xdr:row>98</xdr:row>
      <xdr:rowOff>2929</xdr:rowOff>
    </xdr:to>
    <xdr:cxnSp macro="">
      <xdr:nvCxnSpPr>
        <xdr:cNvPr id="708" name="直線コネクタ 707"/>
        <xdr:cNvCxnSpPr/>
      </xdr:nvCxnSpPr>
      <xdr:spPr>
        <a:xfrm flipV="1">
          <a:off x="12814300" y="16802888"/>
          <a:ext cx="889000" cy="2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74223</xdr:rowOff>
    </xdr:from>
    <xdr:to>
      <xdr:col>20</xdr:col>
      <xdr:colOff>9525</xdr:colOff>
      <xdr:row>97</xdr:row>
      <xdr:rowOff>4373</xdr:rowOff>
    </xdr:to>
    <xdr:sp macro="" textlink="">
      <xdr:nvSpPr>
        <xdr:cNvPr id="709" name="フローチャート : 判断 708"/>
        <xdr:cNvSpPr/>
      </xdr:nvSpPr>
      <xdr:spPr>
        <a:xfrm>
          <a:off x="13652500" y="16533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20900</xdr:rowOff>
    </xdr:from>
    <xdr:ext cx="534377" cy="259045"/>
    <xdr:sp macro="" textlink="">
      <xdr:nvSpPr>
        <xdr:cNvPr id="710" name="テキスト ボックス 709"/>
        <xdr:cNvSpPr txBox="1"/>
      </xdr:nvSpPr>
      <xdr:spPr>
        <a:xfrm>
          <a:off x="13436111" y="16308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56,926</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75809</xdr:rowOff>
    </xdr:from>
    <xdr:to>
      <xdr:col>18</xdr:col>
      <xdr:colOff>492125</xdr:colOff>
      <xdr:row>97</xdr:row>
      <xdr:rowOff>5959</xdr:rowOff>
    </xdr:to>
    <xdr:sp macro="" textlink="">
      <xdr:nvSpPr>
        <xdr:cNvPr id="711" name="フローチャート : 判断 710"/>
        <xdr:cNvSpPr/>
      </xdr:nvSpPr>
      <xdr:spPr>
        <a:xfrm>
          <a:off x="12763500" y="1653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22486</xdr:rowOff>
    </xdr:from>
    <xdr:ext cx="534377" cy="259045"/>
    <xdr:sp macro="" textlink="">
      <xdr:nvSpPr>
        <xdr:cNvPr id="712" name="テキスト ボックス 711"/>
        <xdr:cNvSpPr txBox="1"/>
      </xdr:nvSpPr>
      <xdr:spPr>
        <a:xfrm>
          <a:off x="12547111" y="16310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56,718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3" name="テキスト ボックス 71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4" name="テキスト ボックス 71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5" name="テキスト ボックス 71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6" name="テキスト ボックス 71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7" name="テキスト ボックス 71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121331</xdr:rowOff>
    </xdr:from>
    <xdr:to>
      <xdr:col>23</xdr:col>
      <xdr:colOff>568325</xdr:colOff>
      <xdr:row>98</xdr:row>
      <xdr:rowOff>51481</xdr:rowOff>
    </xdr:to>
    <xdr:sp macro="" textlink="">
      <xdr:nvSpPr>
        <xdr:cNvPr id="718" name="円/楕円 717"/>
        <xdr:cNvSpPr/>
      </xdr:nvSpPr>
      <xdr:spPr>
        <a:xfrm>
          <a:off x="16268700" y="16751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99758</xdr:rowOff>
    </xdr:from>
    <xdr:ext cx="534377" cy="259045"/>
    <xdr:sp macro="" textlink="">
      <xdr:nvSpPr>
        <xdr:cNvPr id="719" name="公債費該当値テキスト"/>
        <xdr:cNvSpPr txBox="1"/>
      </xdr:nvSpPr>
      <xdr:spPr>
        <a:xfrm>
          <a:off x="16370300" y="16730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28,244</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121110</xdr:rowOff>
    </xdr:from>
    <xdr:to>
      <xdr:col>22</xdr:col>
      <xdr:colOff>415925</xdr:colOff>
      <xdr:row>98</xdr:row>
      <xdr:rowOff>51260</xdr:rowOff>
    </xdr:to>
    <xdr:sp macro="" textlink="">
      <xdr:nvSpPr>
        <xdr:cNvPr id="720" name="円/楕円 719"/>
        <xdr:cNvSpPr/>
      </xdr:nvSpPr>
      <xdr:spPr>
        <a:xfrm>
          <a:off x="15430500" y="1675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42387</xdr:rowOff>
    </xdr:from>
    <xdr:ext cx="534377" cy="259045"/>
    <xdr:sp macro="" textlink="">
      <xdr:nvSpPr>
        <xdr:cNvPr id="721" name="テキスト ボックス 720"/>
        <xdr:cNvSpPr txBox="1"/>
      </xdr:nvSpPr>
      <xdr:spPr>
        <a:xfrm>
          <a:off x="15214111" y="16844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28,273</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117101</xdr:rowOff>
    </xdr:from>
    <xdr:to>
      <xdr:col>21</xdr:col>
      <xdr:colOff>212725</xdr:colOff>
      <xdr:row>98</xdr:row>
      <xdr:rowOff>47251</xdr:rowOff>
    </xdr:to>
    <xdr:sp macro="" textlink="">
      <xdr:nvSpPr>
        <xdr:cNvPr id="722" name="円/楕円 721"/>
        <xdr:cNvSpPr/>
      </xdr:nvSpPr>
      <xdr:spPr>
        <a:xfrm>
          <a:off x="14541500" y="16747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38378</xdr:rowOff>
    </xdr:from>
    <xdr:ext cx="534377" cy="259045"/>
    <xdr:sp macro="" textlink="">
      <xdr:nvSpPr>
        <xdr:cNvPr id="723" name="テキスト ボックス 722"/>
        <xdr:cNvSpPr txBox="1"/>
      </xdr:nvSpPr>
      <xdr:spPr>
        <a:xfrm>
          <a:off x="14325111" y="16840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28,799</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121438</xdr:rowOff>
    </xdr:from>
    <xdr:to>
      <xdr:col>20</xdr:col>
      <xdr:colOff>9525</xdr:colOff>
      <xdr:row>98</xdr:row>
      <xdr:rowOff>51588</xdr:rowOff>
    </xdr:to>
    <xdr:sp macro="" textlink="">
      <xdr:nvSpPr>
        <xdr:cNvPr id="724" name="円/楕円 723"/>
        <xdr:cNvSpPr/>
      </xdr:nvSpPr>
      <xdr:spPr>
        <a:xfrm>
          <a:off x="13652500" y="16752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42715</xdr:rowOff>
    </xdr:from>
    <xdr:ext cx="534377" cy="259045"/>
    <xdr:sp macro="" textlink="">
      <xdr:nvSpPr>
        <xdr:cNvPr id="725" name="テキスト ボックス 724"/>
        <xdr:cNvSpPr txBox="1"/>
      </xdr:nvSpPr>
      <xdr:spPr>
        <a:xfrm>
          <a:off x="13436111" y="16844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28,230</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123579</xdr:rowOff>
    </xdr:from>
    <xdr:to>
      <xdr:col>18</xdr:col>
      <xdr:colOff>492125</xdr:colOff>
      <xdr:row>98</xdr:row>
      <xdr:rowOff>53729</xdr:rowOff>
    </xdr:to>
    <xdr:sp macro="" textlink="">
      <xdr:nvSpPr>
        <xdr:cNvPr id="726" name="円/楕円 725"/>
        <xdr:cNvSpPr/>
      </xdr:nvSpPr>
      <xdr:spPr>
        <a:xfrm>
          <a:off x="12763500" y="16754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44856</xdr:rowOff>
    </xdr:from>
    <xdr:ext cx="534377" cy="259045"/>
    <xdr:sp macro="" textlink="">
      <xdr:nvSpPr>
        <xdr:cNvPr id="727" name="テキスト ボックス 726"/>
        <xdr:cNvSpPr txBox="1"/>
      </xdr:nvSpPr>
      <xdr:spPr>
        <a:xfrm>
          <a:off x="12547111" y="16846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27,949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8" name="正方形/長方形 72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9" name="正方形/長方形 72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30" name="正方形/長方形 72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1" name="正方形/長方形 73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2" name="正方形/長方形 73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3" name="正方形/長方形 73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4" name="正方形/長方形 73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5" name="正方形/長方形 73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6" name="テキスト ボックス 73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7" name="直線コネクタ 73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25400</xdr:rowOff>
    </xdr:from>
    <xdr:to>
      <xdr:col>33</xdr:col>
      <xdr:colOff>314325</xdr:colOff>
      <xdr:row>38</xdr:row>
      <xdr:rowOff>25400</xdr:rowOff>
    </xdr:to>
    <xdr:cxnSp macro="">
      <xdr:nvCxnSpPr>
        <xdr:cNvPr id="738" name="直線コネクタ 737"/>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54627</xdr:rowOff>
    </xdr:from>
    <xdr:ext cx="248786" cy="259045"/>
    <xdr:sp macro="" textlink="">
      <xdr:nvSpPr>
        <xdr:cNvPr id="739" name="テキスト ボックス 738"/>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40" name="直線コネクタ 73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33</xdr:row>
      <xdr:rowOff>168927</xdr:rowOff>
    </xdr:from>
    <xdr:ext cx="377026" cy="259045"/>
    <xdr:sp macro="" textlink="">
      <xdr:nvSpPr>
        <xdr:cNvPr id="741" name="テキスト ボックス 740"/>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31</xdr:row>
      <xdr:rowOff>82550</xdr:rowOff>
    </xdr:from>
    <xdr:to>
      <xdr:col>33</xdr:col>
      <xdr:colOff>314325</xdr:colOff>
      <xdr:row>31</xdr:row>
      <xdr:rowOff>82550</xdr:rowOff>
    </xdr:to>
    <xdr:cxnSp macro="">
      <xdr:nvCxnSpPr>
        <xdr:cNvPr id="742" name="直線コネクタ 741"/>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30</xdr:row>
      <xdr:rowOff>111777</xdr:rowOff>
    </xdr:from>
    <xdr:ext cx="377026" cy="259045"/>
    <xdr:sp macro="" textlink="">
      <xdr:nvSpPr>
        <xdr:cNvPr id="743" name="テキスト ボックス 742"/>
        <xdr:cNvSpPr txBox="1"/>
      </xdr:nvSpPr>
      <xdr:spPr>
        <a:xfrm>
          <a:off x="17910974" y="52552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4" name="直線コネクタ 74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27</xdr:row>
      <xdr:rowOff>54627</xdr:rowOff>
    </xdr:from>
    <xdr:ext cx="377026" cy="259045"/>
    <xdr:sp macro="" textlink="">
      <xdr:nvSpPr>
        <xdr:cNvPr id="745" name="テキスト ボックス 744"/>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116840</xdr:rowOff>
    </xdr:from>
    <xdr:to>
      <xdr:col>32</xdr:col>
      <xdr:colOff>186689</xdr:colOff>
      <xdr:row>38</xdr:row>
      <xdr:rowOff>25400</xdr:rowOff>
    </xdr:to>
    <xdr:cxnSp macro="">
      <xdr:nvCxnSpPr>
        <xdr:cNvPr id="747" name="直線コネクタ 746"/>
        <xdr:cNvCxnSpPr/>
      </xdr:nvCxnSpPr>
      <xdr:spPr>
        <a:xfrm flipV="1">
          <a:off x="22159595" y="5260340"/>
          <a:ext cx="1269"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51452</xdr:rowOff>
    </xdr:from>
    <xdr:ext cx="249299" cy="259045"/>
    <xdr:sp macro="" textlink="">
      <xdr:nvSpPr>
        <xdr:cNvPr id="748" name="諸支出金最小値テキスト"/>
        <xdr:cNvSpPr txBox="1"/>
      </xdr:nvSpPr>
      <xdr:spPr>
        <a:xfrm>
          <a:off x="22212300" y="65665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25400</xdr:rowOff>
    </xdr:from>
    <xdr:to>
      <xdr:col>32</xdr:col>
      <xdr:colOff>276225</xdr:colOff>
      <xdr:row>38</xdr:row>
      <xdr:rowOff>25400</xdr:rowOff>
    </xdr:to>
    <xdr:cxnSp macro="">
      <xdr:nvCxnSpPr>
        <xdr:cNvPr id="749" name="直線コネクタ 748"/>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63517</xdr:rowOff>
    </xdr:from>
    <xdr:ext cx="378565" cy="259045"/>
    <xdr:sp macro="" textlink="">
      <xdr:nvSpPr>
        <xdr:cNvPr id="750" name="諸支出金最大値テキスト"/>
        <xdr:cNvSpPr txBox="1"/>
      </xdr:nvSpPr>
      <xdr:spPr>
        <a:xfrm>
          <a:off x="22212300" y="5035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a:t>
          </a:r>
          <a:endParaRPr kumimoji="1" lang="ja-JP" altLang="en-US" sz="1000" b="1">
            <a:latin typeface="ＭＳ Ｐゴシック"/>
          </a:endParaRPr>
        </a:p>
      </xdr:txBody>
    </xdr:sp>
    <xdr:clientData/>
  </xdr:oneCellAnchor>
  <xdr:twoCellAnchor>
    <xdr:from>
      <xdr:col>32</xdr:col>
      <xdr:colOff>98425</xdr:colOff>
      <xdr:row>30</xdr:row>
      <xdr:rowOff>116840</xdr:rowOff>
    </xdr:from>
    <xdr:to>
      <xdr:col>32</xdr:col>
      <xdr:colOff>276225</xdr:colOff>
      <xdr:row>30</xdr:row>
      <xdr:rowOff>116840</xdr:rowOff>
    </xdr:to>
    <xdr:cxnSp macro="">
      <xdr:nvCxnSpPr>
        <xdr:cNvPr id="751" name="直線コネクタ 750"/>
        <xdr:cNvCxnSpPr/>
      </xdr:nvCxnSpPr>
      <xdr:spPr>
        <a:xfrm>
          <a:off x="22072600" y="5260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25400</xdr:rowOff>
    </xdr:from>
    <xdr:to>
      <xdr:col>32</xdr:col>
      <xdr:colOff>187325</xdr:colOff>
      <xdr:row>38</xdr:row>
      <xdr:rowOff>25400</xdr:rowOff>
    </xdr:to>
    <xdr:cxnSp macro="">
      <xdr:nvCxnSpPr>
        <xdr:cNvPr id="752" name="直線コネクタ 751"/>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140352</xdr:rowOff>
    </xdr:from>
    <xdr:ext cx="249299" cy="259045"/>
    <xdr:sp macro="" textlink="">
      <xdr:nvSpPr>
        <xdr:cNvPr id="753" name="諸支出金平均値テキスト"/>
        <xdr:cNvSpPr txBox="1"/>
      </xdr:nvSpPr>
      <xdr:spPr>
        <a:xfrm>
          <a:off x="22212300" y="6312552"/>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117475</xdr:rowOff>
    </xdr:from>
    <xdr:to>
      <xdr:col>32</xdr:col>
      <xdr:colOff>238125</xdr:colOff>
      <xdr:row>38</xdr:row>
      <xdr:rowOff>47625</xdr:rowOff>
    </xdr:to>
    <xdr:sp macro="" textlink="">
      <xdr:nvSpPr>
        <xdr:cNvPr id="754" name="フローチャート : 判断 753"/>
        <xdr:cNvSpPr/>
      </xdr:nvSpPr>
      <xdr:spPr>
        <a:xfrm>
          <a:off x="22110700" y="646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25400</xdr:rowOff>
    </xdr:from>
    <xdr:to>
      <xdr:col>31</xdr:col>
      <xdr:colOff>34925</xdr:colOff>
      <xdr:row>38</xdr:row>
      <xdr:rowOff>25400</xdr:rowOff>
    </xdr:to>
    <xdr:cxnSp macro="">
      <xdr:nvCxnSpPr>
        <xdr:cNvPr id="755" name="直線コネクタ 754"/>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43180</xdr:rowOff>
    </xdr:from>
    <xdr:to>
      <xdr:col>31</xdr:col>
      <xdr:colOff>85725</xdr:colOff>
      <xdr:row>37</xdr:row>
      <xdr:rowOff>144780</xdr:rowOff>
    </xdr:to>
    <xdr:sp macro="" textlink="">
      <xdr:nvSpPr>
        <xdr:cNvPr id="756" name="フローチャート : 判断 755"/>
        <xdr:cNvSpPr/>
      </xdr:nvSpPr>
      <xdr:spPr>
        <a:xfrm>
          <a:off x="21272500" y="638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35</xdr:row>
      <xdr:rowOff>161307</xdr:rowOff>
    </xdr:from>
    <xdr:ext cx="313932" cy="259045"/>
    <xdr:sp macro="" textlink="">
      <xdr:nvSpPr>
        <xdr:cNvPr id="757" name="テキスト ボックス 756"/>
        <xdr:cNvSpPr txBox="1"/>
      </xdr:nvSpPr>
      <xdr:spPr>
        <a:xfrm>
          <a:off x="21166333" y="61620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25400</xdr:rowOff>
    </xdr:from>
    <xdr:to>
      <xdr:col>29</xdr:col>
      <xdr:colOff>517525</xdr:colOff>
      <xdr:row>38</xdr:row>
      <xdr:rowOff>25400</xdr:rowOff>
    </xdr:to>
    <xdr:cxnSp macro="">
      <xdr:nvCxnSpPr>
        <xdr:cNvPr id="758" name="直線コネクタ 757"/>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30</xdr:row>
      <xdr:rowOff>100330</xdr:rowOff>
    </xdr:from>
    <xdr:to>
      <xdr:col>29</xdr:col>
      <xdr:colOff>568325</xdr:colOff>
      <xdr:row>31</xdr:row>
      <xdr:rowOff>30480</xdr:rowOff>
    </xdr:to>
    <xdr:sp macro="" textlink="">
      <xdr:nvSpPr>
        <xdr:cNvPr id="759" name="フローチャート : 判断 758"/>
        <xdr:cNvSpPr/>
      </xdr:nvSpPr>
      <xdr:spPr>
        <a:xfrm>
          <a:off x="20383500" y="524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29</xdr:row>
      <xdr:rowOff>47007</xdr:rowOff>
    </xdr:from>
    <xdr:ext cx="378565" cy="259045"/>
    <xdr:sp macro="" textlink="">
      <xdr:nvSpPr>
        <xdr:cNvPr id="760" name="テキスト ボックス 759"/>
        <xdr:cNvSpPr txBox="1"/>
      </xdr:nvSpPr>
      <xdr:spPr>
        <a:xfrm>
          <a:off x="20245017" y="50190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25400</xdr:rowOff>
    </xdr:from>
    <xdr:to>
      <xdr:col>28</xdr:col>
      <xdr:colOff>314325</xdr:colOff>
      <xdr:row>38</xdr:row>
      <xdr:rowOff>25400</xdr:rowOff>
    </xdr:to>
    <xdr:cxnSp macro="">
      <xdr:nvCxnSpPr>
        <xdr:cNvPr id="761" name="直線コネクタ 760"/>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35</xdr:row>
      <xdr:rowOff>20320</xdr:rowOff>
    </xdr:from>
    <xdr:to>
      <xdr:col>28</xdr:col>
      <xdr:colOff>365125</xdr:colOff>
      <xdr:row>35</xdr:row>
      <xdr:rowOff>121920</xdr:rowOff>
    </xdr:to>
    <xdr:sp macro="" textlink="">
      <xdr:nvSpPr>
        <xdr:cNvPr id="762" name="フローチャート : 判断 761"/>
        <xdr:cNvSpPr/>
      </xdr:nvSpPr>
      <xdr:spPr>
        <a:xfrm>
          <a:off x="19494500" y="6021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33</xdr:row>
      <xdr:rowOff>138447</xdr:rowOff>
    </xdr:from>
    <xdr:ext cx="313932" cy="259045"/>
    <xdr:sp macro="" textlink="">
      <xdr:nvSpPr>
        <xdr:cNvPr id="763" name="テキスト ボックス 762"/>
        <xdr:cNvSpPr txBox="1"/>
      </xdr:nvSpPr>
      <xdr:spPr>
        <a:xfrm>
          <a:off x="19388333" y="57962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66040</xdr:rowOff>
    </xdr:from>
    <xdr:to>
      <xdr:col>27</xdr:col>
      <xdr:colOff>161925</xdr:colOff>
      <xdr:row>36</xdr:row>
      <xdr:rowOff>167640</xdr:rowOff>
    </xdr:to>
    <xdr:sp macro="" textlink="">
      <xdr:nvSpPr>
        <xdr:cNvPr id="764" name="フローチャート : 判断 763"/>
        <xdr:cNvSpPr/>
      </xdr:nvSpPr>
      <xdr:spPr>
        <a:xfrm>
          <a:off x="18605500" y="6238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35</xdr:row>
      <xdr:rowOff>12717</xdr:rowOff>
    </xdr:from>
    <xdr:ext cx="313932" cy="259045"/>
    <xdr:sp macro="" textlink="">
      <xdr:nvSpPr>
        <xdr:cNvPr id="765" name="テキスト ボックス 764"/>
        <xdr:cNvSpPr txBox="1"/>
      </xdr:nvSpPr>
      <xdr:spPr>
        <a:xfrm>
          <a:off x="18499333" y="6013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6" name="テキスト ボックス 76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7" name="テキスト ボックス 76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8" name="テキスト ボックス 76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9" name="テキスト ボックス 76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0" name="テキスト ボックス 76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37</xdr:row>
      <xdr:rowOff>146050</xdr:rowOff>
    </xdr:from>
    <xdr:to>
      <xdr:col>32</xdr:col>
      <xdr:colOff>238125</xdr:colOff>
      <xdr:row>38</xdr:row>
      <xdr:rowOff>76200</xdr:rowOff>
    </xdr:to>
    <xdr:sp macro="" textlink="">
      <xdr:nvSpPr>
        <xdr:cNvPr id="771" name="円/楕円 770"/>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95902</xdr:rowOff>
    </xdr:from>
    <xdr:ext cx="249299" cy="259045"/>
    <xdr:sp macro="" textlink="">
      <xdr:nvSpPr>
        <xdr:cNvPr id="772" name="諸支出金該当値テキスト"/>
        <xdr:cNvSpPr txBox="1"/>
      </xdr:nvSpPr>
      <xdr:spPr>
        <a:xfrm>
          <a:off x="22212300" y="64395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146050</xdr:rowOff>
    </xdr:from>
    <xdr:to>
      <xdr:col>31</xdr:col>
      <xdr:colOff>85725</xdr:colOff>
      <xdr:row>38</xdr:row>
      <xdr:rowOff>76200</xdr:rowOff>
    </xdr:to>
    <xdr:sp macro="" textlink="">
      <xdr:nvSpPr>
        <xdr:cNvPr id="773" name="円/楕円 772"/>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38</xdr:row>
      <xdr:rowOff>67327</xdr:rowOff>
    </xdr:from>
    <xdr:ext cx="249299" cy="259045"/>
    <xdr:sp macro="" textlink="">
      <xdr:nvSpPr>
        <xdr:cNvPr id="774" name="テキスト ボックス 773"/>
        <xdr:cNvSpPr txBox="1"/>
      </xdr:nvSpPr>
      <xdr:spPr>
        <a:xfrm>
          <a:off x="21198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146050</xdr:rowOff>
    </xdr:from>
    <xdr:to>
      <xdr:col>29</xdr:col>
      <xdr:colOff>568325</xdr:colOff>
      <xdr:row>38</xdr:row>
      <xdr:rowOff>76200</xdr:rowOff>
    </xdr:to>
    <xdr:sp macro="" textlink="">
      <xdr:nvSpPr>
        <xdr:cNvPr id="775" name="円/楕円 774"/>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38</xdr:row>
      <xdr:rowOff>67327</xdr:rowOff>
    </xdr:from>
    <xdr:ext cx="249299" cy="259045"/>
    <xdr:sp macro="" textlink="">
      <xdr:nvSpPr>
        <xdr:cNvPr id="776" name="テキスト ボックス 775"/>
        <xdr:cNvSpPr txBox="1"/>
      </xdr:nvSpPr>
      <xdr:spPr>
        <a:xfrm>
          <a:off x="20309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146050</xdr:rowOff>
    </xdr:from>
    <xdr:to>
      <xdr:col>28</xdr:col>
      <xdr:colOff>365125</xdr:colOff>
      <xdr:row>38</xdr:row>
      <xdr:rowOff>76200</xdr:rowOff>
    </xdr:to>
    <xdr:sp macro="" textlink="">
      <xdr:nvSpPr>
        <xdr:cNvPr id="777" name="円/楕円 776"/>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38</xdr:row>
      <xdr:rowOff>67327</xdr:rowOff>
    </xdr:from>
    <xdr:ext cx="249299" cy="259045"/>
    <xdr:sp macro="" textlink="">
      <xdr:nvSpPr>
        <xdr:cNvPr id="778" name="テキスト ボックス 777"/>
        <xdr:cNvSpPr txBox="1"/>
      </xdr:nvSpPr>
      <xdr:spPr>
        <a:xfrm>
          <a:off x="19420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146050</xdr:rowOff>
    </xdr:from>
    <xdr:to>
      <xdr:col>27</xdr:col>
      <xdr:colOff>161925</xdr:colOff>
      <xdr:row>38</xdr:row>
      <xdr:rowOff>76200</xdr:rowOff>
    </xdr:to>
    <xdr:sp macro="" textlink="">
      <xdr:nvSpPr>
        <xdr:cNvPr id="779" name="円/楕円 778"/>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38</xdr:row>
      <xdr:rowOff>67327</xdr:rowOff>
    </xdr:from>
    <xdr:ext cx="249299" cy="259045"/>
    <xdr:sp macro="" textlink="">
      <xdr:nvSpPr>
        <xdr:cNvPr id="780" name="テキスト ボックス 779"/>
        <xdr:cNvSpPr txBox="1"/>
      </xdr:nvSpPr>
      <xdr:spPr>
        <a:xfrm>
          <a:off x="18531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1" name="正方形/長方形 78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2" name="正方形/長方形 78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3" name="正方形/長方形 78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4" name="正方形/長方形 78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5" name="正方形/長方形 78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6" name="正方形/長方形 78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7" name="正方形/長方形 78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8" name="正方形/長方形 78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9" name="テキスト ボックス 78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0" name="直線コネクタ 78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1" name="直線コネクタ 79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2" name="テキスト ボックス 79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4" name="テキスト ボックス 79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6" name="直線コネクタ 79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1" name="直線コネクタ 80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3" name="フローチャート : 判断 80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4" name="直線コネクタ 80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5" name="フローチャート : 判断 80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6" name="テキスト ボックス 805"/>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7" name="直線コネクタ 80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8" name="フローチャート : 判断 80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9" name="テキスト ボックス 808"/>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0" name="直線コネクタ 80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1" name="フローチャート : 判断 81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2" name="テキスト ボックス 811"/>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3" name="フローチャート : 判断 81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4" name="テキスト ボックス 813"/>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0" name="円/楕円 81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2" name="円/楕円 82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3" name="テキスト ボックス 822"/>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4" name="円/楕円 82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5" name="テキスト ボックス 824"/>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6" name="円/楕円 82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7" name="テキスト ボックス 826"/>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8" name="円/楕円 82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9" name="テキスト ボックス 828"/>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a:t>
          </a:r>
          <a:r>
            <a:rPr kumimoji="1" lang="ja-JP" altLang="ja-JP" sz="1300" b="0" i="0" baseline="0">
              <a:solidFill>
                <a:schemeClr val="dk1"/>
              </a:solidFill>
              <a:effectLst/>
              <a:latin typeface="+mn-lt"/>
              <a:ea typeface="+mn-ea"/>
              <a:cs typeface="+mn-cs"/>
            </a:rPr>
            <a:t>構成項目別では、歳出決算総額の住民一人当たり</a:t>
          </a:r>
          <a:r>
            <a:rPr kumimoji="1" lang="en-US" altLang="ja-JP" sz="1300" b="0" i="0" baseline="0">
              <a:solidFill>
                <a:schemeClr val="dk1"/>
              </a:solidFill>
              <a:effectLst/>
              <a:latin typeface="+mn-lt"/>
              <a:ea typeface="+mn-ea"/>
              <a:cs typeface="+mn-cs"/>
            </a:rPr>
            <a:t>338,365</a:t>
          </a:r>
          <a:r>
            <a:rPr kumimoji="1" lang="ja-JP" altLang="ja-JP" sz="1300" b="0" i="0" baseline="0">
              <a:solidFill>
                <a:schemeClr val="dk1"/>
              </a:solidFill>
              <a:effectLst/>
              <a:latin typeface="+mn-lt"/>
              <a:ea typeface="+mn-ea"/>
              <a:cs typeface="+mn-cs"/>
            </a:rPr>
            <a:t>円の約</a:t>
          </a:r>
          <a:r>
            <a:rPr kumimoji="1" lang="en-US" altLang="ja-JP" sz="1300" b="0" i="0" baseline="0">
              <a:solidFill>
                <a:schemeClr val="dk1"/>
              </a:solidFill>
              <a:effectLst/>
              <a:latin typeface="+mn-lt"/>
              <a:ea typeface="+mn-ea"/>
              <a:cs typeface="+mn-cs"/>
            </a:rPr>
            <a:t>39%</a:t>
          </a:r>
          <a:r>
            <a:rPr kumimoji="1" lang="ja-JP" altLang="ja-JP" sz="1300" b="0" i="0" baseline="0">
              <a:solidFill>
                <a:schemeClr val="dk1"/>
              </a:solidFill>
              <a:effectLst/>
              <a:latin typeface="+mn-lt"/>
              <a:ea typeface="+mn-ea"/>
              <a:cs typeface="+mn-cs"/>
            </a:rPr>
            <a:t>を占める民生費が</a:t>
          </a:r>
          <a:r>
            <a:rPr kumimoji="1" lang="en-US" altLang="ja-JP" sz="1300" b="0" i="0" baseline="0">
              <a:solidFill>
                <a:schemeClr val="dk1"/>
              </a:solidFill>
              <a:effectLst/>
              <a:latin typeface="+mn-lt"/>
              <a:ea typeface="+mn-ea"/>
              <a:cs typeface="+mn-cs"/>
            </a:rPr>
            <a:t>130,731</a:t>
          </a:r>
          <a:r>
            <a:rPr kumimoji="1" lang="ja-JP" altLang="ja-JP" sz="1300" b="0" i="0" baseline="0">
              <a:solidFill>
                <a:schemeClr val="dk1"/>
              </a:solidFill>
              <a:effectLst/>
              <a:latin typeface="+mn-lt"/>
              <a:ea typeface="+mn-ea"/>
              <a:cs typeface="+mn-cs"/>
            </a:rPr>
            <a:t>円と最も高く、</a:t>
          </a:r>
          <a:r>
            <a:rPr kumimoji="1" lang="ja-JP" altLang="en-US" sz="1300" b="0" i="0" baseline="0">
              <a:solidFill>
                <a:schemeClr val="dk1"/>
              </a:solidFill>
              <a:effectLst/>
              <a:latin typeface="+mn-lt"/>
              <a:ea typeface="+mn-ea"/>
              <a:cs typeface="+mn-cs"/>
            </a:rPr>
            <a:t>総務</a:t>
          </a:r>
          <a:r>
            <a:rPr kumimoji="1" lang="ja-JP" altLang="ja-JP" sz="1300" b="0" i="0" baseline="0">
              <a:solidFill>
                <a:schemeClr val="dk1"/>
              </a:solidFill>
              <a:effectLst/>
              <a:latin typeface="+mn-lt"/>
              <a:ea typeface="+mn-ea"/>
              <a:cs typeface="+mn-cs"/>
            </a:rPr>
            <a:t>費が</a:t>
          </a:r>
          <a:r>
            <a:rPr kumimoji="1" lang="en-US" altLang="ja-JP" sz="1300" b="0" i="0" baseline="0">
              <a:solidFill>
                <a:schemeClr val="dk1"/>
              </a:solidFill>
              <a:effectLst/>
              <a:latin typeface="+mn-lt"/>
              <a:ea typeface="+mn-ea"/>
              <a:cs typeface="+mn-cs"/>
            </a:rPr>
            <a:t>51,265</a:t>
          </a:r>
          <a:r>
            <a:rPr kumimoji="1" lang="ja-JP" altLang="ja-JP" sz="1300" b="0" i="0" baseline="0">
              <a:solidFill>
                <a:schemeClr val="dk1"/>
              </a:solidFill>
              <a:effectLst/>
              <a:latin typeface="+mn-lt"/>
              <a:ea typeface="+mn-ea"/>
              <a:cs typeface="+mn-cs"/>
            </a:rPr>
            <a:t>円、</a:t>
          </a:r>
          <a:r>
            <a:rPr kumimoji="1" lang="ja-JP" altLang="en-US" sz="1300" b="0" i="0" baseline="0">
              <a:solidFill>
                <a:schemeClr val="dk1"/>
              </a:solidFill>
              <a:effectLst/>
              <a:latin typeface="+mn-lt"/>
              <a:ea typeface="+mn-ea"/>
              <a:cs typeface="+mn-cs"/>
            </a:rPr>
            <a:t>教育</a:t>
          </a:r>
          <a:r>
            <a:rPr kumimoji="1" lang="ja-JP" altLang="ja-JP" sz="1300" b="0" i="0" baseline="0">
              <a:solidFill>
                <a:schemeClr val="dk1"/>
              </a:solidFill>
              <a:effectLst/>
              <a:latin typeface="+mn-lt"/>
              <a:ea typeface="+mn-ea"/>
              <a:cs typeface="+mn-cs"/>
            </a:rPr>
            <a:t>費が</a:t>
          </a:r>
          <a:r>
            <a:rPr kumimoji="1" lang="en-US" altLang="ja-JP" sz="1300" b="0" i="0" baseline="0">
              <a:solidFill>
                <a:schemeClr val="dk1"/>
              </a:solidFill>
              <a:effectLst/>
              <a:latin typeface="+mn-lt"/>
              <a:ea typeface="+mn-ea"/>
              <a:cs typeface="+mn-cs"/>
            </a:rPr>
            <a:t>36,512</a:t>
          </a:r>
          <a:r>
            <a:rPr kumimoji="1" lang="ja-JP" altLang="ja-JP" sz="1300" b="0" i="0" baseline="0">
              <a:solidFill>
                <a:schemeClr val="dk1"/>
              </a:solidFill>
              <a:effectLst/>
              <a:latin typeface="+mn-lt"/>
              <a:ea typeface="+mn-ea"/>
              <a:cs typeface="+mn-cs"/>
            </a:rPr>
            <a:t>円、</a:t>
          </a:r>
          <a:r>
            <a:rPr kumimoji="1" lang="ja-JP" altLang="en-US" sz="1300" b="0" i="0" baseline="0">
              <a:solidFill>
                <a:schemeClr val="dk1"/>
              </a:solidFill>
              <a:effectLst/>
              <a:latin typeface="+mn-lt"/>
              <a:ea typeface="+mn-ea"/>
              <a:cs typeface="+mn-cs"/>
            </a:rPr>
            <a:t>衛生</a:t>
          </a:r>
          <a:r>
            <a:rPr kumimoji="1" lang="ja-JP" altLang="ja-JP" sz="1300" b="0" i="0" baseline="0">
              <a:solidFill>
                <a:schemeClr val="dk1"/>
              </a:solidFill>
              <a:effectLst/>
              <a:latin typeface="+mn-lt"/>
              <a:ea typeface="+mn-ea"/>
              <a:cs typeface="+mn-cs"/>
            </a:rPr>
            <a:t>費が</a:t>
          </a:r>
          <a:r>
            <a:rPr kumimoji="1" lang="en-US" altLang="ja-JP" sz="1300" b="0" i="0" baseline="0">
              <a:solidFill>
                <a:schemeClr val="dk1"/>
              </a:solidFill>
              <a:effectLst/>
              <a:latin typeface="+mn-lt"/>
              <a:ea typeface="+mn-ea"/>
              <a:cs typeface="+mn-cs"/>
            </a:rPr>
            <a:t>30,348</a:t>
          </a:r>
          <a:r>
            <a:rPr kumimoji="1" lang="ja-JP" altLang="ja-JP" sz="1300" b="0" i="0" baseline="0">
              <a:solidFill>
                <a:schemeClr val="dk1"/>
              </a:solidFill>
              <a:effectLst/>
              <a:latin typeface="+mn-lt"/>
              <a:ea typeface="+mn-ea"/>
              <a:cs typeface="+mn-cs"/>
            </a:rPr>
            <a:t>円と続いている。</a:t>
          </a:r>
          <a:r>
            <a:rPr kumimoji="1" lang="en-US" altLang="ja-JP" sz="1300" b="0" i="0" baseline="0">
              <a:solidFill>
                <a:schemeClr val="dk1"/>
              </a:solidFill>
              <a:effectLst/>
              <a:latin typeface="+mn-lt"/>
              <a:ea typeface="+mn-ea"/>
              <a:cs typeface="+mn-cs"/>
            </a:rPr>
            <a:t/>
          </a:r>
          <a:br>
            <a:rPr kumimoji="1" lang="en-US" altLang="ja-JP" sz="1300" b="0" i="0" baseline="0">
              <a:solidFill>
                <a:schemeClr val="dk1"/>
              </a:solidFill>
              <a:effectLst/>
              <a:latin typeface="+mn-lt"/>
              <a:ea typeface="+mn-ea"/>
              <a:cs typeface="+mn-cs"/>
            </a:rPr>
          </a:br>
          <a:r>
            <a:rPr kumimoji="1" lang="ja-JP" altLang="ja-JP" sz="1300" b="0" i="0" baseline="0">
              <a:solidFill>
                <a:schemeClr val="dk1"/>
              </a:solidFill>
              <a:effectLst/>
              <a:latin typeface="+mn-lt"/>
              <a:ea typeface="+mn-ea"/>
              <a:cs typeface="+mn-cs"/>
            </a:rPr>
            <a:t>　民生費</a:t>
          </a:r>
          <a:r>
            <a:rPr kumimoji="1" lang="ja-JP" altLang="en-US" sz="1300" b="0" i="0" baseline="0">
              <a:solidFill>
                <a:schemeClr val="dk1"/>
              </a:solidFill>
              <a:effectLst/>
              <a:latin typeface="+mn-lt"/>
              <a:ea typeface="+mn-ea"/>
              <a:cs typeface="+mn-cs"/>
            </a:rPr>
            <a:t>の主なものとしては</a:t>
          </a:r>
          <a:r>
            <a:rPr kumimoji="1" lang="ja-JP" altLang="ja-JP" sz="1300" b="0" i="0" baseline="0">
              <a:solidFill>
                <a:schemeClr val="dk1"/>
              </a:solidFill>
              <a:effectLst/>
              <a:latin typeface="+mn-lt"/>
              <a:ea typeface="+mn-ea"/>
              <a:cs typeface="+mn-cs"/>
            </a:rPr>
            <a:t>、</a:t>
          </a:r>
          <a:r>
            <a:rPr kumimoji="1" lang="ja-JP" altLang="en-US" sz="1300" b="0" i="0" baseline="0">
              <a:solidFill>
                <a:schemeClr val="dk1"/>
              </a:solidFill>
              <a:effectLst/>
              <a:latin typeface="+mn-lt"/>
              <a:ea typeface="+mn-ea"/>
              <a:cs typeface="+mn-cs"/>
            </a:rPr>
            <a:t>認可保育園等に対する施設型給付費があり、待機児童対策に伴う新規園の増加により年々増加している。また</a:t>
          </a:r>
          <a:r>
            <a:rPr kumimoji="1" lang="ja-JP" altLang="ja-JP" sz="1300" b="0" i="0" baseline="0">
              <a:solidFill>
                <a:schemeClr val="dk1"/>
              </a:solidFill>
              <a:effectLst/>
              <a:latin typeface="+mn-lt"/>
              <a:ea typeface="+mn-ea"/>
              <a:cs typeface="+mn-cs"/>
            </a:rPr>
            <a:t>、障害福祉サービス費等給付事業などの社会福祉費や、</a:t>
          </a:r>
          <a:endParaRPr kumimoji="1" lang="en-US" altLang="ja-JP" sz="1300" b="0" i="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b="0" i="0" baseline="0">
              <a:solidFill>
                <a:schemeClr val="dk1"/>
              </a:solidFill>
              <a:effectLst/>
              <a:latin typeface="+mn-lt"/>
              <a:ea typeface="+mn-ea"/>
              <a:cs typeface="+mn-cs"/>
            </a:rPr>
            <a:t>　</a:t>
          </a:r>
          <a:r>
            <a:rPr kumimoji="1" lang="ja-JP" altLang="ja-JP" sz="1300" b="0" i="0" baseline="0">
              <a:solidFill>
                <a:schemeClr val="dk1"/>
              </a:solidFill>
              <a:effectLst/>
              <a:latin typeface="+mn-lt"/>
              <a:ea typeface="+mn-ea"/>
              <a:cs typeface="+mn-cs"/>
            </a:rPr>
            <a:t>介護保険特別会計事業など老人福祉費も増加傾向にある。</a:t>
          </a:r>
          <a:endParaRPr kumimoji="1" lang="en-US" altLang="ja-JP" sz="1300" b="0" i="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b="0" i="0" baseline="0">
              <a:solidFill>
                <a:schemeClr val="dk1"/>
              </a:solidFill>
              <a:effectLst/>
              <a:latin typeface="+mn-lt"/>
              <a:ea typeface="+mn-ea"/>
              <a:cs typeface="+mn-cs"/>
            </a:rPr>
            <a:t>　その他の経費では、全国平均、類似団体を下回っており、横ばいの状態で推移している。</a:t>
          </a:r>
          <a:endParaRPr kumimoji="1" lang="en-US" altLang="ja-JP" sz="1300">
            <a:solidFill>
              <a:schemeClr val="dk1"/>
            </a:solidFill>
            <a:effectLst/>
            <a:latin typeface="+mn-lt"/>
            <a:ea typeface="+mn-ea"/>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沖縄県中城村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b="0" i="0" baseline="0">
              <a:solidFill>
                <a:schemeClr val="dk1"/>
              </a:solidFill>
              <a:effectLst/>
              <a:latin typeface="+mn-lt"/>
              <a:ea typeface="+mn-ea"/>
              <a:cs typeface="+mn-cs"/>
            </a:rPr>
            <a:t>　</a:t>
          </a:r>
          <a:r>
            <a:rPr kumimoji="1" lang="ja-JP" altLang="ja-JP" sz="1300" b="0" i="0" baseline="0">
              <a:solidFill>
                <a:schemeClr val="dk1"/>
              </a:solidFill>
              <a:effectLst/>
              <a:latin typeface="+mn-lt"/>
              <a:ea typeface="+mn-ea"/>
              <a:cs typeface="+mn-cs"/>
            </a:rPr>
            <a:t>標準財政規模に対する財政調整基金残高の比率が年々増加し、実質収支額・実質単年度収支ともに黒字で推移し</a:t>
          </a:r>
          <a:r>
            <a:rPr kumimoji="1" lang="ja-JP" altLang="en-US" sz="1300" b="0" i="0" baseline="0">
              <a:solidFill>
                <a:schemeClr val="dk1"/>
              </a:solidFill>
              <a:effectLst/>
              <a:latin typeface="+mn-lt"/>
              <a:ea typeface="+mn-ea"/>
              <a:cs typeface="+mn-cs"/>
            </a:rPr>
            <a:t>ている</a:t>
          </a:r>
          <a:r>
            <a:rPr kumimoji="1" lang="ja-JP" altLang="ja-JP" sz="1300" b="0" i="0" baseline="0">
              <a:solidFill>
                <a:schemeClr val="dk1"/>
              </a:solidFill>
              <a:effectLst/>
              <a:latin typeface="+mn-lt"/>
              <a:ea typeface="+mn-ea"/>
              <a:cs typeface="+mn-cs"/>
            </a:rPr>
            <a:t>。</a:t>
          </a:r>
          <a:r>
            <a:rPr kumimoji="1" lang="ja-JP" altLang="en-US" sz="1300" b="0" i="0" baseline="0">
              <a:solidFill>
                <a:schemeClr val="dk1"/>
              </a:solidFill>
              <a:effectLst/>
              <a:latin typeface="+mn-lt"/>
              <a:ea typeface="+mn-ea"/>
              <a:cs typeface="+mn-cs"/>
            </a:rPr>
            <a:t>主な要因として、区画整理事業による人口増加に伴い地方税が増になったことが挙げられる。引き続き、村税の徴収対策の取り組み強化を行うとともに、</a:t>
          </a:r>
          <a:r>
            <a:rPr kumimoji="1" lang="ja-JP" altLang="ja-JP" sz="1300">
              <a:solidFill>
                <a:schemeClr val="dk1"/>
              </a:solidFill>
              <a:effectLst/>
              <a:latin typeface="+mn-lt"/>
              <a:ea typeface="+mn-ea"/>
              <a:cs typeface="+mn-cs"/>
            </a:rPr>
            <a:t>適正な予算執行管理のもと、健全な財政運営に努める</a:t>
          </a:r>
          <a:r>
            <a:rPr kumimoji="1" lang="ja-JP" altLang="en-US" sz="1300">
              <a:solidFill>
                <a:schemeClr val="dk1"/>
              </a:solidFill>
              <a:effectLst/>
              <a:latin typeface="+mn-lt"/>
              <a:ea typeface="+mn-ea"/>
              <a:cs typeface="+mn-cs"/>
            </a:rPr>
            <a:t>。</a:t>
          </a:r>
          <a:endParaRPr lang="ja-JP" altLang="ja-JP" sz="13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沖縄県中城村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　</a:t>
          </a:r>
          <a:r>
            <a:rPr kumimoji="1" lang="ja-JP" altLang="en-US"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28</a:t>
          </a:r>
          <a:r>
            <a:rPr kumimoji="1" lang="ja-JP" altLang="en-US" sz="1300">
              <a:solidFill>
                <a:schemeClr val="dk1"/>
              </a:solidFill>
              <a:effectLst/>
              <a:latin typeface="+mn-lt"/>
              <a:ea typeface="+mn-ea"/>
              <a:cs typeface="+mn-cs"/>
            </a:rPr>
            <a:t>年度において、各会計において黒字となっている。</a:t>
          </a:r>
          <a:r>
            <a:rPr kumimoji="1" lang="ja-JP" altLang="ja-JP" sz="1300">
              <a:solidFill>
                <a:schemeClr val="dk1"/>
              </a:solidFill>
              <a:effectLst/>
              <a:latin typeface="+mn-lt"/>
              <a:ea typeface="+mn-ea"/>
              <a:cs typeface="+mn-cs"/>
            </a:rPr>
            <a:t>しかしながら、水道事業会計</a:t>
          </a:r>
          <a:r>
            <a:rPr kumimoji="1" lang="ja-JP" altLang="en-US" sz="1300">
              <a:solidFill>
                <a:schemeClr val="dk1"/>
              </a:solidFill>
              <a:effectLst/>
              <a:latin typeface="+mn-lt"/>
              <a:ea typeface="+mn-ea"/>
              <a:cs typeface="+mn-cs"/>
            </a:rPr>
            <a:t>及び土地区画整理事業特別会計</a:t>
          </a:r>
          <a:r>
            <a:rPr kumimoji="1" lang="ja-JP" altLang="ja-JP" sz="1300">
              <a:solidFill>
                <a:schemeClr val="dk1"/>
              </a:solidFill>
              <a:effectLst/>
              <a:latin typeface="+mn-lt"/>
              <a:ea typeface="+mn-ea"/>
              <a:cs typeface="+mn-cs"/>
            </a:rPr>
            <a:t>を除く</a:t>
          </a:r>
          <a:r>
            <a:rPr kumimoji="1" lang="ja-JP" altLang="en-US" sz="1300">
              <a:solidFill>
                <a:schemeClr val="dk1"/>
              </a:solidFill>
              <a:effectLst/>
              <a:latin typeface="+mn-lt"/>
              <a:ea typeface="+mn-ea"/>
              <a:cs typeface="+mn-cs"/>
            </a:rPr>
            <a:t>特別</a:t>
          </a:r>
          <a:r>
            <a:rPr kumimoji="1" lang="ja-JP" altLang="ja-JP" sz="1300">
              <a:solidFill>
                <a:schemeClr val="dk1"/>
              </a:solidFill>
              <a:effectLst/>
              <a:latin typeface="+mn-lt"/>
              <a:ea typeface="+mn-ea"/>
              <a:cs typeface="+mn-cs"/>
            </a:rPr>
            <a:t>会計では、一般会計からの繰出金により収支が黒字となっている状況であり、特に国民健康保険事業特別会計については、高齢化などに伴う医療費の増加が今後も続く見込みであり、保険料の適正化や</a:t>
          </a:r>
          <a:r>
            <a:rPr kumimoji="1" lang="ja-JP" altLang="en-US" sz="1300">
              <a:solidFill>
                <a:schemeClr val="dk1"/>
              </a:solidFill>
              <a:effectLst/>
              <a:latin typeface="+mn-lt"/>
              <a:ea typeface="+mn-ea"/>
              <a:cs typeface="+mn-cs"/>
            </a:rPr>
            <a:t>村</a:t>
          </a:r>
          <a:r>
            <a:rPr kumimoji="1" lang="ja-JP" altLang="ja-JP" sz="1300">
              <a:solidFill>
                <a:schemeClr val="dk1"/>
              </a:solidFill>
              <a:effectLst/>
              <a:latin typeface="+mn-lt"/>
              <a:ea typeface="+mn-ea"/>
              <a:cs typeface="+mn-cs"/>
            </a:rPr>
            <a:t>民の健康づくりによる医療費の低減、保険料の徴収率向上などにより、財源確保と歳出の抑制を図る。</a:t>
          </a:r>
          <a:endParaRPr lang="ja-JP" altLang="ja-JP" sz="13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tabSelected="1"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590" t="s">
        <v>65</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591" t="s">
        <v>67</v>
      </c>
      <c r="C3" s="592"/>
      <c r="D3" s="592"/>
      <c r="E3" s="593"/>
      <c r="F3" s="593"/>
      <c r="G3" s="593"/>
      <c r="H3" s="593"/>
      <c r="I3" s="593"/>
      <c r="J3" s="593"/>
      <c r="K3" s="593"/>
      <c r="L3" s="593" t="s">
        <v>68</v>
      </c>
      <c r="M3" s="593"/>
      <c r="N3" s="593"/>
      <c r="O3" s="593"/>
      <c r="P3" s="593"/>
      <c r="Q3" s="593"/>
      <c r="R3" s="596"/>
      <c r="S3" s="596"/>
      <c r="T3" s="596"/>
      <c r="U3" s="596"/>
      <c r="V3" s="597"/>
      <c r="W3" s="494" t="s">
        <v>69</v>
      </c>
      <c r="X3" s="495"/>
      <c r="Y3" s="495"/>
      <c r="Z3" s="495"/>
      <c r="AA3" s="495"/>
      <c r="AB3" s="592"/>
      <c r="AC3" s="596" t="s">
        <v>70</v>
      </c>
      <c r="AD3" s="495"/>
      <c r="AE3" s="495"/>
      <c r="AF3" s="495"/>
      <c r="AG3" s="495"/>
      <c r="AH3" s="495"/>
      <c r="AI3" s="495"/>
      <c r="AJ3" s="495"/>
      <c r="AK3" s="495"/>
      <c r="AL3" s="558"/>
      <c r="AM3" s="494" t="s">
        <v>71</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72</v>
      </c>
      <c r="BO3" s="495"/>
      <c r="BP3" s="495"/>
      <c r="BQ3" s="495"/>
      <c r="BR3" s="495"/>
      <c r="BS3" s="495"/>
      <c r="BT3" s="495"/>
      <c r="BU3" s="558"/>
      <c r="BV3" s="494" t="s">
        <v>73</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74</v>
      </c>
      <c r="CU3" s="495"/>
      <c r="CV3" s="495"/>
      <c r="CW3" s="495"/>
      <c r="CX3" s="495"/>
      <c r="CY3" s="495"/>
      <c r="CZ3" s="495"/>
      <c r="DA3" s="558"/>
      <c r="DB3" s="494" t="s">
        <v>75</v>
      </c>
      <c r="DC3" s="495"/>
      <c r="DD3" s="495"/>
      <c r="DE3" s="495"/>
      <c r="DF3" s="495"/>
      <c r="DG3" s="495"/>
      <c r="DH3" s="495"/>
      <c r="DI3" s="558"/>
      <c r="DJ3" s="139"/>
      <c r="DK3" s="139"/>
      <c r="DL3" s="139"/>
      <c r="DM3" s="139"/>
      <c r="DN3" s="139"/>
      <c r="DO3" s="139"/>
    </row>
    <row r="4" spans="1:119" ht="18.75" customHeight="1">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76</v>
      </c>
      <c r="AZ4" s="408"/>
      <c r="BA4" s="408"/>
      <c r="BB4" s="408"/>
      <c r="BC4" s="408"/>
      <c r="BD4" s="408"/>
      <c r="BE4" s="408"/>
      <c r="BF4" s="408"/>
      <c r="BG4" s="408"/>
      <c r="BH4" s="408"/>
      <c r="BI4" s="408"/>
      <c r="BJ4" s="408"/>
      <c r="BK4" s="408"/>
      <c r="BL4" s="408"/>
      <c r="BM4" s="409"/>
      <c r="BN4" s="410">
        <v>7106076</v>
      </c>
      <c r="BO4" s="411"/>
      <c r="BP4" s="411"/>
      <c r="BQ4" s="411"/>
      <c r="BR4" s="411"/>
      <c r="BS4" s="411"/>
      <c r="BT4" s="411"/>
      <c r="BU4" s="412"/>
      <c r="BV4" s="410">
        <v>8844882</v>
      </c>
      <c r="BW4" s="411"/>
      <c r="BX4" s="411"/>
      <c r="BY4" s="411"/>
      <c r="BZ4" s="411"/>
      <c r="CA4" s="411"/>
      <c r="CB4" s="411"/>
      <c r="CC4" s="412"/>
      <c r="CD4" s="584" t="s">
        <v>77</v>
      </c>
      <c r="CE4" s="585"/>
      <c r="CF4" s="585"/>
      <c r="CG4" s="585"/>
      <c r="CH4" s="585"/>
      <c r="CI4" s="585"/>
      <c r="CJ4" s="585"/>
      <c r="CK4" s="585"/>
      <c r="CL4" s="585"/>
      <c r="CM4" s="585"/>
      <c r="CN4" s="585"/>
      <c r="CO4" s="585"/>
      <c r="CP4" s="585"/>
      <c r="CQ4" s="585"/>
      <c r="CR4" s="585"/>
      <c r="CS4" s="586"/>
      <c r="CT4" s="587">
        <v>5.5</v>
      </c>
      <c r="CU4" s="588"/>
      <c r="CV4" s="588"/>
      <c r="CW4" s="588"/>
      <c r="CX4" s="588"/>
      <c r="CY4" s="588"/>
      <c r="CZ4" s="588"/>
      <c r="DA4" s="589"/>
      <c r="DB4" s="587">
        <v>4.2</v>
      </c>
      <c r="DC4" s="588"/>
      <c r="DD4" s="588"/>
      <c r="DE4" s="588"/>
      <c r="DF4" s="588"/>
      <c r="DG4" s="588"/>
      <c r="DH4" s="588"/>
      <c r="DI4" s="589"/>
      <c r="DJ4" s="139"/>
      <c r="DK4" s="139"/>
      <c r="DL4" s="139"/>
      <c r="DM4" s="139"/>
      <c r="DN4" s="139"/>
      <c r="DO4" s="139"/>
    </row>
    <row r="5" spans="1:119" ht="18.75" customHeight="1">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78</v>
      </c>
      <c r="AN5" s="389"/>
      <c r="AO5" s="389"/>
      <c r="AP5" s="389"/>
      <c r="AQ5" s="389"/>
      <c r="AR5" s="389"/>
      <c r="AS5" s="389"/>
      <c r="AT5" s="390"/>
      <c r="AU5" s="472" t="s">
        <v>79</v>
      </c>
      <c r="AV5" s="473"/>
      <c r="AW5" s="473"/>
      <c r="AX5" s="473"/>
      <c r="AY5" s="395" t="s">
        <v>80</v>
      </c>
      <c r="AZ5" s="396"/>
      <c r="BA5" s="396"/>
      <c r="BB5" s="396"/>
      <c r="BC5" s="396"/>
      <c r="BD5" s="396"/>
      <c r="BE5" s="396"/>
      <c r="BF5" s="396"/>
      <c r="BG5" s="396"/>
      <c r="BH5" s="396"/>
      <c r="BI5" s="396"/>
      <c r="BJ5" s="396"/>
      <c r="BK5" s="396"/>
      <c r="BL5" s="396"/>
      <c r="BM5" s="397"/>
      <c r="BN5" s="415">
        <v>6862046</v>
      </c>
      <c r="BO5" s="416"/>
      <c r="BP5" s="416"/>
      <c r="BQ5" s="416"/>
      <c r="BR5" s="416"/>
      <c r="BS5" s="416"/>
      <c r="BT5" s="416"/>
      <c r="BU5" s="417"/>
      <c r="BV5" s="415">
        <v>8632438</v>
      </c>
      <c r="BW5" s="416"/>
      <c r="BX5" s="416"/>
      <c r="BY5" s="416"/>
      <c r="BZ5" s="416"/>
      <c r="CA5" s="416"/>
      <c r="CB5" s="416"/>
      <c r="CC5" s="417"/>
      <c r="CD5" s="424" t="s">
        <v>81</v>
      </c>
      <c r="CE5" s="425"/>
      <c r="CF5" s="425"/>
      <c r="CG5" s="425"/>
      <c r="CH5" s="425"/>
      <c r="CI5" s="425"/>
      <c r="CJ5" s="425"/>
      <c r="CK5" s="425"/>
      <c r="CL5" s="425"/>
      <c r="CM5" s="425"/>
      <c r="CN5" s="425"/>
      <c r="CO5" s="425"/>
      <c r="CP5" s="425"/>
      <c r="CQ5" s="425"/>
      <c r="CR5" s="425"/>
      <c r="CS5" s="426"/>
      <c r="CT5" s="385">
        <v>83.8</v>
      </c>
      <c r="CU5" s="386"/>
      <c r="CV5" s="386"/>
      <c r="CW5" s="386"/>
      <c r="CX5" s="386"/>
      <c r="CY5" s="386"/>
      <c r="CZ5" s="386"/>
      <c r="DA5" s="387"/>
      <c r="DB5" s="385">
        <v>83.3</v>
      </c>
      <c r="DC5" s="386"/>
      <c r="DD5" s="386"/>
      <c r="DE5" s="386"/>
      <c r="DF5" s="386"/>
      <c r="DG5" s="386"/>
      <c r="DH5" s="386"/>
      <c r="DI5" s="387"/>
      <c r="DJ5" s="139"/>
      <c r="DK5" s="139"/>
      <c r="DL5" s="139"/>
      <c r="DM5" s="139"/>
      <c r="DN5" s="139"/>
      <c r="DO5" s="139"/>
    </row>
    <row r="6" spans="1:119" ht="18.75" customHeight="1">
      <c r="A6" s="140"/>
      <c r="B6" s="564" t="s">
        <v>82</v>
      </c>
      <c r="C6" s="429"/>
      <c r="D6" s="429"/>
      <c r="E6" s="565"/>
      <c r="F6" s="565"/>
      <c r="G6" s="565"/>
      <c r="H6" s="565"/>
      <c r="I6" s="565"/>
      <c r="J6" s="565"/>
      <c r="K6" s="565"/>
      <c r="L6" s="565" t="s">
        <v>83</v>
      </c>
      <c r="M6" s="565"/>
      <c r="N6" s="565"/>
      <c r="O6" s="565"/>
      <c r="P6" s="565"/>
      <c r="Q6" s="565"/>
      <c r="R6" s="453"/>
      <c r="S6" s="453"/>
      <c r="T6" s="453"/>
      <c r="U6" s="453"/>
      <c r="V6" s="571"/>
      <c r="W6" s="504" t="s">
        <v>84</v>
      </c>
      <c r="X6" s="428"/>
      <c r="Y6" s="428"/>
      <c r="Z6" s="428"/>
      <c r="AA6" s="428"/>
      <c r="AB6" s="429"/>
      <c r="AC6" s="576" t="s">
        <v>85</v>
      </c>
      <c r="AD6" s="577"/>
      <c r="AE6" s="577"/>
      <c r="AF6" s="577"/>
      <c r="AG6" s="577"/>
      <c r="AH6" s="577"/>
      <c r="AI6" s="577"/>
      <c r="AJ6" s="577"/>
      <c r="AK6" s="577"/>
      <c r="AL6" s="578"/>
      <c r="AM6" s="484" t="s">
        <v>86</v>
      </c>
      <c r="AN6" s="389"/>
      <c r="AO6" s="389"/>
      <c r="AP6" s="389"/>
      <c r="AQ6" s="389"/>
      <c r="AR6" s="389"/>
      <c r="AS6" s="389"/>
      <c r="AT6" s="390"/>
      <c r="AU6" s="472" t="s">
        <v>79</v>
      </c>
      <c r="AV6" s="473"/>
      <c r="AW6" s="473"/>
      <c r="AX6" s="473"/>
      <c r="AY6" s="395" t="s">
        <v>87</v>
      </c>
      <c r="AZ6" s="396"/>
      <c r="BA6" s="396"/>
      <c r="BB6" s="396"/>
      <c r="BC6" s="396"/>
      <c r="BD6" s="396"/>
      <c r="BE6" s="396"/>
      <c r="BF6" s="396"/>
      <c r="BG6" s="396"/>
      <c r="BH6" s="396"/>
      <c r="BI6" s="396"/>
      <c r="BJ6" s="396"/>
      <c r="BK6" s="396"/>
      <c r="BL6" s="396"/>
      <c r="BM6" s="397"/>
      <c r="BN6" s="415">
        <v>244030</v>
      </c>
      <c r="BO6" s="416"/>
      <c r="BP6" s="416"/>
      <c r="BQ6" s="416"/>
      <c r="BR6" s="416"/>
      <c r="BS6" s="416"/>
      <c r="BT6" s="416"/>
      <c r="BU6" s="417"/>
      <c r="BV6" s="415">
        <v>212444</v>
      </c>
      <c r="BW6" s="416"/>
      <c r="BX6" s="416"/>
      <c r="BY6" s="416"/>
      <c r="BZ6" s="416"/>
      <c r="CA6" s="416"/>
      <c r="CB6" s="416"/>
      <c r="CC6" s="417"/>
      <c r="CD6" s="424" t="s">
        <v>88</v>
      </c>
      <c r="CE6" s="425"/>
      <c r="CF6" s="425"/>
      <c r="CG6" s="425"/>
      <c r="CH6" s="425"/>
      <c r="CI6" s="425"/>
      <c r="CJ6" s="425"/>
      <c r="CK6" s="425"/>
      <c r="CL6" s="425"/>
      <c r="CM6" s="425"/>
      <c r="CN6" s="425"/>
      <c r="CO6" s="425"/>
      <c r="CP6" s="425"/>
      <c r="CQ6" s="425"/>
      <c r="CR6" s="425"/>
      <c r="CS6" s="426"/>
      <c r="CT6" s="561">
        <v>88</v>
      </c>
      <c r="CU6" s="562"/>
      <c r="CV6" s="562"/>
      <c r="CW6" s="562"/>
      <c r="CX6" s="562"/>
      <c r="CY6" s="562"/>
      <c r="CZ6" s="562"/>
      <c r="DA6" s="563"/>
      <c r="DB6" s="561">
        <v>88.4</v>
      </c>
      <c r="DC6" s="562"/>
      <c r="DD6" s="562"/>
      <c r="DE6" s="562"/>
      <c r="DF6" s="562"/>
      <c r="DG6" s="562"/>
      <c r="DH6" s="562"/>
      <c r="DI6" s="563"/>
      <c r="DJ6" s="139"/>
      <c r="DK6" s="139"/>
      <c r="DL6" s="139"/>
      <c r="DM6" s="139"/>
      <c r="DN6" s="139"/>
      <c r="DO6" s="139"/>
    </row>
    <row r="7" spans="1:119" ht="18.75" customHeight="1">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89</v>
      </c>
      <c r="AN7" s="389"/>
      <c r="AO7" s="389"/>
      <c r="AP7" s="389"/>
      <c r="AQ7" s="389"/>
      <c r="AR7" s="389"/>
      <c r="AS7" s="389"/>
      <c r="AT7" s="390"/>
      <c r="AU7" s="472" t="s">
        <v>90</v>
      </c>
      <c r="AV7" s="473"/>
      <c r="AW7" s="473"/>
      <c r="AX7" s="473"/>
      <c r="AY7" s="395" t="s">
        <v>91</v>
      </c>
      <c r="AZ7" s="396"/>
      <c r="BA7" s="396"/>
      <c r="BB7" s="396"/>
      <c r="BC7" s="396"/>
      <c r="BD7" s="396"/>
      <c r="BE7" s="396"/>
      <c r="BF7" s="396"/>
      <c r="BG7" s="396"/>
      <c r="BH7" s="396"/>
      <c r="BI7" s="396"/>
      <c r="BJ7" s="396"/>
      <c r="BK7" s="396"/>
      <c r="BL7" s="396"/>
      <c r="BM7" s="397"/>
      <c r="BN7" s="415">
        <v>21878</v>
      </c>
      <c r="BO7" s="416"/>
      <c r="BP7" s="416"/>
      <c r="BQ7" s="416"/>
      <c r="BR7" s="416"/>
      <c r="BS7" s="416"/>
      <c r="BT7" s="416"/>
      <c r="BU7" s="417"/>
      <c r="BV7" s="415">
        <v>45124</v>
      </c>
      <c r="BW7" s="416"/>
      <c r="BX7" s="416"/>
      <c r="BY7" s="416"/>
      <c r="BZ7" s="416"/>
      <c r="CA7" s="416"/>
      <c r="CB7" s="416"/>
      <c r="CC7" s="417"/>
      <c r="CD7" s="424" t="s">
        <v>92</v>
      </c>
      <c r="CE7" s="425"/>
      <c r="CF7" s="425"/>
      <c r="CG7" s="425"/>
      <c r="CH7" s="425"/>
      <c r="CI7" s="425"/>
      <c r="CJ7" s="425"/>
      <c r="CK7" s="425"/>
      <c r="CL7" s="425"/>
      <c r="CM7" s="425"/>
      <c r="CN7" s="425"/>
      <c r="CO7" s="425"/>
      <c r="CP7" s="425"/>
      <c r="CQ7" s="425"/>
      <c r="CR7" s="425"/>
      <c r="CS7" s="426"/>
      <c r="CT7" s="415">
        <v>4056109</v>
      </c>
      <c r="CU7" s="416"/>
      <c r="CV7" s="416"/>
      <c r="CW7" s="416"/>
      <c r="CX7" s="416"/>
      <c r="CY7" s="416"/>
      <c r="CZ7" s="416"/>
      <c r="DA7" s="417"/>
      <c r="DB7" s="415">
        <v>3977799</v>
      </c>
      <c r="DC7" s="416"/>
      <c r="DD7" s="416"/>
      <c r="DE7" s="416"/>
      <c r="DF7" s="416"/>
      <c r="DG7" s="416"/>
      <c r="DH7" s="416"/>
      <c r="DI7" s="417"/>
      <c r="DJ7" s="139"/>
      <c r="DK7" s="139"/>
      <c r="DL7" s="139"/>
      <c r="DM7" s="139"/>
      <c r="DN7" s="139"/>
      <c r="DO7" s="139"/>
    </row>
    <row r="8" spans="1:119" ht="18.75" customHeight="1" thickBot="1">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93</v>
      </c>
      <c r="AN8" s="389"/>
      <c r="AO8" s="389"/>
      <c r="AP8" s="389"/>
      <c r="AQ8" s="389"/>
      <c r="AR8" s="389"/>
      <c r="AS8" s="389"/>
      <c r="AT8" s="390"/>
      <c r="AU8" s="472" t="s">
        <v>94</v>
      </c>
      <c r="AV8" s="473"/>
      <c r="AW8" s="473"/>
      <c r="AX8" s="473"/>
      <c r="AY8" s="395" t="s">
        <v>95</v>
      </c>
      <c r="AZ8" s="396"/>
      <c r="BA8" s="396"/>
      <c r="BB8" s="396"/>
      <c r="BC8" s="396"/>
      <c r="BD8" s="396"/>
      <c r="BE8" s="396"/>
      <c r="BF8" s="396"/>
      <c r="BG8" s="396"/>
      <c r="BH8" s="396"/>
      <c r="BI8" s="396"/>
      <c r="BJ8" s="396"/>
      <c r="BK8" s="396"/>
      <c r="BL8" s="396"/>
      <c r="BM8" s="397"/>
      <c r="BN8" s="415">
        <v>222152</v>
      </c>
      <c r="BO8" s="416"/>
      <c r="BP8" s="416"/>
      <c r="BQ8" s="416"/>
      <c r="BR8" s="416"/>
      <c r="BS8" s="416"/>
      <c r="BT8" s="416"/>
      <c r="BU8" s="417"/>
      <c r="BV8" s="415">
        <v>167320</v>
      </c>
      <c r="BW8" s="416"/>
      <c r="BX8" s="416"/>
      <c r="BY8" s="416"/>
      <c r="BZ8" s="416"/>
      <c r="CA8" s="416"/>
      <c r="CB8" s="416"/>
      <c r="CC8" s="417"/>
      <c r="CD8" s="424" t="s">
        <v>96</v>
      </c>
      <c r="CE8" s="425"/>
      <c r="CF8" s="425"/>
      <c r="CG8" s="425"/>
      <c r="CH8" s="425"/>
      <c r="CI8" s="425"/>
      <c r="CJ8" s="425"/>
      <c r="CK8" s="425"/>
      <c r="CL8" s="425"/>
      <c r="CM8" s="425"/>
      <c r="CN8" s="425"/>
      <c r="CO8" s="425"/>
      <c r="CP8" s="425"/>
      <c r="CQ8" s="425"/>
      <c r="CR8" s="425"/>
      <c r="CS8" s="426"/>
      <c r="CT8" s="524">
        <v>0.54</v>
      </c>
      <c r="CU8" s="525"/>
      <c r="CV8" s="525"/>
      <c r="CW8" s="525"/>
      <c r="CX8" s="525"/>
      <c r="CY8" s="525"/>
      <c r="CZ8" s="525"/>
      <c r="DA8" s="526"/>
      <c r="DB8" s="524">
        <v>0.51</v>
      </c>
      <c r="DC8" s="525"/>
      <c r="DD8" s="525"/>
      <c r="DE8" s="525"/>
      <c r="DF8" s="525"/>
      <c r="DG8" s="525"/>
      <c r="DH8" s="525"/>
      <c r="DI8" s="526"/>
      <c r="DJ8" s="139"/>
      <c r="DK8" s="139"/>
      <c r="DL8" s="139"/>
      <c r="DM8" s="139"/>
      <c r="DN8" s="139"/>
      <c r="DO8" s="139"/>
    </row>
    <row r="9" spans="1:119" ht="18.75" customHeight="1" thickBot="1">
      <c r="A9" s="140"/>
      <c r="B9" s="550" t="s">
        <v>97</v>
      </c>
      <c r="C9" s="551"/>
      <c r="D9" s="551"/>
      <c r="E9" s="551"/>
      <c r="F9" s="551"/>
      <c r="G9" s="551"/>
      <c r="H9" s="551"/>
      <c r="I9" s="551"/>
      <c r="J9" s="551"/>
      <c r="K9" s="478"/>
      <c r="L9" s="552" t="s">
        <v>98</v>
      </c>
      <c r="M9" s="553"/>
      <c r="N9" s="553"/>
      <c r="O9" s="553"/>
      <c r="P9" s="553"/>
      <c r="Q9" s="554"/>
      <c r="R9" s="555">
        <v>19454</v>
      </c>
      <c r="S9" s="556"/>
      <c r="T9" s="556"/>
      <c r="U9" s="556"/>
      <c r="V9" s="557"/>
      <c r="W9" s="494" t="s">
        <v>99</v>
      </c>
      <c r="X9" s="495"/>
      <c r="Y9" s="495"/>
      <c r="Z9" s="495"/>
      <c r="AA9" s="495"/>
      <c r="AB9" s="495"/>
      <c r="AC9" s="495"/>
      <c r="AD9" s="495"/>
      <c r="AE9" s="495"/>
      <c r="AF9" s="495"/>
      <c r="AG9" s="495"/>
      <c r="AH9" s="495"/>
      <c r="AI9" s="495"/>
      <c r="AJ9" s="495"/>
      <c r="AK9" s="495"/>
      <c r="AL9" s="558"/>
      <c r="AM9" s="484" t="s">
        <v>100</v>
      </c>
      <c r="AN9" s="389"/>
      <c r="AO9" s="389"/>
      <c r="AP9" s="389"/>
      <c r="AQ9" s="389"/>
      <c r="AR9" s="389"/>
      <c r="AS9" s="389"/>
      <c r="AT9" s="390"/>
      <c r="AU9" s="472" t="s">
        <v>79</v>
      </c>
      <c r="AV9" s="473"/>
      <c r="AW9" s="473"/>
      <c r="AX9" s="473"/>
      <c r="AY9" s="395" t="s">
        <v>101</v>
      </c>
      <c r="AZ9" s="396"/>
      <c r="BA9" s="396"/>
      <c r="BB9" s="396"/>
      <c r="BC9" s="396"/>
      <c r="BD9" s="396"/>
      <c r="BE9" s="396"/>
      <c r="BF9" s="396"/>
      <c r="BG9" s="396"/>
      <c r="BH9" s="396"/>
      <c r="BI9" s="396"/>
      <c r="BJ9" s="396"/>
      <c r="BK9" s="396"/>
      <c r="BL9" s="396"/>
      <c r="BM9" s="397"/>
      <c r="BN9" s="415">
        <v>54832</v>
      </c>
      <c r="BO9" s="416"/>
      <c r="BP9" s="416"/>
      <c r="BQ9" s="416"/>
      <c r="BR9" s="416"/>
      <c r="BS9" s="416"/>
      <c r="BT9" s="416"/>
      <c r="BU9" s="417"/>
      <c r="BV9" s="415">
        <v>81274</v>
      </c>
      <c r="BW9" s="416"/>
      <c r="BX9" s="416"/>
      <c r="BY9" s="416"/>
      <c r="BZ9" s="416"/>
      <c r="CA9" s="416"/>
      <c r="CB9" s="416"/>
      <c r="CC9" s="417"/>
      <c r="CD9" s="424" t="s">
        <v>102</v>
      </c>
      <c r="CE9" s="425"/>
      <c r="CF9" s="425"/>
      <c r="CG9" s="425"/>
      <c r="CH9" s="425"/>
      <c r="CI9" s="425"/>
      <c r="CJ9" s="425"/>
      <c r="CK9" s="425"/>
      <c r="CL9" s="425"/>
      <c r="CM9" s="425"/>
      <c r="CN9" s="425"/>
      <c r="CO9" s="425"/>
      <c r="CP9" s="425"/>
      <c r="CQ9" s="425"/>
      <c r="CR9" s="425"/>
      <c r="CS9" s="426"/>
      <c r="CT9" s="385">
        <v>12.1</v>
      </c>
      <c r="CU9" s="386"/>
      <c r="CV9" s="386"/>
      <c r="CW9" s="386"/>
      <c r="CX9" s="386"/>
      <c r="CY9" s="386"/>
      <c r="CZ9" s="386"/>
      <c r="DA9" s="387"/>
      <c r="DB9" s="385">
        <v>11.5</v>
      </c>
      <c r="DC9" s="386"/>
      <c r="DD9" s="386"/>
      <c r="DE9" s="386"/>
      <c r="DF9" s="386"/>
      <c r="DG9" s="386"/>
      <c r="DH9" s="386"/>
      <c r="DI9" s="387"/>
      <c r="DJ9" s="139"/>
      <c r="DK9" s="139"/>
      <c r="DL9" s="139"/>
      <c r="DM9" s="139"/>
      <c r="DN9" s="139"/>
      <c r="DO9" s="139"/>
    </row>
    <row r="10" spans="1:119" ht="18.75" customHeight="1" thickBot="1">
      <c r="A10" s="140"/>
      <c r="B10" s="550"/>
      <c r="C10" s="551"/>
      <c r="D10" s="551"/>
      <c r="E10" s="551"/>
      <c r="F10" s="551"/>
      <c r="G10" s="551"/>
      <c r="H10" s="551"/>
      <c r="I10" s="551"/>
      <c r="J10" s="551"/>
      <c r="K10" s="478"/>
      <c r="L10" s="388" t="s">
        <v>103</v>
      </c>
      <c r="M10" s="389"/>
      <c r="N10" s="389"/>
      <c r="O10" s="389"/>
      <c r="P10" s="389"/>
      <c r="Q10" s="390"/>
      <c r="R10" s="391">
        <v>17680</v>
      </c>
      <c r="S10" s="392"/>
      <c r="T10" s="392"/>
      <c r="U10" s="392"/>
      <c r="V10" s="394"/>
      <c r="W10" s="559"/>
      <c r="X10" s="377"/>
      <c r="Y10" s="377"/>
      <c r="Z10" s="377"/>
      <c r="AA10" s="377"/>
      <c r="AB10" s="377"/>
      <c r="AC10" s="377"/>
      <c r="AD10" s="377"/>
      <c r="AE10" s="377"/>
      <c r="AF10" s="377"/>
      <c r="AG10" s="377"/>
      <c r="AH10" s="377"/>
      <c r="AI10" s="377"/>
      <c r="AJ10" s="377"/>
      <c r="AK10" s="377"/>
      <c r="AL10" s="560"/>
      <c r="AM10" s="484" t="s">
        <v>104</v>
      </c>
      <c r="AN10" s="389"/>
      <c r="AO10" s="389"/>
      <c r="AP10" s="389"/>
      <c r="AQ10" s="389"/>
      <c r="AR10" s="389"/>
      <c r="AS10" s="389"/>
      <c r="AT10" s="390"/>
      <c r="AU10" s="472" t="s">
        <v>105</v>
      </c>
      <c r="AV10" s="473"/>
      <c r="AW10" s="473"/>
      <c r="AX10" s="473"/>
      <c r="AY10" s="395" t="s">
        <v>106</v>
      </c>
      <c r="AZ10" s="396"/>
      <c r="BA10" s="396"/>
      <c r="BB10" s="396"/>
      <c r="BC10" s="396"/>
      <c r="BD10" s="396"/>
      <c r="BE10" s="396"/>
      <c r="BF10" s="396"/>
      <c r="BG10" s="396"/>
      <c r="BH10" s="396"/>
      <c r="BI10" s="396"/>
      <c r="BJ10" s="396"/>
      <c r="BK10" s="396"/>
      <c r="BL10" s="396"/>
      <c r="BM10" s="397"/>
      <c r="BN10" s="415">
        <v>200625</v>
      </c>
      <c r="BO10" s="416"/>
      <c r="BP10" s="416"/>
      <c r="BQ10" s="416"/>
      <c r="BR10" s="416"/>
      <c r="BS10" s="416"/>
      <c r="BT10" s="416"/>
      <c r="BU10" s="417"/>
      <c r="BV10" s="415">
        <v>215364</v>
      </c>
      <c r="BW10" s="416"/>
      <c r="BX10" s="416"/>
      <c r="BY10" s="416"/>
      <c r="BZ10" s="416"/>
      <c r="CA10" s="416"/>
      <c r="CB10" s="416"/>
      <c r="CC10" s="417"/>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550"/>
      <c r="C11" s="551"/>
      <c r="D11" s="551"/>
      <c r="E11" s="551"/>
      <c r="F11" s="551"/>
      <c r="G11" s="551"/>
      <c r="H11" s="551"/>
      <c r="I11" s="551"/>
      <c r="J11" s="551"/>
      <c r="K11" s="478"/>
      <c r="L11" s="461" t="s">
        <v>108</v>
      </c>
      <c r="M11" s="462"/>
      <c r="N11" s="462"/>
      <c r="O11" s="462"/>
      <c r="P11" s="462"/>
      <c r="Q11" s="463"/>
      <c r="R11" s="547" t="s">
        <v>109</v>
      </c>
      <c r="S11" s="548"/>
      <c r="T11" s="548"/>
      <c r="U11" s="548"/>
      <c r="V11" s="549"/>
      <c r="W11" s="559"/>
      <c r="X11" s="377"/>
      <c r="Y11" s="377"/>
      <c r="Z11" s="377"/>
      <c r="AA11" s="377"/>
      <c r="AB11" s="377"/>
      <c r="AC11" s="377"/>
      <c r="AD11" s="377"/>
      <c r="AE11" s="377"/>
      <c r="AF11" s="377"/>
      <c r="AG11" s="377"/>
      <c r="AH11" s="377"/>
      <c r="AI11" s="377"/>
      <c r="AJ11" s="377"/>
      <c r="AK11" s="377"/>
      <c r="AL11" s="560"/>
      <c r="AM11" s="484" t="s">
        <v>110</v>
      </c>
      <c r="AN11" s="389"/>
      <c r="AO11" s="389"/>
      <c r="AP11" s="389"/>
      <c r="AQ11" s="389"/>
      <c r="AR11" s="389"/>
      <c r="AS11" s="389"/>
      <c r="AT11" s="390"/>
      <c r="AU11" s="472" t="s">
        <v>79</v>
      </c>
      <c r="AV11" s="473"/>
      <c r="AW11" s="473"/>
      <c r="AX11" s="473"/>
      <c r="AY11" s="395" t="s">
        <v>111</v>
      </c>
      <c r="AZ11" s="396"/>
      <c r="BA11" s="396"/>
      <c r="BB11" s="396"/>
      <c r="BC11" s="396"/>
      <c r="BD11" s="396"/>
      <c r="BE11" s="396"/>
      <c r="BF11" s="396"/>
      <c r="BG11" s="396"/>
      <c r="BH11" s="396"/>
      <c r="BI11" s="396"/>
      <c r="BJ11" s="396"/>
      <c r="BK11" s="396"/>
      <c r="BL11" s="396"/>
      <c r="BM11" s="397"/>
      <c r="BN11" s="415" t="s">
        <v>112</v>
      </c>
      <c r="BO11" s="416"/>
      <c r="BP11" s="416"/>
      <c r="BQ11" s="416"/>
      <c r="BR11" s="416"/>
      <c r="BS11" s="416"/>
      <c r="BT11" s="416"/>
      <c r="BU11" s="417"/>
      <c r="BV11" s="415" t="s">
        <v>112</v>
      </c>
      <c r="BW11" s="416"/>
      <c r="BX11" s="416"/>
      <c r="BY11" s="416"/>
      <c r="BZ11" s="416"/>
      <c r="CA11" s="416"/>
      <c r="CB11" s="416"/>
      <c r="CC11" s="417"/>
      <c r="CD11" s="424" t="s">
        <v>113</v>
      </c>
      <c r="CE11" s="425"/>
      <c r="CF11" s="425"/>
      <c r="CG11" s="425"/>
      <c r="CH11" s="425"/>
      <c r="CI11" s="425"/>
      <c r="CJ11" s="425"/>
      <c r="CK11" s="425"/>
      <c r="CL11" s="425"/>
      <c r="CM11" s="425"/>
      <c r="CN11" s="425"/>
      <c r="CO11" s="425"/>
      <c r="CP11" s="425"/>
      <c r="CQ11" s="425"/>
      <c r="CR11" s="425"/>
      <c r="CS11" s="426"/>
      <c r="CT11" s="524" t="s">
        <v>112</v>
      </c>
      <c r="CU11" s="525"/>
      <c r="CV11" s="525"/>
      <c r="CW11" s="525"/>
      <c r="CX11" s="525"/>
      <c r="CY11" s="525"/>
      <c r="CZ11" s="525"/>
      <c r="DA11" s="526"/>
      <c r="DB11" s="524" t="s">
        <v>112</v>
      </c>
      <c r="DC11" s="525"/>
      <c r="DD11" s="525"/>
      <c r="DE11" s="525"/>
      <c r="DF11" s="525"/>
      <c r="DG11" s="525"/>
      <c r="DH11" s="525"/>
      <c r="DI11" s="526"/>
      <c r="DJ11" s="139"/>
      <c r="DK11" s="139"/>
      <c r="DL11" s="139"/>
      <c r="DM11" s="139"/>
      <c r="DN11" s="139"/>
      <c r="DO11" s="139"/>
    </row>
    <row r="12" spans="1:119" ht="18.75" customHeight="1">
      <c r="A12" s="140"/>
      <c r="B12" s="527" t="s">
        <v>114</v>
      </c>
      <c r="C12" s="528"/>
      <c r="D12" s="528"/>
      <c r="E12" s="528"/>
      <c r="F12" s="528"/>
      <c r="G12" s="528"/>
      <c r="H12" s="528"/>
      <c r="I12" s="528"/>
      <c r="J12" s="528"/>
      <c r="K12" s="529"/>
      <c r="L12" s="536" t="s">
        <v>115</v>
      </c>
      <c r="M12" s="537"/>
      <c r="N12" s="537"/>
      <c r="O12" s="537"/>
      <c r="P12" s="537"/>
      <c r="Q12" s="538"/>
      <c r="R12" s="539">
        <v>20280</v>
      </c>
      <c r="S12" s="540"/>
      <c r="T12" s="540"/>
      <c r="U12" s="540"/>
      <c r="V12" s="541"/>
      <c r="W12" s="542" t="s">
        <v>1</v>
      </c>
      <c r="X12" s="473"/>
      <c r="Y12" s="473"/>
      <c r="Z12" s="473"/>
      <c r="AA12" s="473"/>
      <c r="AB12" s="543"/>
      <c r="AC12" s="472" t="s">
        <v>116</v>
      </c>
      <c r="AD12" s="473"/>
      <c r="AE12" s="473"/>
      <c r="AF12" s="473"/>
      <c r="AG12" s="543"/>
      <c r="AH12" s="472" t="s">
        <v>117</v>
      </c>
      <c r="AI12" s="473"/>
      <c r="AJ12" s="473"/>
      <c r="AK12" s="473"/>
      <c r="AL12" s="544"/>
      <c r="AM12" s="484" t="s">
        <v>118</v>
      </c>
      <c r="AN12" s="389"/>
      <c r="AO12" s="389"/>
      <c r="AP12" s="389"/>
      <c r="AQ12" s="389"/>
      <c r="AR12" s="389"/>
      <c r="AS12" s="389"/>
      <c r="AT12" s="390"/>
      <c r="AU12" s="472" t="s">
        <v>119</v>
      </c>
      <c r="AV12" s="473"/>
      <c r="AW12" s="473"/>
      <c r="AX12" s="473"/>
      <c r="AY12" s="395" t="s">
        <v>120</v>
      </c>
      <c r="AZ12" s="396"/>
      <c r="BA12" s="396"/>
      <c r="BB12" s="396"/>
      <c r="BC12" s="396"/>
      <c r="BD12" s="396"/>
      <c r="BE12" s="396"/>
      <c r="BF12" s="396"/>
      <c r="BG12" s="396"/>
      <c r="BH12" s="396"/>
      <c r="BI12" s="396"/>
      <c r="BJ12" s="396"/>
      <c r="BK12" s="396"/>
      <c r="BL12" s="396"/>
      <c r="BM12" s="397"/>
      <c r="BN12" s="415">
        <v>110609</v>
      </c>
      <c r="BO12" s="416"/>
      <c r="BP12" s="416"/>
      <c r="BQ12" s="416"/>
      <c r="BR12" s="416"/>
      <c r="BS12" s="416"/>
      <c r="BT12" s="416"/>
      <c r="BU12" s="417"/>
      <c r="BV12" s="415">
        <v>132236</v>
      </c>
      <c r="BW12" s="416"/>
      <c r="BX12" s="416"/>
      <c r="BY12" s="416"/>
      <c r="BZ12" s="416"/>
      <c r="CA12" s="416"/>
      <c r="CB12" s="416"/>
      <c r="CC12" s="417"/>
      <c r="CD12" s="424" t="s">
        <v>121</v>
      </c>
      <c r="CE12" s="425"/>
      <c r="CF12" s="425"/>
      <c r="CG12" s="425"/>
      <c r="CH12" s="425"/>
      <c r="CI12" s="425"/>
      <c r="CJ12" s="425"/>
      <c r="CK12" s="425"/>
      <c r="CL12" s="425"/>
      <c r="CM12" s="425"/>
      <c r="CN12" s="425"/>
      <c r="CO12" s="425"/>
      <c r="CP12" s="425"/>
      <c r="CQ12" s="425"/>
      <c r="CR12" s="425"/>
      <c r="CS12" s="426"/>
      <c r="CT12" s="524" t="s">
        <v>122</v>
      </c>
      <c r="CU12" s="525"/>
      <c r="CV12" s="525"/>
      <c r="CW12" s="525"/>
      <c r="CX12" s="525"/>
      <c r="CY12" s="525"/>
      <c r="CZ12" s="525"/>
      <c r="DA12" s="526"/>
      <c r="DB12" s="524" t="s">
        <v>122</v>
      </c>
      <c r="DC12" s="525"/>
      <c r="DD12" s="525"/>
      <c r="DE12" s="525"/>
      <c r="DF12" s="525"/>
      <c r="DG12" s="525"/>
      <c r="DH12" s="525"/>
      <c r="DI12" s="526"/>
      <c r="DJ12" s="139"/>
      <c r="DK12" s="139"/>
      <c r="DL12" s="139"/>
      <c r="DM12" s="139"/>
      <c r="DN12" s="139"/>
      <c r="DO12" s="139"/>
    </row>
    <row r="13" spans="1:119" ht="18.75" customHeight="1">
      <c r="A13" s="140"/>
      <c r="B13" s="530"/>
      <c r="C13" s="531"/>
      <c r="D13" s="531"/>
      <c r="E13" s="531"/>
      <c r="F13" s="531"/>
      <c r="G13" s="531"/>
      <c r="H13" s="531"/>
      <c r="I13" s="531"/>
      <c r="J13" s="531"/>
      <c r="K13" s="532"/>
      <c r="L13" s="150"/>
      <c r="M13" s="513" t="s">
        <v>123</v>
      </c>
      <c r="N13" s="514"/>
      <c r="O13" s="514"/>
      <c r="P13" s="514"/>
      <c r="Q13" s="515"/>
      <c r="R13" s="516">
        <v>20095</v>
      </c>
      <c r="S13" s="517"/>
      <c r="T13" s="517"/>
      <c r="U13" s="517"/>
      <c r="V13" s="518"/>
      <c r="W13" s="504" t="s">
        <v>124</v>
      </c>
      <c r="X13" s="428"/>
      <c r="Y13" s="428"/>
      <c r="Z13" s="428"/>
      <c r="AA13" s="428"/>
      <c r="AB13" s="429"/>
      <c r="AC13" s="391">
        <v>286</v>
      </c>
      <c r="AD13" s="392"/>
      <c r="AE13" s="392"/>
      <c r="AF13" s="392"/>
      <c r="AG13" s="393"/>
      <c r="AH13" s="391">
        <v>404</v>
      </c>
      <c r="AI13" s="392"/>
      <c r="AJ13" s="392"/>
      <c r="AK13" s="392"/>
      <c r="AL13" s="394"/>
      <c r="AM13" s="484" t="s">
        <v>125</v>
      </c>
      <c r="AN13" s="389"/>
      <c r="AO13" s="389"/>
      <c r="AP13" s="389"/>
      <c r="AQ13" s="389"/>
      <c r="AR13" s="389"/>
      <c r="AS13" s="389"/>
      <c r="AT13" s="390"/>
      <c r="AU13" s="472" t="s">
        <v>126</v>
      </c>
      <c r="AV13" s="473"/>
      <c r="AW13" s="473"/>
      <c r="AX13" s="473"/>
      <c r="AY13" s="395" t="s">
        <v>127</v>
      </c>
      <c r="AZ13" s="396"/>
      <c r="BA13" s="396"/>
      <c r="BB13" s="396"/>
      <c r="BC13" s="396"/>
      <c r="BD13" s="396"/>
      <c r="BE13" s="396"/>
      <c r="BF13" s="396"/>
      <c r="BG13" s="396"/>
      <c r="BH13" s="396"/>
      <c r="BI13" s="396"/>
      <c r="BJ13" s="396"/>
      <c r="BK13" s="396"/>
      <c r="BL13" s="396"/>
      <c r="BM13" s="397"/>
      <c r="BN13" s="415">
        <v>144848</v>
      </c>
      <c r="BO13" s="416"/>
      <c r="BP13" s="416"/>
      <c r="BQ13" s="416"/>
      <c r="BR13" s="416"/>
      <c r="BS13" s="416"/>
      <c r="BT13" s="416"/>
      <c r="BU13" s="417"/>
      <c r="BV13" s="415">
        <v>164402</v>
      </c>
      <c r="BW13" s="416"/>
      <c r="BX13" s="416"/>
      <c r="BY13" s="416"/>
      <c r="BZ13" s="416"/>
      <c r="CA13" s="416"/>
      <c r="CB13" s="416"/>
      <c r="CC13" s="417"/>
      <c r="CD13" s="424" t="s">
        <v>128</v>
      </c>
      <c r="CE13" s="425"/>
      <c r="CF13" s="425"/>
      <c r="CG13" s="425"/>
      <c r="CH13" s="425"/>
      <c r="CI13" s="425"/>
      <c r="CJ13" s="425"/>
      <c r="CK13" s="425"/>
      <c r="CL13" s="425"/>
      <c r="CM13" s="425"/>
      <c r="CN13" s="425"/>
      <c r="CO13" s="425"/>
      <c r="CP13" s="425"/>
      <c r="CQ13" s="425"/>
      <c r="CR13" s="425"/>
      <c r="CS13" s="426"/>
      <c r="CT13" s="385">
        <v>9.3000000000000007</v>
      </c>
      <c r="CU13" s="386"/>
      <c r="CV13" s="386"/>
      <c r="CW13" s="386"/>
      <c r="CX13" s="386"/>
      <c r="CY13" s="386"/>
      <c r="CZ13" s="386"/>
      <c r="DA13" s="387"/>
      <c r="DB13" s="385">
        <v>9.6</v>
      </c>
      <c r="DC13" s="386"/>
      <c r="DD13" s="386"/>
      <c r="DE13" s="386"/>
      <c r="DF13" s="386"/>
      <c r="DG13" s="386"/>
      <c r="DH13" s="386"/>
      <c r="DI13" s="387"/>
      <c r="DJ13" s="139"/>
      <c r="DK13" s="139"/>
      <c r="DL13" s="139"/>
      <c r="DM13" s="139"/>
      <c r="DN13" s="139"/>
      <c r="DO13" s="139"/>
    </row>
    <row r="14" spans="1:119" ht="18.75" customHeight="1" thickBot="1">
      <c r="A14" s="140"/>
      <c r="B14" s="530"/>
      <c r="C14" s="531"/>
      <c r="D14" s="531"/>
      <c r="E14" s="531"/>
      <c r="F14" s="531"/>
      <c r="G14" s="531"/>
      <c r="H14" s="531"/>
      <c r="I14" s="531"/>
      <c r="J14" s="531"/>
      <c r="K14" s="532"/>
      <c r="L14" s="506" t="s">
        <v>129</v>
      </c>
      <c r="M14" s="545"/>
      <c r="N14" s="545"/>
      <c r="O14" s="545"/>
      <c r="P14" s="545"/>
      <c r="Q14" s="546"/>
      <c r="R14" s="516">
        <v>19725</v>
      </c>
      <c r="S14" s="517"/>
      <c r="T14" s="517"/>
      <c r="U14" s="517"/>
      <c r="V14" s="518"/>
      <c r="W14" s="519"/>
      <c r="X14" s="431"/>
      <c r="Y14" s="431"/>
      <c r="Z14" s="431"/>
      <c r="AA14" s="431"/>
      <c r="AB14" s="432"/>
      <c r="AC14" s="509">
        <v>3.4</v>
      </c>
      <c r="AD14" s="510"/>
      <c r="AE14" s="510"/>
      <c r="AF14" s="510"/>
      <c r="AG14" s="511"/>
      <c r="AH14" s="509">
        <v>5.6</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130</v>
      </c>
      <c r="CE14" s="422"/>
      <c r="CF14" s="422"/>
      <c r="CG14" s="422"/>
      <c r="CH14" s="422"/>
      <c r="CI14" s="422"/>
      <c r="CJ14" s="422"/>
      <c r="CK14" s="422"/>
      <c r="CL14" s="422"/>
      <c r="CM14" s="422"/>
      <c r="CN14" s="422"/>
      <c r="CO14" s="422"/>
      <c r="CP14" s="422"/>
      <c r="CQ14" s="422"/>
      <c r="CR14" s="422"/>
      <c r="CS14" s="423"/>
      <c r="CT14" s="520">
        <v>36.299999999999997</v>
      </c>
      <c r="CU14" s="488"/>
      <c r="CV14" s="488"/>
      <c r="CW14" s="488"/>
      <c r="CX14" s="488"/>
      <c r="CY14" s="488"/>
      <c r="CZ14" s="488"/>
      <c r="DA14" s="489"/>
      <c r="DB14" s="520">
        <v>44.8</v>
      </c>
      <c r="DC14" s="488"/>
      <c r="DD14" s="488"/>
      <c r="DE14" s="488"/>
      <c r="DF14" s="488"/>
      <c r="DG14" s="488"/>
      <c r="DH14" s="488"/>
      <c r="DI14" s="489"/>
      <c r="DJ14" s="139"/>
      <c r="DK14" s="139"/>
      <c r="DL14" s="139"/>
      <c r="DM14" s="139"/>
      <c r="DN14" s="139"/>
      <c r="DO14" s="139"/>
    </row>
    <row r="15" spans="1:119" ht="18.75" customHeight="1">
      <c r="A15" s="140"/>
      <c r="B15" s="530"/>
      <c r="C15" s="531"/>
      <c r="D15" s="531"/>
      <c r="E15" s="531"/>
      <c r="F15" s="531"/>
      <c r="G15" s="531"/>
      <c r="H15" s="531"/>
      <c r="I15" s="531"/>
      <c r="J15" s="531"/>
      <c r="K15" s="532"/>
      <c r="L15" s="150"/>
      <c r="M15" s="513" t="s">
        <v>123</v>
      </c>
      <c r="N15" s="514"/>
      <c r="O15" s="514"/>
      <c r="P15" s="514"/>
      <c r="Q15" s="515"/>
      <c r="R15" s="516">
        <v>19579</v>
      </c>
      <c r="S15" s="517"/>
      <c r="T15" s="517"/>
      <c r="U15" s="517"/>
      <c r="V15" s="518"/>
      <c r="W15" s="504" t="s">
        <v>131</v>
      </c>
      <c r="X15" s="428"/>
      <c r="Y15" s="428"/>
      <c r="Z15" s="428"/>
      <c r="AA15" s="428"/>
      <c r="AB15" s="429"/>
      <c r="AC15" s="391">
        <v>1601</v>
      </c>
      <c r="AD15" s="392"/>
      <c r="AE15" s="392"/>
      <c r="AF15" s="392"/>
      <c r="AG15" s="393"/>
      <c r="AH15" s="391">
        <v>1444</v>
      </c>
      <c r="AI15" s="392"/>
      <c r="AJ15" s="392"/>
      <c r="AK15" s="392"/>
      <c r="AL15" s="394"/>
      <c r="AM15" s="484"/>
      <c r="AN15" s="389"/>
      <c r="AO15" s="389"/>
      <c r="AP15" s="389"/>
      <c r="AQ15" s="389"/>
      <c r="AR15" s="389"/>
      <c r="AS15" s="389"/>
      <c r="AT15" s="390"/>
      <c r="AU15" s="472"/>
      <c r="AV15" s="473"/>
      <c r="AW15" s="473"/>
      <c r="AX15" s="473"/>
      <c r="AY15" s="407" t="s">
        <v>132</v>
      </c>
      <c r="AZ15" s="408"/>
      <c r="BA15" s="408"/>
      <c r="BB15" s="408"/>
      <c r="BC15" s="408"/>
      <c r="BD15" s="408"/>
      <c r="BE15" s="408"/>
      <c r="BF15" s="408"/>
      <c r="BG15" s="408"/>
      <c r="BH15" s="408"/>
      <c r="BI15" s="408"/>
      <c r="BJ15" s="408"/>
      <c r="BK15" s="408"/>
      <c r="BL15" s="408"/>
      <c r="BM15" s="409"/>
      <c r="BN15" s="410">
        <v>1895610</v>
      </c>
      <c r="BO15" s="411"/>
      <c r="BP15" s="411"/>
      <c r="BQ15" s="411"/>
      <c r="BR15" s="411"/>
      <c r="BS15" s="411"/>
      <c r="BT15" s="411"/>
      <c r="BU15" s="412"/>
      <c r="BV15" s="410">
        <v>1738305</v>
      </c>
      <c r="BW15" s="411"/>
      <c r="BX15" s="411"/>
      <c r="BY15" s="411"/>
      <c r="BZ15" s="411"/>
      <c r="CA15" s="411"/>
      <c r="CB15" s="411"/>
      <c r="CC15" s="412"/>
      <c r="CD15" s="521" t="s">
        <v>133</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530"/>
      <c r="C16" s="531"/>
      <c r="D16" s="531"/>
      <c r="E16" s="531"/>
      <c r="F16" s="531"/>
      <c r="G16" s="531"/>
      <c r="H16" s="531"/>
      <c r="I16" s="531"/>
      <c r="J16" s="531"/>
      <c r="K16" s="532"/>
      <c r="L16" s="506" t="s">
        <v>134</v>
      </c>
      <c r="M16" s="507"/>
      <c r="N16" s="507"/>
      <c r="O16" s="507"/>
      <c r="P16" s="507"/>
      <c r="Q16" s="508"/>
      <c r="R16" s="501" t="s">
        <v>135</v>
      </c>
      <c r="S16" s="502"/>
      <c r="T16" s="502"/>
      <c r="U16" s="502"/>
      <c r="V16" s="503"/>
      <c r="W16" s="519"/>
      <c r="X16" s="431"/>
      <c r="Y16" s="431"/>
      <c r="Z16" s="431"/>
      <c r="AA16" s="431"/>
      <c r="AB16" s="432"/>
      <c r="AC16" s="509">
        <v>18.899999999999999</v>
      </c>
      <c r="AD16" s="510"/>
      <c r="AE16" s="510"/>
      <c r="AF16" s="510"/>
      <c r="AG16" s="511"/>
      <c r="AH16" s="509">
        <v>20.100000000000001</v>
      </c>
      <c r="AI16" s="510"/>
      <c r="AJ16" s="510"/>
      <c r="AK16" s="510"/>
      <c r="AL16" s="512"/>
      <c r="AM16" s="484"/>
      <c r="AN16" s="389"/>
      <c r="AO16" s="389"/>
      <c r="AP16" s="389"/>
      <c r="AQ16" s="389"/>
      <c r="AR16" s="389"/>
      <c r="AS16" s="389"/>
      <c r="AT16" s="390"/>
      <c r="AU16" s="472"/>
      <c r="AV16" s="473"/>
      <c r="AW16" s="473"/>
      <c r="AX16" s="473"/>
      <c r="AY16" s="395" t="s">
        <v>136</v>
      </c>
      <c r="AZ16" s="396"/>
      <c r="BA16" s="396"/>
      <c r="BB16" s="396"/>
      <c r="BC16" s="396"/>
      <c r="BD16" s="396"/>
      <c r="BE16" s="396"/>
      <c r="BF16" s="396"/>
      <c r="BG16" s="396"/>
      <c r="BH16" s="396"/>
      <c r="BI16" s="396"/>
      <c r="BJ16" s="396"/>
      <c r="BK16" s="396"/>
      <c r="BL16" s="396"/>
      <c r="BM16" s="397"/>
      <c r="BN16" s="415">
        <v>3319688</v>
      </c>
      <c r="BO16" s="416"/>
      <c r="BP16" s="416"/>
      <c r="BQ16" s="416"/>
      <c r="BR16" s="416"/>
      <c r="BS16" s="416"/>
      <c r="BT16" s="416"/>
      <c r="BU16" s="417"/>
      <c r="BV16" s="415">
        <v>3267038</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c r="A17" s="140"/>
      <c r="B17" s="533"/>
      <c r="C17" s="534"/>
      <c r="D17" s="534"/>
      <c r="E17" s="534"/>
      <c r="F17" s="534"/>
      <c r="G17" s="534"/>
      <c r="H17" s="534"/>
      <c r="I17" s="534"/>
      <c r="J17" s="534"/>
      <c r="K17" s="535"/>
      <c r="L17" s="155"/>
      <c r="M17" s="498" t="s">
        <v>137</v>
      </c>
      <c r="N17" s="499"/>
      <c r="O17" s="499"/>
      <c r="P17" s="499"/>
      <c r="Q17" s="500"/>
      <c r="R17" s="501" t="s">
        <v>138</v>
      </c>
      <c r="S17" s="502"/>
      <c r="T17" s="502"/>
      <c r="U17" s="502"/>
      <c r="V17" s="503"/>
      <c r="W17" s="504" t="s">
        <v>139</v>
      </c>
      <c r="X17" s="428"/>
      <c r="Y17" s="428"/>
      <c r="Z17" s="428"/>
      <c r="AA17" s="428"/>
      <c r="AB17" s="429"/>
      <c r="AC17" s="391">
        <v>6573</v>
      </c>
      <c r="AD17" s="392"/>
      <c r="AE17" s="392"/>
      <c r="AF17" s="392"/>
      <c r="AG17" s="393"/>
      <c r="AH17" s="391">
        <v>5350</v>
      </c>
      <c r="AI17" s="392"/>
      <c r="AJ17" s="392"/>
      <c r="AK17" s="392"/>
      <c r="AL17" s="394"/>
      <c r="AM17" s="484"/>
      <c r="AN17" s="389"/>
      <c r="AO17" s="389"/>
      <c r="AP17" s="389"/>
      <c r="AQ17" s="389"/>
      <c r="AR17" s="389"/>
      <c r="AS17" s="389"/>
      <c r="AT17" s="390"/>
      <c r="AU17" s="472"/>
      <c r="AV17" s="473"/>
      <c r="AW17" s="473"/>
      <c r="AX17" s="473"/>
      <c r="AY17" s="395" t="s">
        <v>140</v>
      </c>
      <c r="AZ17" s="396"/>
      <c r="BA17" s="396"/>
      <c r="BB17" s="396"/>
      <c r="BC17" s="396"/>
      <c r="BD17" s="396"/>
      <c r="BE17" s="396"/>
      <c r="BF17" s="396"/>
      <c r="BG17" s="396"/>
      <c r="BH17" s="396"/>
      <c r="BI17" s="396"/>
      <c r="BJ17" s="396"/>
      <c r="BK17" s="396"/>
      <c r="BL17" s="396"/>
      <c r="BM17" s="397"/>
      <c r="BN17" s="415">
        <v>2438564</v>
      </c>
      <c r="BO17" s="416"/>
      <c r="BP17" s="416"/>
      <c r="BQ17" s="416"/>
      <c r="BR17" s="416"/>
      <c r="BS17" s="416"/>
      <c r="BT17" s="416"/>
      <c r="BU17" s="417"/>
      <c r="BV17" s="415">
        <v>2226922</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c r="A18" s="140"/>
      <c r="B18" s="477" t="s">
        <v>141</v>
      </c>
      <c r="C18" s="478"/>
      <c r="D18" s="478"/>
      <c r="E18" s="479"/>
      <c r="F18" s="479"/>
      <c r="G18" s="479"/>
      <c r="H18" s="479"/>
      <c r="I18" s="479"/>
      <c r="J18" s="479"/>
      <c r="K18" s="479"/>
      <c r="L18" s="480">
        <v>15.53</v>
      </c>
      <c r="M18" s="480"/>
      <c r="N18" s="480"/>
      <c r="O18" s="480"/>
      <c r="P18" s="480"/>
      <c r="Q18" s="480"/>
      <c r="R18" s="481"/>
      <c r="S18" s="481"/>
      <c r="T18" s="481"/>
      <c r="U18" s="481"/>
      <c r="V18" s="482"/>
      <c r="W18" s="496"/>
      <c r="X18" s="497"/>
      <c r="Y18" s="497"/>
      <c r="Z18" s="497"/>
      <c r="AA18" s="497"/>
      <c r="AB18" s="505"/>
      <c r="AC18" s="379">
        <v>77.7</v>
      </c>
      <c r="AD18" s="380"/>
      <c r="AE18" s="380"/>
      <c r="AF18" s="380"/>
      <c r="AG18" s="483"/>
      <c r="AH18" s="379">
        <v>74.3</v>
      </c>
      <c r="AI18" s="380"/>
      <c r="AJ18" s="380"/>
      <c r="AK18" s="380"/>
      <c r="AL18" s="381"/>
      <c r="AM18" s="484"/>
      <c r="AN18" s="389"/>
      <c r="AO18" s="389"/>
      <c r="AP18" s="389"/>
      <c r="AQ18" s="389"/>
      <c r="AR18" s="389"/>
      <c r="AS18" s="389"/>
      <c r="AT18" s="390"/>
      <c r="AU18" s="472"/>
      <c r="AV18" s="473"/>
      <c r="AW18" s="473"/>
      <c r="AX18" s="473"/>
      <c r="AY18" s="395" t="s">
        <v>142</v>
      </c>
      <c r="AZ18" s="396"/>
      <c r="BA18" s="396"/>
      <c r="BB18" s="396"/>
      <c r="BC18" s="396"/>
      <c r="BD18" s="396"/>
      <c r="BE18" s="396"/>
      <c r="BF18" s="396"/>
      <c r="BG18" s="396"/>
      <c r="BH18" s="396"/>
      <c r="BI18" s="396"/>
      <c r="BJ18" s="396"/>
      <c r="BK18" s="396"/>
      <c r="BL18" s="396"/>
      <c r="BM18" s="397"/>
      <c r="BN18" s="415">
        <v>3423176</v>
      </c>
      <c r="BO18" s="416"/>
      <c r="BP18" s="416"/>
      <c r="BQ18" s="416"/>
      <c r="BR18" s="416"/>
      <c r="BS18" s="416"/>
      <c r="BT18" s="416"/>
      <c r="BU18" s="417"/>
      <c r="BV18" s="415">
        <v>3423141</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c r="A19" s="140"/>
      <c r="B19" s="477" t="s">
        <v>143</v>
      </c>
      <c r="C19" s="478"/>
      <c r="D19" s="478"/>
      <c r="E19" s="479"/>
      <c r="F19" s="479"/>
      <c r="G19" s="479"/>
      <c r="H19" s="479"/>
      <c r="I19" s="479"/>
      <c r="J19" s="479"/>
      <c r="K19" s="479"/>
      <c r="L19" s="485">
        <v>1253</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144</v>
      </c>
      <c r="AZ19" s="396"/>
      <c r="BA19" s="396"/>
      <c r="BB19" s="396"/>
      <c r="BC19" s="396"/>
      <c r="BD19" s="396"/>
      <c r="BE19" s="396"/>
      <c r="BF19" s="396"/>
      <c r="BG19" s="396"/>
      <c r="BH19" s="396"/>
      <c r="BI19" s="396"/>
      <c r="BJ19" s="396"/>
      <c r="BK19" s="396"/>
      <c r="BL19" s="396"/>
      <c r="BM19" s="397"/>
      <c r="BN19" s="415">
        <v>4718357</v>
      </c>
      <c r="BO19" s="416"/>
      <c r="BP19" s="416"/>
      <c r="BQ19" s="416"/>
      <c r="BR19" s="416"/>
      <c r="BS19" s="416"/>
      <c r="BT19" s="416"/>
      <c r="BU19" s="417"/>
      <c r="BV19" s="415">
        <v>4842792</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c r="A20" s="140"/>
      <c r="B20" s="477" t="s">
        <v>145</v>
      </c>
      <c r="C20" s="478"/>
      <c r="D20" s="478"/>
      <c r="E20" s="479"/>
      <c r="F20" s="479"/>
      <c r="G20" s="479"/>
      <c r="H20" s="479"/>
      <c r="I20" s="479"/>
      <c r="J20" s="479"/>
      <c r="K20" s="479"/>
      <c r="L20" s="485">
        <v>7209</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c r="A21" s="140"/>
      <c r="B21" s="474" t="s">
        <v>146</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c r="A22" s="140"/>
      <c r="B22" s="444" t="s">
        <v>147</v>
      </c>
      <c r="C22" s="445"/>
      <c r="D22" s="446"/>
      <c r="E22" s="453" t="s">
        <v>1</v>
      </c>
      <c r="F22" s="428"/>
      <c r="G22" s="428"/>
      <c r="H22" s="428"/>
      <c r="I22" s="428"/>
      <c r="J22" s="428"/>
      <c r="K22" s="429"/>
      <c r="L22" s="453" t="s">
        <v>148</v>
      </c>
      <c r="M22" s="428"/>
      <c r="N22" s="428"/>
      <c r="O22" s="428"/>
      <c r="P22" s="429"/>
      <c r="Q22" s="438" t="s">
        <v>149</v>
      </c>
      <c r="R22" s="439"/>
      <c r="S22" s="439"/>
      <c r="T22" s="439"/>
      <c r="U22" s="439"/>
      <c r="V22" s="454"/>
      <c r="W22" s="456" t="s">
        <v>150</v>
      </c>
      <c r="X22" s="445"/>
      <c r="Y22" s="446"/>
      <c r="Z22" s="453" t="s">
        <v>1</v>
      </c>
      <c r="AA22" s="428"/>
      <c r="AB22" s="428"/>
      <c r="AC22" s="428"/>
      <c r="AD22" s="428"/>
      <c r="AE22" s="428"/>
      <c r="AF22" s="428"/>
      <c r="AG22" s="429"/>
      <c r="AH22" s="427" t="s">
        <v>151</v>
      </c>
      <c r="AI22" s="428"/>
      <c r="AJ22" s="428"/>
      <c r="AK22" s="428"/>
      <c r="AL22" s="429"/>
      <c r="AM22" s="427" t="s">
        <v>152</v>
      </c>
      <c r="AN22" s="433"/>
      <c r="AO22" s="433"/>
      <c r="AP22" s="433"/>
      <c r="AQ22" s="433"/>
      <c r="AR22" s="434"/>
      <c r="AS22" s="438" t="s">
        <v>149</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153</v>
      </c>
      <c r="AZ23" s="408"/>
      <c r="BA23" s="408"/>
      <c r="BB23" s="408"/>
      <c r="BC23" s="408"/>
      <c r="BD23" s="408"/>
      <c r="BE23" s="408"/>
      <c r="BF23" s="408"/>
      <c r="BG23" s="408"/>
      <c r="BH23" s="408"/>
      <c r="BI23" s="408"/>
      <c r="BJ23" s="408"/>
      <c r="BK23" s="408"/>
      <c r="BL23" s="408"/>
      <c r="BM23" s="409"/>
      <c r="BN23" s="415">
        <v>5456583</v>
      </c>
      <c r="BO23" s="416"/>
      <c r="BP23" s="416"/>
      <c r="BQ23" s="416"/>
      <c r="BR23" s="416"/>
      <c r="BS23" s="416"/>
      <c r="BT23" s="416"/>
      <c r="BU23" s="417"/>
      <c r="BV23" s="415">
        <v>5722892</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c r="A24" s="140"/>
      <c r="B24" s="447"/>
      <c r="C24" s="448"/>
      <c r="D24" s="449"/>
      <c r="E24" s="388" t="s">
        <v>154</v>
      </c>
      <c r="F24" s="389"/>
      <c r="G24" s="389"/>
      <c r="H24" s="389"/>
      <c r="I24" s="389"/>
      <c r="J24" s="389"/>
      <c r="K24" s="390"/>
      <c r="L24" s="391">
        <v>1</v>
      </c>
      <c r="M24" s="392"/>
      <c r="N24" s="392"/>
      <c r="O24" s="392"/>
      <c r="P24" s="393"/>
      <c r="Q24" s="391">
        <v>6659</v>
      </c>
      <c r="R24" s="392"/>
      <c r="S24" s="392"/>
      <c r="T24" s="392"/>
      <c r="U24" s="392"/>
      <c r="V24" s="393"/>
      <c r="W24" s="457"/>
      <c r="X24" s="448"/>
      <c r="Y24" s="449"/>
      <c r="Z24" s="388" t="s">
        <v>155</v>
      </c>
      <c r="AA24" s="389"/>
      <c r="AB24" s="389"/>
      <c r="AC24" s="389"/>
      <c r="AD24" s="389"/>
      <c r="AE24" s="389"/>
      <c r="AF24" s="389"/>
      <c r="AG24" s="390"/>
      <c r="AH24" s="391">
        <v>102</v>
      </c>
      <c r="AI24" s="392"/>
      <c r="AJ24" s="392"/>
      <c r="AK24" s="392"/>
      <c r="AL24" s="393"/>
      <c r="AM24" s="391">
        <v>294678</v>
      </c>
      <c r="AN24" s="392"/>
      <c r="AO24" s="392"/>
      <c r="AP24" s="392"/>
      <c r="AQ24" s="392"/>
      <c r="AR24" s="393"/>
      <c r="AS24" s="391">
        <v>2889</v>
      </c>
      <c r="AT24" s="392"/>
      <c r="AU24" s="392"/>
      <c r="AV24" s="392"/>
      <c r="AW24" s="392"/>
      <c r="AX24" s="394"/>
      <c r="AY24" s="382" t="s">
        <v>156</v>
      </c>
      <c r="AZ24" s="383"/>
      <c r="BA24" s="383"/>
      <c r="BB24" s="383"/>
      <c r="BC24" s="383"/>
      <c r="BD24" s="383"/>
      <c r="BE24" s="383"/>
      <c r="BF24" s="383"/>
      <c r="BG24" s="383"/>
      <c r="BH24" s="383"/>
      <c r="BI24" s="383"/>
      <c r="BJ24" s="383"/>
      <c r="BK24" s="383"/>
      <c r="BL24" s="383"/>
      <c r="BM24" s="384"/>
      <c r="BN24" s="415">
        <v>5203139</v>
      </c>
      <c r="BO24" s="416"/>
      <c r="BP24" s="416"/>
      <c r="BQ24" s="416"/>
      <c r="BR24" s="416"/>
      <c r="BS24" s="416"/>
      <c r="BT24" s="416"/>
      <c r="BU24" s="417"/>
      <c r="BV24" s="415">
        <v>5403856</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c r="A25" s="140"/>
      <c r="B25" s="447"/>
      <c r="C25" s="448"/>
      <c r="D25" s="449"/>
      <c r="E25" s="388" t="s">
        <v>157</v>
      </c>
      <c r="F25" s="389"/>
      <c r="G25" s="389"/>
      <c r="H25" s="389"/>
      <c r="I25" s="389"/>
      <c r="J25" s="389"/>
      <c r="K25" s="390"/>
      <c r="L25" s="391">
        <v>1</v>
      </c>
      <c r="M25" s="392"/>
      <c r="N25" s="392"/>
      <c r="O25" s="392"/>
      <c r="P25" s="393"/>
      <c r="Q25" s="391">
        <v>5394</v>
      </c>
      <c r="R25" s="392"/>
      <c r="S25" s="392"/>
      <c r="T25" s="392"/>
      <c r="U25" s="392"/>
      <c r="V25" s="393"/>
      <c r="W25" s="457"/>
      <c r="X25" s="448"/>
      <c r="Y25" s="449"/>
      <c r="Z25" s="388" t="s">
        <v>158</v>
      </c>
      <c r="AA25" s="389"/>
      <c r="AB25" s="389"/>
      <c r="AC25" s="389"/>
      <c r="AD25" s="389"/>
      <c r="AE25" s="389"/>
      <c r="AF25" s="389"/>
      <c r="AG25" s="390"/>
      <c r="AH25" s="391" t="s">
        <v>122</v>
      </c>
      <c r="AI25" s="392"/>
      <c r="AJ25" s="392"/>
      <c r="AK25" s="392"/>
      <c r="AL25" s="393"/>
      <c r="AM25" s="391" t="s">
        <v>122</v>
      </c>
      <c r="AN25" s="392"/>
      <c r="AO25" s="392"/>
      <c r="AP25" s="392"/>
      <c r="AQ25" s="392"/>
      <c r="AR25" s="393"/>
      <c r="AS25" s="391" t="s">
        <v>122</v>
      </c>
      <c r="AT25" s="392"/>
      <c r="AU25" s="392"/>
      <c r="AV25" s="392"/>
      <c r="AW25" s="392"/>
      <c r="AX25" s="394"/>
      <c r="AY25" s="407" t="s">
        <v>159</v>
      </c>
      <c r="AZ25" s="408"/>
      <c r="BA25" s="408"/>
      <c r="BB25" s="408"/>
      <c r="BC25" s="408"/>
      <c r="BD25" s="408"/>
      <c r="BE25" s="408"/>
      <c r="BF25" s="408"/>
      <c r="BG25" s="408"/>
      <c r="BH25" s="408"/>
      <c r="BI25" s="408"/>
      <c r="BJ25" s="408"/>
      <c r="BK25" s="408"/>
      <c r="BL25" s="408"/>
      <c r="BM25" s="409"/>
      <c r="BN25" s="410">
        <v>163131</v>
      </c>
      <c r="BO25" s="411"/>
      <c r="BP25" s="411"/>
      <c r="BQ25" s="411"/>
      <c r="BR25" s="411"/>
      <c r="BS25" s="411"/>
      <c r="BT25" s="411"/>
      <c r="BU25" s="412"/>
      <c r="BV25" s="410">
        <v>90936</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c r="A26" s="140"/>
      <c r="B26" s="447"/>
      <c r="C26" s="448"/>
      <c r="D26" s="449"/>
      <c r="E26" s="388" t="s">
        <v>160</v>
      </c>
      <c r="F26" s="389"/>
      <c r="G26" s="389"/>
      <c r="H26" s="389"/>
      <c r="I26" s="389"/>
      <c r="J26" s="389"/>
      <c r="K26" s="390"/>
      <c r="L26" s="391">
        <v>1</v>
      </c>
      <c r="M26" s="392"/>
      <c r="N26" s="392"/>
      <c r="O26" s="392"/>
      <c r="P26" s="393"/>
      <c r="Q26" s="391">
        <v>5060</v>
      </c>
      <c r="R26" s="392"/>
      <c r="S26" s="392"/>
      <c r="T26" s="392"/>
      <c r="U26" s="392"/>
      <c r="V26" s="393"/>
      <c r="W26" s="457"/>
      <c r="X26" s="448"/>
      <c r="Y26" s="449"/>
      <c r="Z26" s="388" t="s">
        <v>161</v>
      </c>
      <c r="AA26" s="470"/>
      <c r="AB26" s="470"/>
      <c r="AC26" s="470"/>
      <c r="AD26" s="470"/>
      <c r="AE26" s="470"/>
      <c r="AF26" s="470"/>
      <c r="AG26" s="471"/>
      <c r="AH26" s="391">
        <v>6</v>
      </c>
      <c r="AI26" s="392"/>
      <c r="AJ26" s="392"/>
      <c r="AK26" s="392"/>
      <c r="AL26" s="393"/>
      <c r="AM26" s="391">
        <v>15636</v>
      </c>
      <c r="AN26" s="392"/>
      <c r="AO26" s="392"/>
      <c r="AP26" s="392"/>
      <c r="AQ26" s="392"/>
      <c r="AR26" s="393"/>
      <c r="AS26" s="391">
        <v>2606</v>
      </c>
      <c r="AT26" s="392"/>
      <c r="AU26" s="392"/>
      <c r="AV26" s="392"/>
      <c r="AW26" s="392"/>
      <c r="AX26" s="394"/>
      <c r="AY26" s="424" t="s">
        <v>162</v>
      </c>
      <c r="AZ26" s="425"/>
      <c r="BA26" s="425"/>
      <c r="BB26" s="425"/>
      <c r="BC26" s="425"/>
      <c r="BD26" s="425"/>
      <c r="BE26" s="425"/>
      <c r="BF26" s="425"/>
      <c r="BG26" s="425"/>
      <c r="BH26" s="425"/>
      <c r="BI26" s="425"/>
      <c r="BJ26" s="425"/>
      <c r="BK26" s="425"/>
      <c r="BL26" s="425"/>
      <c r="BM26" s="426"/>
      <c r="BN26" s="415" t="s">
        <v>122</v>
      </c>
      <c r="BO26" s="416"/>
      <c r="BP26" s="416"/>
      <c r="BQ26" s="416"/>
      <c r="BR26" s="416"/>
      <c r="BS26" s="416"/>
      <c r="BT26" s="416"/>
      <c r="BU26" s="417"/>
      <c r="BV26" s="415" t="s">
        <v>122</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c r="A27" s="140"/>
      <c r="B27" s="447"/>
      <c r="C27" s="448"/>
      <c r="D27" s="449"/>
      <c r="E27" s="388" t="s">
        <v>163</v>
      </c>
      <c r="F27" s="389"/>
      <c r="G27" s="389"/>
      <c r="H27" s="389"/>
      <c r="I27" s="389"/>
      <c r="J27" s="389"/>
      <c r="K27" s="390"/>
      <c r="L27" s="391">
        <v>1</v>
      </c>
      <c r="M27" s="392"/>
      <c r="N27" s="392"/>
      <c r="O27" s="392"/>
      <c r="P27" s="393"/>
      <c r="Q27" s="391">
        <v>2874</v>
      </c>
      <c r="R27" s="392"/>
      <c r="S27" s="392"/>
      <c r="T27" s="392"/>
      <c r="U27" s="392"/>
      <c r="V27" s="393"/>
      <c r="W27" s="457"/>
      <c r="X27" s="448"/>
      <c r="Y27" s="449"/>
      <c r="Z27" s="388" t="s">
        <v>164</v>
      </c>
      <c r="AA27" s="389"/>
      <c r="AB27" s="389"/>
      <c r="AC27" s="389"/>
      <c r="AD27" s="389"/>
      <c r="AE27" s="389"/>
      <c r="AF27" s="389"/>
      <c r="AG27" s="390"/>
      <c r="AH27" s="391">
        <v>5</v>
      </c>
      <c r="AI27" s="392"/>
      <c r="AJ27" s="392"/>
      <c r="AK27" s="392"/>
      <c r="AL27" s="393"/>
      <c r="AM27" s="391">
        <v>17735</v>
      </c>
      <c r="AN27" s="392"/>
      <c r="AO27" s="392"/>
      <c r="AP27" s="392"/>
      <c r="AQ27" s="392"/>
      <c r="AR27" s="393"/>
      <c r="AS27" s="391">
        <v>3547</v>
      </c>
      <c r="AT27" s="392"/>
      <c r="AU27" s="392"/>
      <c r="AV27" s="392"/>
      <c r="AW27" s="392"/>
      <c r="AX27" s="394"/>
      <c r="AY27" s="421" t="s">
        <v>165</v>
      </c>
      <c r="AZ27" s="422"/>
      <c r="BA27" s="422"/>
      <c r="BB27" s="422"/>
      <c r="BC27" s="422"/>
      <c r="BD27" s="422"/>
      <c r="BE27" s="422"/>
      <c r="BF27" s="422"/>
      <c r="BG27" s="422"/>
      <c r="BH27" s="422"/>
      <c r="BI27" s="422"/>
      <c r="BJ27" s="422"/>
      <c r="BK27" s="422"/>
      <c r="BL27" s="422"/>
      <c r="BM27" s="423"/>
      <c r="BN27" s="418">
        <v>104753</v>
      </c>
      <c r="BO27" s="419"/>
      <c r="BP27" s="419"/>
      <c r="BQ27" s="419"/>
      <c r="BR27" s="419"/>
      <c r="BS27" s="419"/>
      <c r="BT27" s="419"/>
      <c r="BU27" s="420"/>
      <c r="BV27" s="418">
        <v>104753</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c r="A28" s="140"/>
      <c r="B28" s="447"/>
      <c r="C28" s="448"/>
      <c r="D28" s="449"/>
      <c r="E28" s="388" t="s">
        <v>166</v>
      </c>
      <c r="F28" s="389"/>
      <c r="G28" s="389"/>
      <c r="H28" s="389"/>
      <c r="I28" s="389"/>
      <c r="J28" s="389"/>
      <c r="K28" s="390"/>
      <c r="L28" s="391">
        <v>1</v>
      </c>
      <c r="M28" s="392"/>
      <c r="N28" s="392"/>
      <c r="O28" s="392"/>
      <c r="P28" s="393"/>
      <c r="Q28" s="391">
        <v>2446</v>
      </c>
      <c r="R28" s="392"/>
      <c r="S28" s="392"/>
      <c r="T28" s="392"/>
      <c r="U28" s="392"/>
      <c r="V28" s="393"/>
      <c r="W28" s="457"/>
      <c r="X28" s="448"/>
      <c r="Y28" s="449"/>
      <c r="Z28" s="388" t="s">
        <v>167</v>
      </c>
      <c r="AA28" s="389"/>
      <c r="AB28" s="389"/>
      <c r="AC28" s="389"/>
      <c r="AD28" s="389"/>
      <c r="AE28" s="389"/>
      <c r="AF28" s="389"/>
      <c r="AG28" s="390"/>
      <c r="AH28" s="391" t="s">
        <v>122</v>
      </c>
      <c r="AI28" s="392"/>
      <c r="AJ28" s="392"/>
      <c r="AK28" s="392"/>
      <c r="AL28" s="393"/>
      <c r="AM28" s="391" t="s">
        <v>122</v>
      </c>
      <c r="AN28" s="392"/>
      <c r="AO28" s="392"/>
      <c r="AP28" s="392"/>
      <c r="AQ28" s="392"/>
      <c r="AR28" s="393"/>
      <c r="AS28" s="391" t="s">
        <v>122</v>
      </c>
      <c r="AT28" s="392"/>
      <c r="AU28" s="392"/>
      <c r="AV28" s="392"/>
      <c r="AW28" s="392"/>
      <c r="AX28" s="394"/>
      <c r="AY28" s="398" t="s">
        <v>168</v>
      </c>
      <c r="AZ28" s="399"/>
      <c r="BA28" s="399"/>
      <c r="BB28" s="400"/>
      <c r="BC28" s="407" t="s">
        <v>169</v>
      </c>
      <c r="BD28" s="408"/>
      <c r="BE28" s="408"/>
      <c r="BF28" s="408"/>
      <c r="BG28" s="408"/>
      <c r="BH28" s="408"/>
      <c r="BI28" s="408"/>
      <c r="BJ28" s="408"/>
      <c r="BK28" s="408"/>
      <c r="BL28" s="408"/>
      <c r="BM28" s="409"/>
      <c r="BN28" s="410">
        <v>742287</v>
      </c>
      <c r="BO28" s="411"/>
      <c r="BP28" s="411"/>
      <c r="BQ28" s="411"/>
      <c r="BR28" s="411"/>
      <c r="BS28" s="411"/>
      <c r="BT28" s="411"/>
      <c r="BU28" s="412"/>
      <c r="BV28" s="410">
        <v>652271</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c r="A29" s="140"/>
      <c r="B29" s="447"/>
      <c r="C29" s="448"/>
      <c r="D29" s="449"/>
      <c r="E29" s="388" t="s">
        <v>170</v>
      </c>
      <c r="F29" s="389"/>
      <c r="G29" s="389"/>
      <c r="H29" s="389"/>
      <c r="I29" s="389"/>
      <c r="J29" s="389"/>
      <c r="K29" s="390"/>
      <c r="L29" s="391">
        <v>14</v>
      </c>
      <c r="M29" s="392"/>
      <c r="N29" s="392"/>
      <c r="O29" s="392"/>
      <c r="P29" s="393"/>
      <c r="Q29" s="391">
        <v>2260</v>
      </c>
      <c r="R29" s="392"/>
      <c r="S29" s="392"/>
      <c r="T29" s="392"/>
      <c r="U29" s="392"/>
      <c r="V29" s="393"/>
      <c r="W29" s="458"/>
      <c r="X29" s="459"/>
      <c r="Y29" s="460"/>
      <c r="Z29" s="388" t="s">
        <v>171</v>
      </c>
      <c r="AA29" s="389"/>
      <c r="AB29" s="389"/>
      <c r="AC29" s="389"/>
      <c r="AD29" s="389"/>
      <c r="AE29" s="389"/>
      <c r="AF29" s="389"/>
      <c r="AG29" s="390"/>
      <c r="AH29" s="391">
        <v>107</v>
      </c>
      <c r="AI29" s="392"/>
      <c r="AJ29" s="392"/>
      <c r="AK29" s="392"/>
      <c r="AL29" s="393"/>
      <c r="AM29" s="391">
        <v>312413</v>
      </c>
      <c r="AN29" s="392"/>
      <c r="AO29" s="392"/>
      <c r="AP29" s="392"/>
      <c r="AQ29" s="392"/>
      <c r="AR29" s="393"/>
      <c r="AS29" s="391">
        <v>2920</v>
      </c>
      <c r="AT29" s="392"/>
      <c r="AU29" s="392"/>
      <c r="AV29" s="392"/>
      <c r="AW29" s="392"/>
      <c r="AX29" s="394"/>
      <c r="AY29" s="401"/>
      <c r="AZ29" s="402"/>
      <c r="BA29" s="402"/>
      <c r="BB29" s="403"/>
      <c r="BC29" s="395" t="s">
        <v>172</v>
      </c>
      <c r="BD29" s="396"/>
      <c r="BE29" s="396"/>
      <c r="BF29" s="396"/>
      <c r="BG29" s="396"/>
      <c r="BH29" s="396"/>
      <c r="BI29" s="396"/>
      <c r="BJ29" s="396"/>
      <c r="BK29" s="396"/>
      <c r="BL29" s="396"/>
      <c r="BM29" s="397"/>
      <c r="BN29" s="415">
        <v>181827</v>
      </c>
      <c r="BO29" s="416"/>
      <c r="BP29" s="416"/>
      <c r="BQ29" s="416"/>
      <c r="BR29" s="416"/>
      <c r="BS29" s="416"/>
      <c r="BT29" s="416"/>
      <c r="BU29" s="417"/>
      <c r="BV29" s="415">
        <v>181827</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173</v>
      </c>
      <c r="X30" s="468"/>
      <c r="Y30" s="468"/>
      <c r="Z30" s="468"/>
      <c r="AA30" s="468"/>
      <c r="AB30" s="468"/>
      <c r="AC30" s="468"/>
      <c r="AD30" s="468"/>
      <c r="AE30" s="468"/>
      <c r="AF30" s="468"/>
      <c r="AG30" s="469"/>
      <c r="AH30" s="379">
        <v>100.8</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174</v>
      </c>
      <c r="BD30" s="383"/>
      <c r="BE30" s="383"/>
      <c r="BF30" s="383"/>
      <c r="BG30" s="383"/>
      <c r="BH30" s="383"/>
      <c r="BI30" s="383"/>
      <c r="BJ30" s="383"/>
      <c r="BK30" s="383"/>
      <c r="BL30" s="383"/>
      <c r="BM30" s="384"/>
      <c r="BN30" s="418">
        <v>1040760</v>
      </c>
      <c r="BO30" s="419"/>
      <c r="BP30" s="419"/>
      <c r="BQ30" s="419"/>
      <c r="BR30" s="419"/>
      <c r="BS30" s="419"/>
      <c r="BT30" s="419"/>
      <c r="BU30" s="420"/>
      <c r="BV30" s="418">
        <v>1078572</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378" t="s">
        <v>181</v>
      </c>
      <c r="D33" s="378"/>
      <c r="E33" s="377" t="s">
        <v>182</v>
      </c>
      <c r="F33" s="377"/>
      <c r="G33" s="377"/>
      <c r="H33" s="377"/>
      <c r="I33" s="377"/>
      <c r="J33" s="377"/>
      <c r="K33" s="377"/>
      <c r="L33" s="377"/>
      <c r="M33" s="377"/>
      <c r="N33" s="377"/>
      <c r="O33" s="377"/>
      <c r="P33" s="377"/>
      <c r="Q33" s="377"/>
      <c r="R33" s="377"/>
      <c r="S33" s="377"/>
      <c r="T33" s="169"/>
      <c r="U33" s="378" t="s">
        <v>181</v>
      </c>
      <c r="V33" s="378"/>
      <c r="W33" s="377" t="s">
        <v>182</v>
      </c>
      <c r="X33" s="377"/>
      <c r="Y33" s="377"/>
      <c r="Z33" s="377"/>
      <c r="AA33" s="377"/>
      <c r="AB33" s="377"/>
      <c r="AC33" s="377"/>
      <c r="AD33" s="377"/>
      <c r="AE33" s="377"/>
      <c r="AF33" s="377"/>
      <c r="AG33" s="377"/>
      <c r="AH33" s="377"/>
      <c r="AI33" s="377"/>
      <c r="AJ33" s="377"/>
      <c r="AK33" s="377"/>
      <c r="AL33" s="169"/>
      <c r="AM33" s="378" t="s">
        <v>181</v>
      </c>
      <c r="AN33" s="378"/>
      <c r="AO33" s="377" t="s">
        <v>182</v>
      </c>
      <c r="AP33" s="377"/>
      <c r="AQ33" s="377"/>
      <c r="AR33" s="377"/>
      <c r="AS33" s="377"/>
      <c r="AT33" s="377"/>
      <c r="AU33" s="377"/>
      <c r="AV33" s="377"/>
      <c r="AW33" s="377"/>
      <c r="AX33" s="377"/>
      <c r="AY33" s="377"/>
      <c r="AZ33" s="377"/>
      <c r="BA33" s="377"/>
      <c r="BB33" s="377"/>
      <c r="BC33" s="377"/>
      <c r="BD33" s="170"/>
      <c r="BE33" s="377" t="s">
        <v>183</v>
      </c>
      <c r="BF33" s="377"/>
      <c r="BG33" s="377" t="s">
        <v>184</v>
      </c>
      <c r="BH33" s="377"/>
      <c r="BI33" s="377"/>
      <c r="BJ33" s="377"/>
      <c r="BK33" s="377"/>
      <c r="BL33" s="377"/>
      <c r="BM33" s="377"/>
      <c r="BN33" s="377"/>
      <c r="BO33" s="377"/>
      <c r="BP33" s="377"/>
      <c r="BQ33" s="377"/>
      <c r="BR33" s="377"/>
      <c r="BS33" s="377"/>
      <c r="BT33" s="377"/>
      <c r="BU33" s="377"/>
      <c r="BV33" s="170"/>
      <c r="BW33" s="378" t="s">
        <v>183</v>
      </c>
      <c r="BX33" s="378"/>
      <c r="BY33" s="377" t="s">
        <v>185</v>
      </c>
      <c r="BZ33" s="377"/>
      <c r="CA33" s="377"/>
      <c r="CB33" s="377"/>
      <c r="CC33" s="377"/>
      <c r="CD33" s="377"/>
      <c r="CE33" s="377"/>
      <c r="CF33" s="377"/>
      <c r="CG33" s="377"/>
      <c r="CH33" s="377"/>
      <c r="CI33" s="377"/>
      <c r="CJ33" s="377"/>
      <c r="CK33" s="377"/>
      <c r="CL33" s="377"/>
      <c r="CM33" s="377"/>
      <c r="CN33" s="169"/>
      <c r="CO33" s="378" t="s">
        <v>181</v>
      </c>
      <c r="CP33" s="378"/>
      <c r="CQ33" s="377" t="s">
        <v>186</v>
      </c>
      <c r="CR33" s="377"/>
      <c r="CS33" s="377"/>
      <c r="CT33" s="377"/>
      <c r="CU33" s="377"/>
      <c r="CV33" s="377"/>
      <c r="CW33" s="377"/>
      <c r="CX33" s="377"/>
      <c r="CY33" s="377"/>
      <c r="CZ33" s="377"/>
      <c r="DA33" s="377"/>
      <c r="DB33" s="377"/>
      <c r="DC33" s="377"/>
      <c r="DD33" s="377"/>
      <c r="DE33" s="377"/>
      <c r="DF33" s="169"/>
      <c r="DG33" s="377" t="s">
        <v>187</v>
      </c>
      <c r="DH33" s="377"/>
      <c r="DI33" s="171"/>
      <c r="DJ33" s="139"/>
      <c r="DK33" s="139"/>
      <c r="DL33" s="139"/>
      <c r="DM33" s="139"/>
      <c r="DN33" s="139"/>
      <c r="DO33" s="139"/>
    </row>
    <row r="34" spans="1:119" ht="32.25" customHeight="1">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2</v>
      </c>
      <c r="V34" s="375"/>
      <c r="W34" s="374" t="str">
        <f>IF('各会計、関係団体の財政状況及び健全化判断比率'!B28="","",'各会計、関係団体の財政状況及び健全化判断比率'!B28)</f>
        <v>国民健康保険特別会計</v>
      </c>
      <c r="X34" s="374"/>
      <c r="Y34" s="374"/>
      <c r="Z34" s="374"/>
      <c r="AA34" s="374"/>
      <c r="AB34" s="374"/>
      <c r="AC34" s="374"/>
      <c r="AD34" s="374"/>
      <c r="AE34" s="374"/>
      <c r="AF34" s="374"/>
      <c r="AG34" s="374"/>
      <c r="AH34" s="374"/>
      <c r="AI34" s="374"/>
      <c r="AJ34" s="374"/>
      <c r="AK34" s="374"/>
      <c r="AL34" s="167"/>
      <c r="AM34" s="375">
        <f>IF(AO34="","",MAX(C34:D43,U34:V43)+1)</f>
        <v>4</v>
      </c>
      <c r="AN34" s="375"/>
      <c r="AO34" s="374" t="str">
        <f>IF('各会計、関係団体の財政状況及び健全化判断比率'!B30="","",'各会計、関係団体の財政状況及び健全化判断比率'!B30)</f>
        <v>水道事業会計</v>
      </c>
      <c r="AP34" s="374"/>
      <c r="AQ34" s="374"/>
      <c r="AR34" s="374"/>
      <c r="AS34" s="374"/>
      <c r="AT34" s="374"/>
      <c r="AU34" s="374"/>
      <c r="AV34" s="374"/>
      <c r="AW34" s="374"/>
      <c r="AX34" s="374"/>
      <c r="AY34" s="374"/>
      <c r="AZ34" s="374"/>
      <c r="BA34" s="374"/>
      <c r="BB34" s="374"/>
      <c r="BC34" s="374"/>
      <c r="BD34" s="167"/>
      <c r="BE34" s="375">
        <f>IF(BG34="","",MAX(C34:D43,U34:V43,AM34:AN43)+1)</f>
        <v>5</v>
      </c>
      <c r="BF34" s="375"/>
      <c r="BG34" s="374" t="str">
        <f>IF('各会計、関係団体の財政状況及び健全化判断比率'!B31="","",'各会計、関係団体の財政状況及び健全化判断比率'!B31)</f>
        <v>公共下水道事業特別会計</v>
      </c>
      <c r="BH34" s="374"/>
      <c r="BI34" s="374"/>
      <c r="BJ34" s="374"/>
      <c r="BK34" s="374"/>
      <c r="BL34" s="374"/>
      <c r="BM34" s="374"/>
      <c r="BN34" s="374"/>
      <c r="BO34" s="374"/>
      <c r="BP34" s="374"/>
      <c r="BQ34" s="374"/>
      <c r="BR34" s="374"/>
      <c r="BS34" s="374"/>
      <c r="BT34" s="374"/>
      <c r="BU34" s="374"/>
      <c r="BV34" s="167"/>
      <c r="BW34" s="375">
        <f>IF(BY34="","",MAX(C34:D43,U34:V43,AM34:AN43,BE34:BF43)+1)</f>
        <v>7</v>
      </c>
      <c r="BX34" s="375"/>
      <c r="BY34" s="374" t="str">
        <f>IF('各会計、関係団体の財政状況及び健全化判断比率'!B68="","",'各会計、関係団体の財政状況及び健全化判断比率'!B68)</f>
        <v>東部清掃施設組合</v>
      </c>
      <c r="BZ34" s="374"/>
      <c r="CA34" s="374"/>
      <c r="CB34" s="374"/>
      <c r="CC34" s="374"/>
      <c r="CD34" s="374"/>
      <c r="CE34" s="374"/>
      <c r="CF34" s="374"/>
      <c r="CG34" s="374"/>
      <c r="CH34" s="374"/>
      <c r="CI34" s="374"/>
      <c r="CJ34" s="374"/>
      <c r="CK34" s="374"/>
      <c r="CL34" s="374"/>
      <c r="CM34" s="374"/>
      <c r="CN34" s="167"/>
      <c r="CO34" s="375" t="str">
        <f>IF(CQ34="","",MAX(C34:D43,U34:V43,AM34:AN43,BE34:BF43,BW34:BX43)+1)</f>
        <v/>
      </c>
      <c r="CP34" s="375"/>
      <c r="CQ34" s="374" t="str">
        <f>IF('各会計、関係団体の財政状況及び健全化判断比率'!BS7="","",'各会計、関係団体の財政状況及び健全化判断比率'!BS7)</f>
        <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c r="A35" s="140"/>
      <c r="B35" s="166"/>
      <c r="C35" s="375" t="str">
        <f>IF(E35="","",C34+1)</f>
        <v/>
      </c>
      <c r="D35" s="375"/>
      <c r="E35" s="374" t="str">
        <f>IF('各会計、関係団体の財政状況及び健全化判断比率'!B8="","",'各会計、関係団体の財政状況及び健全化判断比率'!B8)</f>
        <v/>
      </c>
      <c r="F35" s="374"/>
      <c r="G35" s="374"/>
      <c r="H35" s="374"/>
      <c r="I35" s="374"/>
      <c r="J35" s="374"/>
      <c r="K35" s="374"/>
      <c r="L35" s="374"/>
      <c r="M35" s="374"/>
      <c r="N35" s="374"/>
      <c r="O35" s="374"/>
      <c r="P35" s="374"/>
      <c r="Q35" s="374"/>
      <c r="R35" s="374"/>
      <c r="S35" s="374"/>
      <c r="T35" s="167"/>
      <c r="U35" s="375">
        <f>IF(W35="","",U34+1)</f>
        <v>3</v>
      </c>
      <c r="V35" s="375"/>
      <c r="W35" s="374" t="str">
        <f>IF('各会計、関係団体の財政状況及び健全化判断比率'!B29="","",'各会計、関係団体の財政状況及び健全化判断比率'!B29)</f>
        <v>後期高齢者医療特別会計</v>
      </c>
      <c r="X35" s="374"/>
      <c r="Y35" s="374"/>
      <c r="Z35" s="374"/>
      <c r="AA35" s="374"/>
      <c r="AB35" s="374"/>
      <c r="AC35" s="374"/>
      <c r="AD35" s="374"/>
      <c r="AE35" s="374"/>
      <c r="AF35" s="374"/>
      <c r="AG35" s="374"/>
      <c r="AH35" s="374"/>
      <c r="AI35" s="374"/>
      <c r="AJ35" s="374"/>
      <c r="AK35" s="374"/>
      <c r="AL35" s="167"/>
      <c r="AM35" s="375" t="str">
        <f t="shared" ref="AM35:AM43" si="0">IF(AO35="","",AM34+1)</f>
        <v/>
      </c>
      <c r="AN35" s="375"/>
      <c r="AO35" s="374"/>
      <c r="AP35" s="374"/>
      <c r="AQ35" s="374"/>
      <c r="AR35" s="374"/>
      <c r="AS35" s="374"/>
      <c r="AT35" s="374"/>
      <c r="AU35" s="374"/>
      <c r="AV35" s="374"/>
      <c r="AW35" s="374"/>
      <c r="AX35" s="374"/>
      <c r="AY35" s="374"/>
      <c r="AZ35" s="374"/>
      <c r="BA35" s="374"/>
      <c r="BB35" s="374"/>
      <c r="BC35" s="374"/>
      <c r="BD35" s="167"/>
      <c r="BE35" s="375">
        <f t="shared" ref="BE35:BE43" si="1">IF(BG35="","",BE34+1)</f>
        <v>6</v>
      </c>
      <c r="BF35" s="375"/>
      <c r="BG35" s="374" t="str">
        <f>IF('各会計、関係団体の財政状況及び健全化判断比率'!B32="","",'各会計、関係団体の財政状況及び健全化判断比率'!B32)</f>
        <v>土地区画整理事業特別会計</v>
      </c>
      <c r="BH35" s="374"/>
      <c r="BI35" s="374"/>
      <c r="BJ35" s="374"/>
      <c r="BK35" s="374"/>
      <c r="BL35" s="374"/>
      <c r="BM35" s="374"/>
      <c r="BN35" s="374"/>
      <c r="BO35" s="374"/>
      <c r="BP35" s="374"/>
      <c r="BQ35" s="374"/>
      <c r="BR35" s="374"/>
      <c r="BS35" s="374"/>
      <c r="BT35" s="374"/>
      <c r="BU35" s="374"/>
      <c r="BV35" s="167"/>
      <c r="BW35" s="375">
        <f t="shared" ref="BW35:BW43" si="2">IF(BY35="","",BW34+1)</f>
        <v>8</v>
      </c>
      <c r="BX35" s="375"/>
      <c r="BY35" s="374" t="str">
        <f>IF('各会計、関係団体の財政状況及び健全化判断比率'!B69="","",'各会計、関係団体の財政状況及び健全化判断比率'!B69)</f>
        <v>沖縄県市町村自治会館管理組合</v>
      </c>
      <c r="BZ35" s="374"/>
      <c r="CA35" s="374"/>
      <c r="CB35" s="374"/>
      <c r="CC35" s="374"/>
      <c r="CD35" s="374"/>
      <c r="CE35" s="374"/>
      <c r="CF35" s="374"/>
      <c r="CG35" s="374"/>
      <c r="CH35" s="374"/>
      <c r="CI35" s="374"/>
      <c r="CJ35" s="374"/>
      <c r="CK35" s="374"/>
      <c r="CL35" s="374"/>
      <c r="CM35" s="374"/>
      <c r="CN35" s="167"/>
      <c r="CO35" s="375" t="str">
        <f t="shared" ref="CO35:CO43" si="3">IF(CQ35="","",CO34+1)</f>
        <v/>
      </c>
      <c r="CP35" s="375"/>
      <c r="CQ35" s="374" t="str">
        <f>IF('各会計、関係団体の財政状況及び健全化判断比率'!BS8="","",'各会計、関係団体の財政状況及び健全化判断比率'!BS8)</f>
        <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t="str">
        <f t="shared" ref="U36:U43" si="4">IF(W36="","",U35+1)</f>
        <v/>
      </c>
      <c r="V36" s="375"/>
      <c r="W36" s="374"/>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9</v>
      </c>
      <c r="BX36" s="375"/>
      <c r="BY36" s="374" t="str">
        <f>IF('各会計、関係団体の財政状況及び健全化判断比率'!B70="","",'各会計、関係団体の財政状況及び健全化判断比率'!B70)</f>
        <v>沖縄県市町村総合事務組合</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t="str">
        <f t="shared" si="4"/>
        <v/>
      </c>
      <c r="V37" s="375"/>
      <c r="W37" s="374"/>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10</v>
      </c>
      <c r="BX37" s="375"/>
      <c r="BY37" s="374" t="str">
        <f>IF('各会計、関係団体の財政状況及び健全化判断比率'!B71="","",'各会計、関係団体の財政状況及び健全化判断比率'!B71)</f>
        <v>中城村北中城村清掃事務組合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11</v>
      </c>
      <c r="BX38" s="375"/>
      <c r="BY38" s="374" t="str">
        <f>IF('各会計、関係団体の財政状況及び健全化判断比率'!B72="","",'各会計、関係団体の財政状況及び健全化判断比率'!B72)</f>
        <v>中城北中城消防組合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12</v>
      </c>
      <c r="BX39" s="375"/>
      <c r="BY39" s="374" t="str">
        <f>IF('各会計、関係団体の財政状況及び健全化判断比率'!B73="","",'各会計、関係団体の財政状況及び健全化判断比率'!B73)</f>
        <v>中部広域市町村圏事務組合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13</v>
      </c>
      <c r="BX40" s="375"/>
      <c r="BY40" s="374" t="str">
        <f>IF('各会計、関係団体の財政状況及び健全化判断比率'!B74="","",'各会計、関係団体の財政状況及び健全化判断比率'!B74)</f>
        <v>沖縄県介護保険広域連合</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f t="shared" si="2"/>
        <v>14</v>
      </c>
      <c r="BX41" s="375"/>
      <c r="BY41" s="374" t="str">
        <f>IF('各会計、関係団体の財政状況及び健全化判断比率'!B75="","",'各会計、関係団体の財政状況及び健全化判断比率'!B75)</f>
        <v>沖縄県介護保険広域連合(保険事業勘定)</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f t="shared" si="2"/>
        <v>15</v>
      </c>
      <c r="BX42" s="375"/>
      <c r="BY42" s="374" t="str">
        <f>IF('各会計、関係団体の財政状況及び健全化判断比率'!B76="","",'各会計、関係団体の財政状況及び健全化判断比率'!B76)</f>
        <v>沖縄県後期高齢者医療広域連合</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f t="shared" si="2"/>
        <v>16</v>
      </c>
      <c r="BX43" s="375"/>
      <c r="BY43" s="374" t="str">
        <f>IF('各会計、関係団体の財政状況及び健全化判断比率'!B77="","",'各会計、関係団体の財政状況及び健全化判断比率'!B77)</f>
        <v>沖縄県後期高齢者医療広域連合(事業勘定)</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192</v>
      </c>
    </row>
    <row r="50" spans="5:5">
      <c r="E50" s="141" t="s">
        <v>193</v>
      </c>
    </row>
    <row r="51" spans="5:5">
      <c r="E51" s="141" t="s">
        <v>194</v>
      </c>
    </row>
    <row r="52" spans="5:5">
      <c r="E52" s="141" t="s">
        <v>195</v>
      </c>
    </row>
    <row r="53" spans="5:5"/>
    <row r="54" spans="5:5"/>
    <row r="55" spans="5:5"/>
    <row r="56" spans="5:5"/>
    <row r="57" spans="5:5" hidden="1"/>
    <row r="58" spans="5:5" hidden="1"/>
    <row r="59" spans="5:5" hidden="1"/>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F18" zoomScale="85" zoomScaleNormal="85" zoomScaleSheetLayoutView="100" workbookViewId="0">
      <selection activeCell="BY34" sqref="BY34:CM34"/>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518</v>
      </c>
      <c r="G33" s="29" t="s">
        <v>519</v>
      </c>
      <c r="H33" s="29" t="s">
        <v>520</v>
      </c>
      <c r="I33" s="29" t="s">
        <v>521</v>
      </c>
      <c r="J33" s="30" t="s">
        <v>522</v>
      </c>
      <c r="K33" s="22"/>
      <c r="L33" s="22"/>
      <c r="M33" s="22"/>
      <c r="N33" s="22"/>
      <c r="O33" s="22"/>
      <c r="P33" s="22"/>
    </row>
    <row r="34" spans="1:16" ht="39" customHeight="1">
      <c r="A34" s="22"/>
      <c r="B34" s="31"/>
      <c r="C34" s="1184" t="s">
        <v>524</v>
      </c>
      <c r="D34" s="1184"/>
      <c r="E34" s="1185"/>
      <c r="F34" s="32">
        <v>12.83</v>
      </c>
      <c r="G34" s="33">
        <v>13.44</v>
      </c>
      <c r="H34" s="33">
        <v>14.44</v>
      </c>
      <c r="I34" s="33">
        <v>15.36</v>
      </c>
      <c r="J34" s="34">
        <v>14.09</v>
      </c>
      <c r="K34" s="22"/>
      <c r="L34" s="22"/>
      <c r="M34" s="22"/>
      <c r="N34" s="22"/>
      <c r="O34" s="22"/>
      <c r="P34" s="22"/>
    </row>
    <row r="35" spans="1:16" ht="39" customHeight="1">
      <c r="A35" s="22"/>
      <c r="B35" s="35"/>
      <c r="C35" s="1178" t="s">
        <v>525</v>
      </c>
      <c r="D35" s="1179"/>
      <c r="E35" s="1180"/>
      <c r="F35" s="36">
        <v>3.42</v>
      </c>
      <c r="G35" s="37">
        <v>2.96</v>
      </c>
      <c r="H35" s="37">
        <v>2.25</v>
      </c>
      <c r="I35" s="37">
        <v>4.2</v>
      </c>
      <c r="J35" s="38">
        <v>5.47</v>
      </c>
      <c r="K35" s="22"/>
      <c r="L35" s="22"/>
      <c r="M35" s="22"/>
      <c r="N35" s="22"/>
      <c r="O35" s="22"/>
      <c r="P35" s="22"/>
    </row>
    <row r="36" spans="1:16" ht="39" customHeight="1">
      <c r="A36" s="22"/>
      <c r="B36" s="35"/>
      <c r="C36" s="1178" t="s">
        <v>526</v>
      </c>
      <c r="D36" s="1179"/>
      <c r="E36" s="1180"/>
      <c r="F36" s="36">
        <v>9.6999999999999993</v>
      </c>
      <c r="G36" s="37">
        <v>3.48</v>
      </c>
      <c r="H36" s="37">
        <v>1.72</v>
      </c>
      <c r="I36" s="37">
        <v>1.06</v>
      </c>
      <c r="J36" s="38">
        <v>3.41</v>
      </c>
      <c r="K36" s="22"/>
      <c r="L36" s="22"/>
      <c r="M36" s="22"/>
      <c r="N36" s="22"/>
      <c r="O36" s="22"/>
      <c r="P36" s="22"/>
    </row>
    <row r="37" spans="1:16" ht="39" customHeight="1">
      <c r="A37" s="22"/>
      <c r="B37" s="35"/>
      <c r="C37" s="1178" t="s">
        <v>527</v>
      </c>
      <c r="D37" s="1179"/>
      <c r="E37" s="1180"/>
      <c r="F37" s="36">
        <v>2.23</v>
      </c>
      <c r="G37" s="37">
        <v>1.28</v>
      </c>
      <c r="H37" s="37">
        <v>0.06</v>
      </c>
      <c r="I37" s="37">
        <v>2.2200000000000002</v>
      </c>
      <c r="J37" s="38">
        <v>1.1599999999999999</v>
      </c>
      <c r="K37" s="22"/>
      <c r="L37" s="22"/>
      <c r="M37" s="22"/>
      <c r="N37" s="22"/>
      <c r="O37" s="22"/>
      <c r="P37" s="22"/>
    </row>
    <row r="38" spans="1:16" ht="39" customHeight="1">
      <c r="A38" s="22"/>
      <c r="B38" s="35"/>
      <c r="C38" s="1178" t="s">
        <v>528</v>
      </c>
      <c r="D38" s="1179"/>
      <c r="E38" s="1180"/>
      <c r="F38" s="36">
        <v>0.04</v>
      </c>
      <c r="G38" s="37">
        <v>0.12</v>
      </c>
      <c r="H38" s="37">
        <v>0.1</v>
      </c>
      <c r="I38" s="37">
        <v>0.09</v>
      </c>
      <c r="J38" s="38">
        <v>0.05</v>
      </c>
      <c r="K38" s="22"/>
      <c r="L38" s="22"/>
      <c r="M38" s="22"/>
      <c r="N38" s="22"/>
      <c r="O38" s="22"/>
      <c r="P38" s="22"/>
    </row>
    <row r="39" spans="1:16" ht="39" customHeight="1">
      <c r="A39" s="22"/>
      <c r="B39" s="35"/>
      <c r="C39" s="1178" t="s">
        <v>529</v>
      </c>
      <c r="D39" s="1179"/>
      <c r="E39" s="1180"/>
      <c r="F39" s="36">
        <v>0.03</v>
      </c>
      <c r="G39" s="37">
        <v>0.05</v>
      </c>
      <c r="H39" s="37">
        <v>0.04</v>
      </c>
      <c r="I39" s="37">
        <v>0.03</v>
      </c>
      <c r="J39" s="38">
        <v>0.02</v>
      </c>
      <c r="K39" s="22"/>
      <c r="L39" s="22"/>
      <c r="M39" s="22"/>
      <c r="N39" s="22"/>
      <c r="O39" s="22"/>
      <c r="P39" s="22"/>
    </row>
    <row r="40" spans="1:16" ht="39" customHeight="1">
      <c r="A40" s="22"/>
      <c r="B40" s="35"/>
      <c r="C40" s="1178"/>
      <c r="D40" s="1179"/>
      <c r="E40" s="1180"/>
      <c r="F40" s="36"/>
      <c r="G40" s="37"/>
      <c r="H40" s="37"/>
      <c r="I40" s="37"/>
      <c r="J40" s="38"/>
      <c r="K40" s="22"/>
      <c r="L40" s="22"/>
      <c r="M40" s="22"/>
      <c r="N40" s="22"/>
      <c r="O40" s="22"/>
      <c r="P40" s="22"/>
    </row>
    <row r="41" spans="1:16" ht="39" customHeight="1">
      <c r="A41" s="22"/>
      <c r="B41" s="35"/>
      <c r="C41" s="1178"/>
      <c r="D41" s="1179"/>
      <c r="E41" s="1180"/>
      <c r="F41" s="36"/>
      <c r="G41" s="37"/>
      <c r="H41" s="37"/>
      <c r="I41" s="37"/>
      <c r="J41" s="38"/>
      <c r="K41" s="22"/>
      <c r="L41" s="22"/>
      <c r="M41" s="22"/>
      <c r="N41" s="22"/>
      <c r="O41" s="22"/>
      <c r="P41" s="22"/>
    </row>
    <row r="42" spans="1:16" ht="39" customHeight="1">
      <c r="A42" s="22"/>
      <c r="B42" s="39"/>
      <c r="C42" s="1178" t="s">
        <v>530</v>
      </c>
      <c r="D42" s="1179"/>
      <c r="E42" s="1180"/>
      <c r="F42" s="36" t="s">
        <v>478</v>
      </c>
      <c r="G42" s="37" t="s">
        <v>478</v>
      </c>
      <c r="H42" s="37" t="s">
        <v>478</v>
      </c>
      <c r="I42" s="37" t="s">
        <v>478</v>
      </c>
      <c r="J42" s="38" t="s">
        <v>478</v>
      </c>
      <c r="K42" s="22"/>
      <c r="L42" s="22"/>
      <c r="M42" s="22"/>
      <c r="N42" s="22"/>
      <c r="O42" s="22"/>
      <c r="P42" s="22"/>
    </row>
    <row r="43" spans="1:16" ht="39" customHeight="1" thickBot="1">
      <c r="A43" s="22"/>
      <c r="B43" s="40"/>
      <c r="C43" s="1181" t="s">
        <v>531</v>
      </c>
      <c r="D43" s="1182"/>
      <c r="E43" s="1183"/>
      <c r="F43" s="41" t="s">
        <v>478</v>
      </c>
      <c r="G43" s="42" t="s">
        <v>478</v>
      </c>
      <c r="H43" s="42" t="s">
        <v>478</v>
      </c>
      <c r="I43" s="42" t="s">
        <v>478</v>
      </c>
      <c r="J43" s="43" t="s">
        <v>478</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B31" zoomScale="70" zoomScaleNormal="70" zoomScaleSheetLayoutView="55" workbookViewId="0">
      <selection activeCell="BY34" sqref="BY34:CM34"/>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c r="A45" s="48"/>
      <c r="B45" s="1194" t="s">
        <v>11</v>
      </c>
      <c r="C45" s="1195"/>
      <c r="D45" s="58"/>
      <c r="E45" s="1200" t="s">
        <v>12</v>
      </c>
      <c r="F45" s="1200"/>
      <c r="G45" s="1200"/>
      <c r="H45" s="1200"/>
      <c r="I45" s="1200"/>
      <c r="J45" s="1201"/>
      <c r="K45" s="59">
        <v>517</v>
      </c>
      <c r="L45" s="60">
        <v>534</v>
      </c>
      <c r="M45" s="60">
        <v>555</v>
      </c>
      <c r="N45" s="60">
        <v>558</v>
      </c>
      <c r="O45" s="61">
        <v>573</v>
      </c>
      <c r="P45" s="48"/>
      <c r="Q45" s="48"/>
      <c r="R45" s="48"/>
      <c r="S45" s="48"/>
      <c r="T45" s="48"/>
      <c r="U45" s="48"/>
    </row>
    <row r="46" spans="1:21" ht="30.75" customHeight="1">
      <c r="A46" s="48"/>
      <c r="B46" s="1196"/>
      <c r="C46" s="1197"/>
      <c r="D46" s="62"/>
      <c r="E46" s="1188" t="s">
        <v>13</v>
      </c>
      <c r="F46" s="1188"/>
      <c r="G46" s="1188"/>
      <c r="H46" s="1188"/>
      <c r="I46" s="1188"/>
      <c r="J46" s="1189"/>
      <c r="K46" s="63" t="s">
        <v>478</v>
      </c>
      <c r="L46" s="64" t="s">
        <v>478</v>
      </c>
      <c r="M46" s="64" t="s">
        <v>478</v>
      </c>
      <c r="N46" s="64" t="s">
        <v>478</v>
      </c>
      <c r="O46" s="65" t="s">
        <v>478</v>
      </c>
      <c r="P46" s="48"/>
      <c r="Q46" s="48"/>
      <c r="R46" s="48"/>
      <c r="S46" s="48"/>
      <c r="T46" s="48"/>
      <c r="U46" s="48"/>
    </row>
    <row r="47" spans="1:21" ht="30.75" customHeight="1">
      <c r="A47" s="48"/>
      <c r="B47" s="1196"/>
      <c r="C47" s="1197"/>
      <c r="D47" s="62"/>
      <c r="E47" s="1188" t="s">
        <v>14</v>
      </c>
      <c r="F47" s="1188"/>
      <c r="G47" s="1188"/>
      <c r="H47" s="1188"/>
      <c r="I47" s="1188"/>
      <c r="J47" s="1189"/>
      <c r="K47" s="63" t="s">
        <v>478</v>
      </c>
      <c r="L47" s="64" t="s">
        <v>478</v>
      </c>
      <c r="M47" s="64" t="s">
        <v>478</v>
      </c>
      <c r="N47" s="64" t="s">
        <v>478</v>
      </c>
      <c r="O47" s="65" t="s">
        <v>478</v>
      </c>
      <c r="P47" s="48"/>
      <c r="Q47" s="48"/>
      <c r="R47" s="48"/>
      <c r="S47" s="48"/>
      <c r="T47" s="48"/>
      <c r="U47" s="48"/>
    </row>
    <row r="48" spans="1:21" ht="30.75" customHeight="1">
      <c r="A48" s="48"/>
      <c r="B48" s="1196"/>
      <c r="C48" s="1197"/>
      <c r="D48" s="62"/>
      <c r="E48" s="1188" t="s">
        <v>15</v>
      </c>
      <c r="F48" s="1188"/>
      <c r="G48" s="1188"/>
      <c r="H48" s="1188"/>
      <c r="I48" s="1188"/>
      <c r="J48" s="1189"/>
      <c r="K48" s="63">
        <v>91</v>
      </c>
      <c r="L48" s="64">
        <v>100</v>
      </c>
      <c r="M48" s="64">
        <v>95</v>
      </c>
      <c r="N48" s="64">
        <v>96</v>
      </c>
      <c r="O48" s="65">
        <v>93</v>
      </c>
      <c r="P48" s="48"/>
      <c r="Q48" s="48"/>
      <c r="R48" s="48"/>
      <c r="S48" s="48"/>
      <c r="T48" s="48"/>
      <c r="U48" s="48"/>
    </row>
    <row r="49" spans="1:21" ht="30.75" customHeight="1">
      <c r="A49" s="48"/>
      <c r="B49" s="1196"/>
      <c r="C49" s="1197"/>
      <c r="D49" s="62"/>
      <c r="E49" s="1188" t="s">
        <v>16</v>
      </c>
      <c r="F49" s="1188"/>
      <c r="G49" s="1188"/>
      <c r="H49" s="1188"/>
      <c r="I49" s="1188"/>
      <c r="J49" s="1189"/>
      <c r="K49" s="63">
        <v>104</v>
      </c>
      <c r="L49" s="64">
        <v>95</v>
      </c>
      <c r="M49" s="64">
        <v>94</v>
      </c>
      <c r="N49" s="64">
        <v>92</v>
      </c>
      <c r="O49" s="65">
        <v>101</v>
      </c>
      <c r="P49" s="48"/>
      <c r="Q49" s="48"/>
      <c r="R49" s="48"/>
      <c r="S49" s="48"/>
      <c r="T49" s="48"/>
      <c r="U49" s="48"/>
    </row>
    <row r="50" spans="1:21" ht="30.75" customHeight="1">
      <c r="A50" s="48"/>
      <c r="B50" s="1196"/>
      <c r="C50" s="1197"/>
      <c r="D50" s="62"/>
      <c r="E50" s="1188" t="s">
        <v>17</v>
      </c>
      <c r="F50" s="1188"/>
      <c r="G50" s="1188"/>
      <c r="H50" s="1188"/>
      <c r="I50" s="1188"/>
      <c r="J50" s="1189"/>
      <c r="K50" s="63" t="s">
        <v>478</v>
      </c>
      <c r="L50" s="64" t="s">
        <v>478</v>
      </c>
      <c r="M50" s="64" t="s">
        <v>478</v>
      </c>
      <c r="N50" s="64" t="s">
        <v>478</v>
      </c>
      <c r="O50" s="65" t="s">
        <v>478</v>
      </c>
      <c r="P50" s="48"/>
      <c r="Q50" s="48"/>
      <c r="R50" s="48"/>
      <c r="S50" s="48"/>
      <c r="T50" s="48"/>
      <c r="U50" s="48"/>
    </row>
    <row r="51" spans="1:21" ht="30.75" customHeight="1">
      <c r="A51" s="48"/>
      <c r="B51" s="1198"/>
      <c r="C51" s="1199"/>
      <c r="D51" s="66"/>
      <c r="E51" s="1188" t="s">
        <v>18</v>
      </c>
      <c r="F51" s="1188"/>
      <c r="G51" s="1188"/>
      <c r="H51" s="1188"/>
      <c r="I51" s="1188"/>
      <c r="J51" s="1189"/>
      <c r="K51" s="63">
        <v>0</v>
      </c>
      <c r="L51" s="64">
        <v>0</v>
      </c>
      <c r="M51" s="64">
        <v>0</v>
      </c>
      <c r="N51" s="64">
        <v>0</v>
      </c>
      <c r="O51" s="65">
        <v>0</v>
      </c>
      <c r="P51" s="48"/>
      <c r="Q51" s="48"/>
      <c r="R51" s="48"/>
      <c r="S51" s="48"/>
      <c r="T51" s="48"/>
      <c r="U51" s="48"/>
    </row>
    <row r="52" spans="1:21" ht="30.75" customHeight="1">
      <c r="A52" s="48"/>
      <c r="B52" s="1186" t="s">
        <v>19</v>
      </c>
      <c r="C52" s="1187"/>
      <c r="D52" s="66"/>
      <c r="E52" s="1188" t="s">
        <v>20</v>
      </c>
      <c r="F52" s="1188"/>
      <c r="G52" s="1188"/>
      <c r="H52" s="1188"/>
      <c r="I52" s="1188"/>
      <c r="J52" s="1189"/>
      <c r="K52" s="63">
        <v>373</v>
      </c>
      <c r="L52" s="64">
        <v>388</v>
      </c>
      <c r="M52" s="64">
        <v>411</v>
      </c>
      <c r="N52" s="64">
        <v>429</v>
      </c>
      <c r="O52" s="65">
        <v>427</v>
      </c>
      <c r="P52" s="48"/>
      <c r="Q52" s="48"/>
      <c r="R52" s="48"/>
      <c r="S52" s="48"/>
      <c r="T52" s="48"/>
      <c r="U52" s="48"/>
    </row>
    <row r="53" spans="1:21" ht="30.75" customHeight="1" thickBot="1">
      <c r="A53" s="48"/>
      <c r="B53" s="1190" t="s">
        <v>21</v>
      </c>
      <c r="C53" s="1191"/>
      <c r="D53" s="67"/>
      <c r="E53" s="1192" t="s">
        <v>22</v>
      </c>
      <c r="F53" s="1192"/>
      <c r="G53" s="1192"/>
      <c r="H53" s="1192"/>
      <c r="I53" s="1192"/>
      <c r="J53" s="1193"/>
      <c r="K53" s="68">
        <v>339</v>
      </c>
      <c r="L53" s="69">
        <v>341</v>
      </c>
      <c r="M53" s="69">
        <v>333</v>
      </c>
      <c r="N53" s="69">
        <v>317</v>
      </c>
      <c r="O53" s="70">
        <v>340</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D13" zoomScale="70" zoomScaleNormal="70" zoomScaleSheetLayoutView="100" workbookViewId="0">
      <selection activeCell="BY34" sqref="BY34:CM34"/>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518</v>
      </c>
      <c r="J40" s="79" t="s">
        <v>519</v>
      </c>
      <c r="K40" s="79" t="s">
        <v>520</v>
      </c>
      <c r="L40" s="79" t="s">
        <v>521</v>
      </c>
      <c r="M40" s="80" t="s">
        <v>522</v>
      </c>
    </row>
    <row r="41" spans="2:13" ht="27.75" customHeight="1">
      <c r="B41" s="1214" t="s">
        <v>24</v>
      </c>
      <c r="C41" s="1215"/>
      <c r="D41" s="81"/>
      <c r="E41" s="1216" t="s">
        <v>25</v>
      </c>
      <c r="F41" s="1216"/>
      <c r="G41" s="1216"/>
      <c r="H41" s="1217"/>
      <c r="I41" s="82">
        <v>5990</v>
      </c>
      <c r="J41" s="83">
        <v>5884</v>
      </c>
      <c r="K41" s="83">
        <v>5804</v>
      </c>
      <c r="L41" s="83">
        <v>5723</v>
      </c>
      <c r="M41" s="84">
        <v>5457</v>
      </c>
    </row>
    <row r="42" spans="2:13" ht="27.75" customHeight="1">
      <c r="B42" s="1204"/>
      <c r="C42" s="1205"/>
      <c r="D42" s="85"/>
      <c r="E42" s="1208" t="s">
        <v>26</v>
      </c>
      <c r="F42" s="1208"/>
      <c r="G42" s="1208"/>
      <c r="H42" s="1209"/>
      <c r="I42" s="86" t="s">
        <v>478</v>
      </c>
      <c r="J42" s="87" t="s">
        <v>478</v>
      </c>
      <c r="K42" s="87" t="s">
        <v>478</v>
      </c>
      <c r="L42" s="87" t="s">
        <v>478</v>
      </c>
      <c r="M42" s="88" t="s">
        <v>478</v>
      </c>
    </row>
    <row r="43" spans="2:13" ht="27.75" customHeight="1">
      <c r="B43" s="1204"/>
      <c r="C43" s="1205"/>
      <c r="D43" s="85"/>
      <c r="E43" s="1208" t="s">
        <v>27</v>
      </c>
      <c r="F43" s="1208"/>
      <c r="G43" s="1208"/>
      <c r="H43" s="1209"/>
      <c r="I43" s="86">
        <v>2036</v>
      </c>
      <c r="J43" s="87">
        <v>2064</v>
      </c>
      <c r="K43" s="87">
        <v>2089</v>
      </c>
      <c r="L43" s="87">
        <v>2113</v>
      </c>
      <c r="M43" s="88">
        <v>2127</v>
      </c>
    </row>
    <row r="44" spans="2:13" ht="27.75" customHeight="1">
      <c r="B44" s="1204"/>
      <c r="C44" s="1205"/>
      <c r="D44" s="85"/>
      <c r="E44" s="1208" t="s">
        <v>28</v>
      </c>
      <c r="F44" s="1208"/>
      <c r="G44" s="1208"/>
      <c r="H44" s="1209"/>
      <c r="I44" s="86">
        <v>446</v>
      </c>
      <c r="J44" s="87">
        <v>440</v>
      </c>
      <c r="K44" s="87">
        <v>387</v>
      </c>
      <c r="L44" s="87">
        <v>375</v>
      </c>
      <c r="M44" s="88">
        <v>296</v>
      </c>
    </row>
    <row r="45" spans="2:13" ht="27.75" customHeight="1">
      <c r="B45" s="1204"/>
      <c r="C45" s="1205"/>
      <c r="D45" s="85"/>
      <c r="E45" s="1208" t="s">
        <v>29</v>
      </c>
      <c r="F45" s="1208"/>
      <c r="G45" s="1208"/>
      <c r="H45" s="1209"/>
      <c r="I45" s="86">
        <v>652</v>
      </c>
      <c r="J45" s="87">
        <v>477</v>
      </c>
      <c r="K45" s="87">
        <v>357</v>
      </c>
      <c r="L45" s="87">
        <v>373</v>
      </c>
      <c r="M45" s="88">
        <v>242</v>
      </c>
    </row>
    <row r="46" spans="2:13" ht="27.75" customHeight="1">
      <c r="B46" s="1204"/>
      <c r="C46" s="1205"/>
      <c r="D46" s="89"/>
      <c r="E46" s="1208" t="s">
        <v>30</v>
      </c>
      <c r="F46" s="1208"/>
      <c r="G46" s="1208"/>
      <c r="H46" s="1209"/>
      <c r="I46" s="86" t="s">
        <v>478</v>
      </c>
      <c r="J46" s="87" t="s">
        <v>478</v>
      </c>
      <c r="K46" s="87" t="s">
        <v>478</v>
      </c>
      <c r="L46" s="87" t="s">
        <v>478</v>
      </c>
      <c r="M46" s="88" t="s">
        <v>478</v>
      </c>
    </row>
    <row r="47" spans="2:13" ht="27.75" customHeight="1">
      <c r="B47" s="1204"/>
      <c r="C47" s="1205"/>
      <c r="D47" s="90"/>
      <c r="E47" s="1218" t="s">
        <v>31</v>
      </c>
      <c r="F47" s="1219"/>
      <c r="G47" s="1219"/>
      <c r="H47" s="1220"/>
      <c r="I47" s="86" t="s">
        <v>478</v>
      </c>
      <c r="J47" s="87" t="s">
        <v>478</v>
      </c>
      <c r="K47" s="87" t="s">
        <v>478</v>
      </c>
      <c r="L47" s="87" t="s">
        <v>478</v>
      </c>
      <c r="M47" s="88" t="s">
        <v>478</v>
      </c>
    </row>
    <row r="48" spans="2:13" ht="27.75" customHeight="1">
      <c r="B48" s="1204"/>
      <c r="C48" s="1205"/>
      <c r="D48" s="85"/>
      <c r="E48" s="1208" t="s">
        <v>32</v>
      </c>
      <c r="F48" s="1208"/>
      <c r="G48" s="1208"/>
      <c r="H48" s="1209"/>
      <c r="I48" s="86" t="s">
        <v>478</v>
      </c>
      <c r="J48" s="87" t="s">
        <v>478</v>
      </c>
      <c r="K48" s="87" t="s">
        <v>478</v>
      </c>
      <c r="L48" s="87" t="s">
        <v>478</v>
      </c>
      <c r="M48" s="88" t="s">
        <v>478</v>
      </c>
    </row>
    <row r="49" spans="2:13" ht="27.75" customHeight="1">
      <c r="B49" s="1206"/>
      <c r="C49" s="1207"/>
      <c r="D49" s="85"/>
      <c r="E49" s="1208" t="s">
        <v>33</v>
      </c>
      <c r="F49" s="1208"/>
      <c r="G49" s="1208"/>
      <c r="H49" s="1209"/>
      <c r="I49" s="86" t="s">
        <v>478</v>
      </c>
      <c r="J49" s="87" t="s">
        <v>478</v>
      </c>
      <c r="K49" s="87" t="s">
        <v>478</v>
      </c>
      <c r="L49" s="87" t="s">
        <v>478</v>
      </c>
      <c r="M49" s="88" t="s">
        <v>478</v>
      </c>
    </row>
    <row r="50" spans="2:13" ht="27.75" customHeight="1">
      <c r="B50" s="1202" t="s">
        <v>34</v>
      </c>
      <c r="C50" s="1203"/>
      <c r="D50" s="91"/>
      <c r="E50" s="1208" t="s">
        <v>35</v>
      </c>
      <c r="F50" s="1208"/>
      <c r="G50" s="1208"/>
      <c r="H50" s="1209"/>
      <c r="I50" s="86">
        <v>959</v>
      </c>
      <c r="J50" s="87">
        <v>1020</v>
      </c>
      <c r="K50" s="87">
        <v>1131</v>
      </c>
      <c r="L50" s="87">
        <v>2017</v>
      </c>
      <c r="M50" s="88">
        <v>1909</v>
      </c>
    </row>
    <row r="51" spans="2:13" ht="27.75" customHeight="1">
      <c r="B51" s="1204"/>
      <c r="C51" s="1205"/>
      <c r="D51" s="85"/>
      <c r="E51" s="1208" t="s">
        <v>36</v>
      </c>
      <c r="F51" s="1208"/>
      <c r="G51" s="1208"/>
      <c r="H51" s="1209"/>
      <c r="I51" s="86" t="s">
        <v>478</v>
      </c>
      <c r="J51" s="87" t="s">
        <v>478</v>
      </c>
      <c r="K51" s="87" t="s">
        <v>478</v>
      </c>
      <c r="L51" s="87" t="s">
        <v>478</v>
      </c>
      <c r="M51" s="88" t="s">
        <v>478</v>
      </c>
    </row>
    <row r="52" spans="2:13" ht="27.75" customHeight="1">
      <c r="B52" s="1206"/>
      <c r="C52" s="1207"/>
      <c r="D52" s="85"/>
      <c r="E52" s="1208" t="s">
        <v>37</v>
      </c>
      <c r="F52" s="1208"/>
      <c r="G52" s="1208"/>
      <c r="H52" s="1209"/>
      <c r="I52" s="86">
        <v>4972</v>
      </c>
      <c r="J52" s="87">
        <v>4939</v>
      </c>
      <c r="K52" s="87">
        <v>5098</v>
      </c>
      <c r="L52" s="87">
        <v>4974</v>
      </c>
      <c r="M52" s="88">
        <v>4894</v>
      </c>
    </row>
    <row r="53" spans="2:13" ht="27.75" customHeight="1" thickBot="1">
      <c r="B53" s="1210" t="s">
        <v>38</v>
      </c>
      <c r="C53" s="1211"/>
      <c r="D53" s="92"/>
      <c r="E53" s="1212" t="s">
        <v>39</v>
      </c>
      <c r="F53" s="1212"/>
      <c r="G53" s="1212"/>
      <c r="H53" s="1213"/>
      <c r="I53" s="93">
        <v>3192</v>
      </c>
      <c r="J53" s="94">
        <v>2907</v>
      </c>
      <c r="K53" s="94">
        <v>2408</v>
      </c>
      <c r="L53" s="94">
        <v>1592</v>
      </c>
      <c r="M53" s="95">
        <v>1318</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G49" zoomScaleNormal="100" zoomScaleSheetLayoutView="55" workbookViewId="0">
      <selection activeCell="G43" sqref="G43:O47"/>
    </sheetView>
  </sheetViews>
  <sheetFormatPr defaultColWidth="0" defaultRowHeight="0"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71"/>
      <c r="B1" s="373"/>
      <c r="P1" s="246"/>
      <c r="Q1" s="246"/>
    </row>
    <row r="2" spans="1:51" ht="25.5">
      <c r="A2" s="371"/>
      <c r="C2" s="372"/>
      <c r="P2" s="246"/>
      <c r="Q2" s="246"/>
    </row>
    <row r="3" spans="1:51" ht="25.5">
      <c r="A3" s="371"/>
      <c r="C3" s="372"/>
      <c r="P3" s="246"/>
      <c r="Q3" s="246"/>
    </row>
    <row r="4" spans="1:51" s="370" customFormat="1" ht="13.5">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row>
    <row r="5" spans="1:51" s="370" customFormat="1" ht="13.5">
      <c r="A5" s="371"/>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row>
    <row r="6" spans="1:51" s="370" customFormat="1" ht="13.5">
      <c r="A6" s="371"/>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row>
    <row r="7" spans="1:51" s="370" customFormat="1" ht="13.5">
      <c r="A7" s="371"/>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row>
    <row r="8" spans="1:51" s="370" customFormat="1" ht="13.5">
      <c r="A8" s="371"/>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row>
    <row r="9" spans="1:51" s="370" customFormat="1" ht="13.5">
      <c r="A9" s="371"/>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row>
    <row r="10" spans="1:51" s="370" customFormat="1" ht="13.5">
      <c r="A10" s="37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Y10" s="370" t="s">
        <v>552</v>
      </c>
    </row>
    <row r="11" spans="1:51" s="370" customFormat="1" ht="13.5">
      <c r="A11" s="37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row>
    <row r="12" spans="1:51" s="370" customFormat="1" ht="13.5">
      <c r="A12" s="371"/>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Y12" s="370" t="s">
        <v>552</v>
      </c>
    </row>
    <row r="13" spans="1:51" s="370" customFormat="1" ht="13.5">
      <c r="A13" s="371"/>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row>
    <row r="14" spans="1:51" s="370" customFormat="1" ht="14.25" customHeight="1">
      <c r="A14" s="371"/>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row>
    <row r="15" spans="1:51" s="370" customFormat="1" ht="13.5">
      <c r="A15" s="245"/>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row>
    <row r="16" spans="1:51" s="370" customFormat="1" ht="13.5">
      <c r="A16" s="245"/>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row>
    <row r="17" spans="1:259" s="370" customFormat="1" ht="13.5">
      <c r="A17" s="245"/>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row>
    <row r="18" spans="1:259" s="370" customFormat="1" ht="13.5">
      <c r="A18" s="245"/>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row>
    <row r="19" spans="1:259" ht="13.5">
      <c r="P19" s="246"/>
      <c r="Q19" s="246"/>
    </row>
    <row r="20" spans="1:259" ht="13.5">
      <c r="P20" s="246"/>
      <c r="Q20" s="246"/>
    </row>
    <row r="21" spans="1:259" ht="17.25">
      <c r="B21" s="369"/>
      <c r="C21" s="248"/>
      <c r="D21" s="248"/>
      <c r="E21" s="248"/>
      <c r="F21" s="248"/>
      <c r="G21" s="248"/>
      <c r="H21" s="248"/>
      <c r="I21" s="248"/>
      <c r="J21" s="248"/>
      <c r="K21" s="248"/>
      <c r="L21" s="248"/>
      <c r="M21" s="248"/>
      <c r="N21" s="368"/>
      <c r="O21" s="248"/>
      <c r="P21" s="249"/>
      <c r="Q21" s="246"/>
      <c r="IY21" s="367"/>
    </row>
    <row r="22" spans="1:259" ht="17.25">
      <c r="B22" s="250"/>
      <c r="IY22" s="366"/>
    </row>
    <row r="23" spans="1:259" ht="13.5">
      <c r="B23" s="250"/>
    </row>
    <row r="24" spans="1:259" ht="13.5">
      <c r="B24" s="250"/>
    </row>
    <row r="25" spans="1:259" ht="13.5">
      <c r="B25" s="250"/>
    </row>
    <row r="26" spans="1:259" ht="13.5">
      <c r="B26" s="250"/>
    </row>
    <row r="27" spans="1:259" ht="13.5">
      <c r="B27" s="250"/>
    </row>
    <row r="28" spans="1:259" ht="13.5">
      <c r="B28" s="250"/>
    </row>
    <row r="29" spans="1:259" ht="13.5">
      <c r="B29" s="250"/>
    </row>
    <row r="30" spans="1:259" ht="13.5">
      <c r="B30" s="250"/>
    </row>
    <row r="31" spans="1:259" ht="13.5">
      <c r="B31" s="250"/>
    </row>
    <row r="32" spans="1:259" ht="13.5">
      <c r="B32" s="250"/>
    </row>
    <row r="33" spans="2:17" ht="13.5">
      <c r="B33" s="250"/>
    </row>
    <row r="34" spans="2:17" ht="13.5">
      <c r="B34" s="250"/>
    </row>
    <row r="35" spans="2:17" ht="13.5">
      <c r="B35" s="250"/>
    </row>
    <row r="36" spans="2:17" ht="13.5">
      <c r="B36" s="250"/>
    </row>
    <row r="37" spans="2:17" ht="13.5">
      <c r="B37" s="250"/>
    </row>
    <row r="38" spans="2:17" ht="13.5">
      <c r="B38" s="250"/>
    </row>
    <row r="39" spans="2:17" ht="13.5">
      <c r="B39" s="342"/>
      <c r="C39" s="308"/>
      <c r="D39" s="308"/>
      <c r="E39" s="308"/>
      <c r="F39" s="308"/>
      <c r="G39" s="308"/>
      <c r="H39" s="308"/>
      <c r="I39" s="308"/>
      <c r="J39" s="308"/>
      <c r="K39" s="308"/>
      <c r="L39" s="308"/>
      <c r="M39" s="308"/>
      <c r="N39" s="308"/>
      <c r="O39" s="308"/>
      <c r="P39" s="343"/>
    </row>
    <row r="40" spans="2:17" ht="13.5">
      <c r="B40" s="356"/>
      <c r="C40" s="246"/>
      <c r="D40" s="246"/>
      <c r="E40" s="246"/>
      <c r="F40" s="246"/>
      <c r="G40" s="246"/>
      <c r="H40" s="246"/>
      <c r="I40" s="246"/>
      <c r="J40" s="246"/>
      <c r="K40" s="246"/>
      <c r="L40" s="246"/>
      <c r="M40" s="246"/>
      <c r="N40" s="246"/>
      <c r="O40" s="246"/>
      <c r="P40" s="356"/>
      <c r="Q40" s="246"/>
    </row>
    <row r="41" spans="2:17" ht="17.25">
      <c r="B41" s="247" t="s">
        <v>551</v>
      </c>
      <c r="C41" s="248"/>
      <c r="D41" s="248"/>
      <c r="E41" s="248"/>
      <c r="F41" s="248"/>
      <c r="G41" s="248"/>
      <c r="H41" s="248"/>
      <c r="I41" s="248"/>
      <c r="J41" s="248"/>
      <c r="K41" s="248"/>
      <c r="L41" s="248"/>
      <c r="M41" s="248"/>
      <c r="N41" s="248"/>
      <c r="O41" s="248"/>
      <c r="P41" s="249"/>
    </row>
    <row r="42" spans="2:17" ht="13.5">
      <c r="B42" s="250"/>
      <c r="C42" s="246"/>
      <c r="D42" s="246"/>
      <c r="E42" s="246"/>
      <c r="F42" s="246"/>
      <c r="G42" s="355" t="s">
        <v>547</v>
      </c>
      <c r="I42" s="354"/>
      <c r="J42" s="354"/>
      <c r="K42" s="354"/>
      <c r="L42" s="246"/>
      <c r="M42" s="246"/>
      <c r="N42" s="246"/>
      <c r="O42" s="246"/>
    </row>
    <row r="43" spans="2:17" ht="13.5">
      <c r="B43" s="250"/>
      <c r="C43" s="246"/>
      <c r="D43" s="246"/>
      <c r="E43" s="246"/>
      <c r="F43" s="246"/>
      <c r="G43" s="1221"/>
      <c r="H43" s="1222"/>
      <c r="I43" s="1222"/>
      <c r="J43" s="1222"/>
      <c r="K43" s="1222"/>
      <c r="L43" s="1222"/>
      <c r="M43" s="1222"/>
      <c r="N43" s="1222"/>
      <c r="O43" s="1223"/>
    </row>
    <row r="44" spans="2:17" ht="13.5">
      <c r="B44" s="250"/>
      <c r="C44" s="246"/>
      <c r="D44" s="246"/>
      <c r="E44" s="246"/>
      <c r="F44" s="246"/>
      <c r="G44" s="1224"/>
      <c r="H44" s="1225"/>
      <c r="I44" s="1225"/>
      <c r="J44" s="1225"/>
      <c r="K44" s="1225"/>
      <c r="L44" s="1225"/>
      <c r="M44" s="1225"/>
      <c r="N44" s="1225"/>
      <c r="O44" s="1226"/>
    </row>
    <row r="45" spans="2:17" ht="13.5">
      <c r="B45" s="250"/>
      <c r="C45" s="246"/>
      <c r="D45" s="246"/>
      <c r="E45" s="246"/>
      <c r="F45" s="246"/>
      <c r="G45" s="1224"/>
      <c r="H45" s="1225"/>
      <c r="I45" s="1225"/>
      <c r="J45" s="1225"/>
      <c r="K45" s="1225"/>
      <c r="L45" s="1225"/>
      <c r="M45" s="1225"/>
      <c r="N45" s="1225"/>
      <c r="O45" s="1226"/>
    </row>
    <row r="46" spans="2:17" ht="13.5">
      <c r="B46" s="250"/>
      <c r="C46" s="246"/>
      <c r="D46" s="246"/>
      <c r="E46" s="246"/>
      <c r="F46" s="246"/>
      <c r="G46" s="1224"/>
      <c r="H46" s="1225"/>
      <c r="I46" s="1225"/>
      <c r="J46" s="1225"/>
      <c r="K46" s="1225"/>
      <c r="L46" s="1225"/>
      <c r="M46" s="1225"/>
      <c r="N46" s="1225"/>
      <c r="O46" s="1226"/>
    </row>
    <row r="47" spans="2:17" ht="13.5">
      <c r="B47" s="250"/>
      <c r="C47" s="246"/>
      <c r="D47" s="246"/>
      <c r="E47" s="246"/>
      <c r="F47" s="246"/>
      <c r="G47" s="1227"/>
      <c r="H47" s="1228"/>
      <c r="I47" s="1228"/>
      <c r="J47" s="1228"/>
      <c r="K47" s="1228"/>
      <c r="L47" s="1228"/>
      <c r="M47" s="1228"/>
      <c r="N47" s="1228"/>
      <c r="O47" s="1229"/>
    </row>
    <row r="48" spans="2:17" ht="13.5">
      <c r="B48" s="250"/>
      <c r="C48" s="246"/>
      <c r="D48" s="246"/>
      <c r="E48" s="246"/>
      <c r="F48" s="246"/>
      <c r="G48" s="246"/>
      <c r="H48" s="365"/>
      <c r="I48" s="365"/>
      <c r="J48" s="365"/>
    </row>
    <row r="49" spans="1:17" ht="13.5">
      <c r="B49" s="250"/>
      <c r="C49" s="246"/>
      <c r="D49" s="246"/>
      <c r="E49" s="246"/>
      <c r="F49" s="246"/>
      <c r="G49" s="245" t="s">
        <v>550</v>
      </c>
    </row>
    <row r="50" spans="1:17" ht="13.5">
      <c r="B50" s="250"/>
      <c r="C50" s="246"/>
      <c r="D50" s="246"/>
      <c r="E50" s="246"/>
      <c r="F50" s="246"/>
      <c r="G50" s="1230"/>
      <c r="H50" s="1231"/>
      <c r="I50" s="1231"/>
      <c r="J50" s="1232"/>
      <c r="K50" s="347" t="s">
        <v>518</v>
      </c>
      <c r="L50" s="347" t="s">
        <v>519</v>
      </c>
      <c r="M50" s="347" t="s">
        <v>520</v>
      </c>
      <c r="N50" s="347" t="s">
        <v>521</v>
      </c>
      <c r="O50" s="347" t="s">
        <v>522</v>
      </c>
    </row>
    <row r="51" spans="1:17" ht="13.5">
      <c r="B51" s="250"/>
      <c r="C51" s="246"/>
      <c r="D51" s="246"/>
      <c r="E51" s="246"/>
      <c r="F51" s="246"/>
      <c r="G51" s="1233" t="s">
        <v>545</v>
      </c>
      <c r="H51" s="1234"/>
      <c r="I51" s="1239" t="s">
        <v>543</v>
      </c>
      <c r="J51" s="1239"/>
      <c r="K51" s="1241"/>
      <c r="L51" s="1241"/>
      <c r="M51" s="1241"/>
      <c r="N51" s="1241"/>
      <c r="O51" s="1241"/>
    </row>
    <row r="52" spans="1:17" ht="13.5">
      <c r="B52" s="250"/>
      <c r="C52" s="246"/>
      <c r="D52" s="246"/>
      <c r="E52" s="246"/>
      <c r="F52" s="246"/>
      <c r="G52" s="1235"/>
      <c r="H52" s="1236"/>
      <c r="I52" s="1240"/>
      <c r="J52" s="1240"/>
      <c r="K52" s="1242"/>
      <c r="L52" s="1242"/>
      <c r="M52" s="1242"/>
      <c r="N52" s="1242"/>
      <c r="O52" s="1242"/>
    </row>
    <row r="53" spans="1:17" ht="13.5">
      <c r="A53" s="357"/>
      <c r="B53" s="250"/>
      <c r="C53" s="246"/>
      <c r="D53" s="246"/>
      <c r="E53" s="246"/>
      <c r="F53" s="246"/>
      <c r="G53" s="1235"/>
      <c r="H53" s="1236"/>
      <c r="I53" s="1243" t="s">
        <v>549</v>
      </c>
      <c r="J53" s="1243"/>
      <c r="K53" s="1250"/>
      <c r="L53" s="1250"/>
      <c r="M53" s="1250"/>
      <c r="N53" s="1250"/>
      <c r="O53" s="1250"/>
    </row>
    <row r="54" spans="1:17" ht="13.5">
      <c r="A54" s="357"/>
      <c r="B54" s="250"/>
      <c r="C54" s="246"/>
      <c r="D54" s="246"/>
      <c r="E54" s="246"/>
      <c r="F54" s="246"/>
      <c r="G54" s="1237"/>
      <c r="H54" s="1238"/>
      <c r="I54" s="1243"/>
      <c r="J54" s="1243"/>
      <c r="K54" s="1251"/>
      <c r="L54" s="1251"/>
      <c r="M54" s="1251"/>
      <c r="N54" s="1251"/>
      <c r="O54" s="1251"/>
    </row>
    <row r="55" spans="1:17" ht="13.5">
      <c r="A55" s="357"/>
      <c r="B55" s="250"/>
      <c r="C55" s="246"/>
      <c r="D55" s="246"/>
      <c r="E55" s="246"/>
      <c r="F55" s="246"/>
      <c r="G55" s="1244" t="s">
        <v>544</v>
      </c>
      <c r="H55" s="1245"/>
      <c r="I55" s="1243" t="s">
        <v>543</v>
      </c>
      <c r="J55" s="1243"/>
      <c r="K55" s="1241"/>
      <c r="L55" s="1241"/>
      <c r="M55" s="1241"/>
      <c r="N55" s="1241"/>
      <c r="O55" s="1241"/>
    </row>
    <row r="56" spans="1:17" ht="13.5">
      <c r="A56" s="357"/>
      <c r="B56" s="250"/>
      <c r="C56" s="246"/>
      <c r="D56" s="246"/>
      <c r="E56" s="246"/>
      <c r="F56" s="246"/>
      <c r="G56" s="1246"/>
      <c r="H56" s="1247"/>
      <c r="I56" s="1243"/>
      <c r="J56" s="1243"/>
      <c r="K56" s="1242"/>
      <c r="L56" s="1242"/>
      <c r="M56" s="1242"/>
      <c r="N56" s="1242"/>
      <c r="O56" s="1242"/>
    </row>
    <row r="57" spans="1:17" s="357" customFormat="1" ht="13.5">
      <c r="B57" s="358"/>
      <c r="C57" s="354"/>
      <c r="D57" s="354"/>
      <c r="E57" s="354"/>
      <c r="F57" s="354"/>
      <c r="G57" s="1246"/>
      <c r="H57" s="1247"/>
      <c r="I57" s="1252" t="s">
        <v>549</v>
      </c>
      <c r="J57" s="1252"/>
      <c r="K57" s="1250"/>
      <c r="L57" s="1250"/>
      <c r="M57" s="1250"/>
      <c r="N57" s="1250"/>
      <c r="O57" s="1250"/>
      <c r="P57" s="363"/>
      <c r="Q57" s="358"/>
    </row>
    <row r="58" spans="1:17" s="357" customFormat="1" ht="13.5">
      <c r="A58" s="245"/>
      <c r="B58" s="358"/>
      <c r="C58" s="354"/>
      <c r="D58" s="354"/>
      <c r="E58" s="354"/>
      <c r="F58" s="354"/>
      <c r="G58" s="1248"/>
      <c r="H58" s="1249"/>
      <c r="I58" s="1252"/>
      <c r="J58" s="1252"/>
      <c r="K58" s="1251"/>
      <c r="L58" s="1251"/>
      <c r="M58" s="1251"/>
      <c r="N58" s="1251"/>
      <c r="O58" s="1251"/>
      <c r="P58" s="363"/>
      <c r="Q58" s="358"/>
    </row>
    <row r="59" spans="1:17" s="357" customFormat="1" ht="13.5">
      <c r="A59" s="245"/>
      <c r="B59" s="358"/>
      <c r="C59" s="354"/>
      <c r="D59" s="354"/>
      <c r="E59" s="354"/>
      <c r="F59" s="354"/>
      <c r="G59" s="354"/>
      <c r="H59" s="354"/>
      <c r="I59" s="354"/>
      <c r="J59" s="354"/>
      <c r="K59" s="364"/>
      <c r="L59" s="364"/>
      <c r="M59" s="364"/>
      <c r="N59" s="364"/>
      <c r="O59" s="364"/>
      <c r="P59" s="363"/>
      <c r="Q59" s="358"/>
    </row>
    <row r="60" spans="1:17" s="357" customFormat="1" ht="13.5">
      <c r="A60" s="245"/>
      <c r="B60" s="358"/>
      <c r="C60" s="354"/>
      <c r="D60" s="354"/>
      <c r="E60" s="354"/>
      <c r="F60" s="354"/>
      <c r="G60" s="354"/>
      <c r="H60" s="354"/>
      <c r="I60" s="354"/>
      <c r="J60" s="354"/>
      <c r="K60" s="364"/>
      <c r="L60" s="364"/>
      <c r="M60" s="364"/>
      <c r="N60" s="364"/>
      <c r="O60" s="364"/>
      <c r="P60" s="363"/>
      <c r="Q60" s="358"/>
    </row>
    <row r="61" spans="1:17" s="357" customFormat="1" ht="13.5">
      <c r="A61" s="245"/>
      <c r="B61" s="362"/>
      <c r="C61" s="361"/>
      <c r="D61" s="361"/>
      <c r="E61" s="361"/>
      <c r="F61" s="361"/>
      <c r="G61" s="361"/>
      <c r="H61" s="361"/>
      <c r="I61" s="361"/>
      <c r="J61" s="361"/>
      <c r="K61" s="361"/>
      <c r="L61" s="361"/>
      <c r="M61" s="360"/>
      <c r="N61" s="360"/>
      <c r="O61" s="360"/>
      <c r="P61" s="359"/>
      <c r="Q61" s="358"/>
    </row>
    <row r="62" spans="1:17" ht="13.5">
      <c r="B62" s="356"/>
      <c r="C62" s="356"/>
      <c r="D62" s="356"/>
      <c r="E62" s="356"/>
      <c r="F62" s="356"/>
      <c r="G62" s="356"/>
      <c r="H62" s="356"/>
      <c r="I62" s="356"/>
      <c r="J62" s="356"/>
      <c r="K62" s="356"/>
      <c r="L62" s="356"/>
      <c r="M62" s="356"/>
      <c r="N62" s="356"/>
      <c r="O62" s="356"/>
      <c r="P62" s="356"/>
      <c r="Q62" s="246"/>
    </row>
    <row r="63" spans="1:17" ht="17.25">
      <c r="B63" s="309" t="s">
        <v>548</v>
      </c>
      <c r="C63" s="246"/>
      <c r="D63" s="246"/>
      <c r="E63" s="246"/>
      <c r="F63" s="246"/>
      <c r="G63" s="246"/>
      <c r="H63" s="246"/>
      <c r="I63" s="246"/>
      <c r="J63" s="246"/>
      <c r="K63" s="246"/>
      <c r="L63" s="246"/>
      <c r="M63" s="246"/>
      <c r="N63" s="246"/>
      <c r="O63" s="246"/>
    </row>
    <row r="64" spans="1:17" ht="13.5">
      <c r="B64" s="250"/>
      <c r="C64" s="246"/>
      <c r="D64" s="246"/>
      <c r="E64" s="246"/>
      <c r="F64" s="246"/>
      <c r="G64" s="355" t="s">
        <v>547</v>
      </c>
      <c r="I64" s="354"/>
      <c r="J64" s="354"/>
      <c r="K64" s="354"/>
      <c r="L64" s="246"/>
      <c r="M64" s="246"/>
      <c r="N64" s="246"/>
      <c r="O64" s="246"/>
    </row>
    <row r="65" spans="2:30" ht="13.5">
      <c r="B65" s="250"/>
      <c r="C65" s="246"/>
      <c r="D65" s="246"/>
      <c r="E65" s="246"/>
      <c r="F65" s="246"/>
      <c r="G65" s="1221" t="s">
        <v>553</v>
      </c>
      <c r="H65" s="1253"/>
      <c r="I65" s="1253"/>
      <c r="J65" s="1253"/>
      <c r="K65" s="1253"/>
      <c r="L65" s="1253"/>
      <c r="M65" s="1253"/>
      <c r="N65" s="1253"/>
      <c r="O65" s="1254"/>
    </row>
    <row r="66" spans="2:30" ht="13.5">
      <c r="B66" s="250"/>
      <c r="C66" s="246"/>
      <c r="D66" s="246"/>
      <c r="E66" s="246"/>
      <c r="F66" s="246"/>
      <c r="G66" s="1255"/>
      <c r="H66" s="1256"/>
      <c r="I66" s="1256"/>
      <c r="J66" s="1256"/>
      <c r="K66" s="1256"/>
      <c r="L66" s="1256"/>
      <c r="M66" s="1256"/>
      <c r="N66" s="1256"/>
      <c r="O66" s="1257"/>
    </row>
    <row r="67" spans="2:30" ht="13.5">
      <c r="B67" s="250"/>
      <c r="C67" s="246"/>
      <c r="D67" s="246"/>
      <c r="E67" s="246"/>
      <c r="F67" s="246"/>
      <c r="G67" s="1255"/>
      <c r="H67" s="1256"/>
      <c r="I67" s="1256"/>
      <c r="J67" s="1256"/>
      <c r="K67" s="1256"/>
      <c r="L67" s="1256"/>
      <c r="M67" s="1256"/>
      <c r="N67" s="1256"/>
      <c r="O67" s="1257"/>
    </row>
    <row r="68" spans="2:30" ht="13.5">
      <c r="B68" s="250"/>
      <c r="C68" s="246"/>
      <c r="D68" s="246"/>
      <c r="E68" s="246"/>
      <c r="F68" s="246"/>
      <c r="G68" s="1255"/>
      <c r="H68" s="1256"/>
      <c r="I68" s="1256"/>
      <c r="J68" s="1256"/>
      <c r="K68" s="1256"/>
      <c r="L68" s="1256"/>
      <c r="M68" s="1256"/>
      <c r="N68" s="1256"/>
      <c r="O68" s="1257"/>
    </row>
    <row r="69" spans="2:30" ht="13.5">
      <c r="B69" s="250"/>
      <c r="C69" s="246"/>
      <c r="D69" s="246"/>
      <c r="E69" s="246"/>
      <c r="F69" s="246"/>
      <c r="G69" s="1258"/>
      <c r="H69" s="1259"/>
      <c r="I69" s="1259"/>
      <c r="J69" s="1259"/>
      <c r="K69" s="1259"/>
      <c r="L69" s="1259"/>
      <c r="M69" s="1259"/>
      <c r="N69" s="1259"/>
      <c r="O69" s="1260"/>
    </row>
    <row r="70" spans="2:30" ht="13.5">
      <c r="B70" s="250"/>
      <c r="C70" s="246"/>
      <c r="D70" s="246"/>
      <c r="E70" s="246"/>
      <c r="F70" s="246"/>
      <c r="G70" s="246"/>
      <c r="H70" s="353"/>
      <c r="I70" s="353"/>
      <c r="J70" s="350"/>
      <c r="K70" s="350"/>
      <c r="L70" s="349"/>
      <c r="M70" s="350"/>
      <c r="N70" s="349"/>
      <c r="O70" s="348"/>
    </row>
    <row r="71" spans="2:30" ht="13.5">
      <c r="B71" s="250"/>
      <c r="C71" s="246"/>
      <c r="D71" s="246"/>
      <c r="E71" s="246"/>
      <c r="F71" s="246"/>
      <c r="G71" s="352" t="s">
        <v>546</v>
      </c>
      <c r="I71" s="351"/>
      <c r="J71" s="350"/>
      <c r="K71" s="350"/>
      <c r="L71" s="349"/>
      <c r="M71" s="350"/>
      <c r="N71" s="349"/>
      <c r="O71" s="348"/>
    </row>
    <row r="72" spans="2:30" ht="13.5">
      <c r="B72" s="250"/>
      <c r="C72" s="246"/>
      <c r="D72" s="246"/>
      <c r="E72" s="246"/>
      <c r="F72" s="246"/>
      <c r="G72" s="1230"/>
      <c r="H72" s="1231"/>
      <c r="I72" s="1231"/>
      <c r="J72" s="1232"/>
      <c r="K72" s="347" t="s">
        <v>518</v>
      </c>
      <c r="L72" s="347" t="s">
        <v>519</v>
      </c>
      <c r="M72" s="347" t="s">
        <v>520</v>
      </c>
      <c r="N72" s="347" t="s">
        <v>521</v>
      </c>
      <c r="O72" s="347" t="s">
        <v>522</v>
      </c>
    </row>
    <row r="73" spans="2:30" ht="13.5">
      <c r="B73" s="250"/>
      <c r="C73" s="246"/>
      <c r="D73" s="246"/>
      <c r="E73" s="246"/>
      <c r="F73" s="246"/>
      <c r="G73" s="1233" t="s">
        <v>545</v>
      </c>
      <c r="H73" s="1234"/>
      <c r="I73" s="1239" t="s">
        <v>543</v>
      </c>
      <c r="J73" s="1239"/>
      <c r="K73" s="1261">
        <v>98.6</v>
      </c>
      <c r="L73" s="1261">
        <v>87.4</v>
      </c>
      <c r="M73" s="1242">
        <v>70.5</v>
      </c>
      <c r="N73" s="1242">
        <v>44.8</v>
      </c>
      <c r="O73" s="1242">
        <v>36.299999999999997</v>
      </c>
      <c r="S73" s="245">
        <v>9.9</v>
      </c>
    </row>
    <row r="74" spans="2:30" ht="13.5">
      <c r="B74" s="250"/>
      <c r="C74" s="246"/>
      <c r="D74" s="246"/>
      <c r="E74" s="246"/>
      <c r="F74" s="246"/>
      <c r="G74" s="1235"/>
      <c r="H74" s="1236"/>
      <c r="I74" s="1240"/>
      <c r="J74" s="1240"/>
      <c r="K74" s="1261"/>
      <c r="L74" s="1261"/>
      <c r="M74" s="1242"/>
      <c r="N74" s="1242"/>
      <c r="O74" s="1242"/>
    </row>
    <row r="75" spans="2:30" ht="13.5">
      <c r="B75" s="250"/>
      <c r="C75" s="246"/>
      <c r="D75" s="246"/>
      <c r="E75" s="246"/>
      <c r="F75" s="246"/>
      <c r="G75" s="1235"/>
      <c r="H75" s="1236"/>
      <c r="I75" s="1243" t="s">
        <v>542</v>
      </c>
      <c r="J75" s="1243"/>
      <c r="K75" s="1262">
        <v>10.6</v>
      </c>
      <c r="L75" s="1262">
        <v>10.4</v>
      </c>
      <c r="M75" s="1262">
        <v>10.1</v>
      </c>
      <c r="N75" s="1262">
        <v>9.6</v>
      </c>
      <c r="O75" s="1262">
        <v>9.3000000000000007</v>
      </c>
      <c r="U75" s="245">
        <v>81.2</v>
      </c>
      <c r="W75" s="245">
        <v>87.2</v>
      </c>
      <c r="Y75" s="245">
        <v>99.8</v>
      </c>
      <c r="AA75" s="245">
        <v>109.5</v>
      </c>
      <c r="AC75" s="245">
        <v>115.2</v>
      </c>
    </row>
    <row r="76" spans="2:30" ht="13.5">
      <c r="B76" s="250"/>
      <c r="C76" s="246"/>
      <c r="D76" s="246"/>
      <c r="E76" s="246"/>
      <c r="F76" s="246"/>
      <c r="G76" s="1237"/>
      <c r="H76" s="1238"/>
      <c r="I76" s="1243"/>
      <c r="J76" s="1243"/>
      <c r="K76" s="1251"/>
      <c r="L76" s="1251"/>
      <c r="M76" s="1251"/>
      <c r="N76" s="1251"/>
      <c r="O76" s="1251"/>
    </row>
    <row r="77" spans="2:30" ht="13.5">
      <c r="B77" s="250"/>
      <c r="C77" s="246"/>
      <c r="D77" s="246"/>
      <c r="E77" s="246"/>
      <c r="F77" s="246"/>
      <c r="G77" s="1244" t="s">
        <v>544</v>
      </c>
      <c r="H77" s="1245"/>
      <c r="I77" s="1243" t="s">
        <v>543</v>
      </c>
      <c r="J77" s="1243"/>
      <c r="K77" s="1261">
        <v>61.3</v>
      </c>
      <c r="L77" s="1261">
        <v>54.6</v>
      </c>
      <c r="M77" s="1242">
        <v>48.7</v>
      </c>
      <c r="N77" s="1242">
        <v>36.5</v>
      </c>
      <c r="O77" s="1242">
        <v>32.9</v>
      </c>
      <c r="R77" s="245">
        <v>12.3</v>
      </c>
      <c r="T77" s="245">
        <v>11.1</v>
      </c>
    </row>
    <row r="78" spans="2:30" ht="13.5">
      <c r="B78" s="250"/>
      <c r="C78" s="246"/>
      <c r="D78" s="246"/>
      <c r="E78" s="246"/>
      <c r="F78" s="246"/>
      <c r="G78" s="1246"/>
      <c r="H78" s="1247"/>
      <c r="I78" s="1243"/>
      <c r="J78" s="1243"/>
      <c r="K78" s="1261"/>
      <c r="L78" s="1261"/>
      <c r="M78" s="1242"/>
      <c r="N78" s="1242"/>
      <c r="O78" s="1242"/>
    </row>
    <row r="79" spans="2:30" ht="13.5">
      <c r="B79" s="250"/>
      <c r="C79" s="246"/>
      <c r="D79" s="246"/>
      <c r="E79" s="246"/>
      <c r="F79" s="246"/>
      <c r="G79" s="1246"/>
      <c r="H79" s="1247"/>
      <c r="I79" s="1263" t="s">
        <v>542</v>
      </c>
      <c r="J79" s="1252"/>
      <c r="K79" s="1264">
        <v>11.7</v>
      </c>
      <c r="L79" s="1264">
        <v>11.2</v>
      </c>
      <c r="M79" s="1264">
        <v>10.4</v>
      </c>
      <c r="N79" s="1264">
        <v>9</v>
      </c>
      <c r="O79" s="1264">
        <v>8.1999999999999993</v>
      </c>
      <c r="V79" s="245">
        <v>53.5</v>
      </c>
      <c r="X79" s="245">
        <v>48.2</v>
      </c>
      <c r="Z79" s="245">
        <v>34.200000000000003</v>
      </c>
      <c r="AB79" s="245">
        <v>30.3</v>
      </c>
      <c r="AD79" s="245">
        <v>28.9</v>
      </c>
    </row>
    <row r="80" spans="2:30" ht="13.5">
      <c r="B80" s="250"/>
      <c r="C80" s="246"/>
      <c r="D80" s="246"/>
      <c r="E80" s="246"/>
      <c r="F80" s="246"/>
      <c r="G80" s="1248"/>
      <c r="H80" s="1249"/>
      <c r="I80" s="1252"/>
      <c r="J80" s="1252"/>
      <c r="K80" s="1264"/>
      <c r="L80" s="1264"/>
      <c r="M80" s="1264"/>
      <c r="N80" s="1264"/>
      <c r="O80" s="1264"/>
    </row>
    <row r="81" spans="2:17" ht="13.5">
      <c r="B81" s="250"/>
      <c r="C81" s="246"/>
      <c r="D81" s="246"/>
      <c r="E81" s="246"/>
      <c r="F81" s="246"/>
      <c r="G81" s="246"/>
      <c r="H81" s="246"/>
      <c r="I81" s="246"/>
      <c r="J81" s="246"/>
      <c r="K81" s="346"/>
      <c r="L81" s="246"/>
      <c r="M81" s="246"/>
      <c r="N81" s="246"/>
      <c r="O81" s="246"/>
    </row>
    <row r="82" spans="2:17" ht="17.25">
      <c r="B82" s="250"/>
      <c r="C82" s="246"/>
      <c r="D82" s="246"/>
      <c r="E82" s="246"/>
      <c r="F82" s="246"/>
      <c r="G82" s="246"/>
      <c r="H82" s="246"/>
      <c r="I82" s="246"/>
      <c r="J82" s="246"/>
      <c r="K82" s="345"/>
      <c r="L82" s="345"/>
      <c r="M82" s="345"/>
      <c r="N82" s="345"/>
      <c r="O82" s="345"/>
    </row>
    <row r="83" spans="2:17" ht="13.5">
      <c r="B83" s="342"/>
      <c r="C83" s="308"/>
      <c r="D83" s="308"/>
      <c r="E83" s="308"/>
      <c r="F83" s="308"/>
      <c r="G83" s="308"/>
      <c r="H83" s="308"/>
      <c r="I83" s="308"/>
      <c r="J83" s="308"/>
      <c r="K83" s="308"/>
      <c r="L83" s="308"/>
      <c r="M83" s="308"/>
      <c r="N83" s="308"/>
      <c r="O83" s="308"/>
      <c r="P83" s="343"/>
    </row>
    <row r="84" spans="2:17" ht="13.5">
      <c r="H84" s="246"/>
      <c r="I84" s="246"/>
      <c r="J84" s="246"/>
      <c r="K84" s="246"/>
      <c r="L84" s="246"/>
      <c r="M84" s="246"/>
      <c r="N84" s="246"/>
      <c r="O84" s="246"/>
      <c r="P84" s="246"/>
      <c r="Q84" s="246"/>
    </row>
    <row r="85" spans="2:17" ht="13.5">
      <c r="B85" s="246"/>
      <c r="C85" s="246"/>
      <c r="D85" s="246"/>
      <c r="E85" s="246"/>
      <c r="F85" s="246"/>
      <c r="G85" s="246"/>
      <c r="H85" s="246"/>
      <c r="I85" s="246"/>
      <c r="J85" s="246"/>
      <c r="K85" s="246"/>
      <c r="L85" s="246"/>
      <c r="M85" s="246"/>
      <c r="N85" s="246"/>
      <c r="O85" s="246"/>
      <c r="P85" s="246"/>
      <c r="Q85" s="246"/>
    </row>
    <row r="86" spans="2:17" ht="13.5" hidden="1">
      <c r="B86" s="246"/>
      <c r="C86" s="246"/>
      <c r="D86" s="246"/>
      <c r="E86" s="246"/>
      <c r="F86" s="246"/>
      <c r="G86" s="246"/>
      <c r="H86" s="246"/>
      <c r="I86" s="246"/>
      <c r="J86" s="246"/>
      <c r="K86" s="246"/>
      <c r="L86" s="246"/>
      <c r="M86" s="246"/>
      <c r="N86" s="246"/>
      <c r="O86" s="246"/>
      <c r="P86" s="246"/>
      <c r="Q86" s="246"/>
    </row>
    <row r="87" spans="2:17" ht="13.5" hidden="1">
      <c r="B87" s="246"/>
      <c r="C87" s="246"/>
      <c r="D87" s="246"/>
      <c r="E87" s="246"/>
      <c r="F87" s="246"/>
      <c r="G87" s="246"/>
      <c r="H87" s="246"/>
      <c r="I87" s="246"/>
      <c r="J87" s="246"/>
      <c r="K87" s="344"/>
      <c r="L87" s="246"/>
      <c r="M87" s="246"/>
      <c r="N87" s="246"/>
      <c r="O87" s="246"/>
      <c r="P87" s="246"/>
      <c r="Q87" s="246"/>
    </row>
    <row r="88" spans="2:17" ht="13.5" hidden="1">
      <c r="B88" s="246"/>
      <c r="C88" s="246"/>
      <c r="D88" s="246"/>
      <c r="E88" s="246"/>
      <c r="F88" s="246"/>
      <c r="G88" s="246"/>
      <c r="H88" s="246"/>
      <c r="I88" s="246"/>
      <c r="J88" s="246"/>
      <c r="K88" s="246"/>
      <c r="L88" s="246"/>
      <c r="M88" s="246"/>
      <c r="N88" s="246"/>
      <c r="O88" s="246"/>
      <c r="P88" s="246"/>
      <c r="Q88" s="246"/>
    </row>
    <row r="89" spans="2:17" ht="13.5" hidden="1">
      <c r="B89" s="246"/>
      <c r="C89" s="246"/>
      <c r="D89" s="246"/>
      <c r="E89" s="246"/>
      <c r="F89" s="246"/>
      <c r="G89" s="246"/>
      <c r="H89" s="246"/>
      <c r="I89" s="246"/>
      <c r="J89" s="246"/>
      <c r="K89" s="246"/>
      <c r="L89" s="246"/>
      <c r="M89" s="246"/>
      <c r="N89" s="246"/>
      <c r="O89" s="246"/>
      <c r="P89" s="246"/>
      <c r="Q89" s="246"/>
    </row>
    <row r="90" spans="2:17" ht="13.5" hidden="1">
      <c r="B90" s="246"/>
      <c r="C90" s="246"/>
      <c r="D90" s="246"/>
      <c r="E90" s="246"/>
      <c r="F90" s="246"/>
      <c r="G90" s="246"/>
      <c r="H90" s="246"/>
      <c r="I90" s="246"/>
      <c r="J90" s="246"/>
      <c r="K90" s="246"/>
      <c r="L90" s="246"/>
      <c r="M90" s="246"/>
      <c r="N90" s="246"/>
      <c r="O90" s="246"/>
      <c r="P90" s="246"/>
      <c r="Q90" s="246"/>
    </row>
    <row r="91" spans="2:17" ht="13.5"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75:N76"/>
    <mergeCell ref="O75:O76"/>
    <mergeCell ref="K75:K76"/>
    <mergeCell ref="L75:L76"/>
    <mergeCell ref="M75:M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N53:N54"/>
    <mergeCell ref="O53:O54"/>
    <mergeCell ref="K53:K54"/>
    <mergeCell ref="L53:L54"/>
    <mergeCell ref="M53:M54"/>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103" zoomScaleNormal="100" zoomScaleSheetLayoutView="70"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97"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41</v>
      </c>
      <c r="E2" s="111"/>
      <c r="F2" s="112" t="s">
        <v>517</v>
      </c>
      <c r="G2" s="113"/>
      <c r="H2" s="114"/>
    </row>
    <row r="3" spans="1:8">
      <c r="A3" s="110" t="s">
        <v>510</v>
      </c>
      <c r="B3" s="115"/>
      <c r="C3" s="116"/>
      <c r="D3" s="117">
        <v>93742</v>
      </c>
      <c r="E3" s="118"/>
      <c r="F3" s="119">
        <v>69806</v>
      </c>
      <c r="G3" s="120"/>
      <c r="H3" s="121"/>
    </row>
    <row r="4" spans="1:8">
      <c r="A4" s="122"/>
      <c r="B4" s="123"/>
      <c r="C4" s="124"/>
      <c r="D4" s="125">
        <v>14062</v>
      </c>
      <c r="E4" s="126"/>
      <c r="F4" s="127">
        <v>32823</v>
      </c>
      <c r="G4" s="128"/>
      <c r="H4" s="129"/>
    </row>
    <row r="5" spans="1:8">
      <c r="A5" s="110" t="s">
        <v>512</v>
      </c>
      <c r="B5" s="115"/>
      <c r="C5" s="116"/>
      <c r="D5" s="117">
        <v>63342</v>
      </c>
      <c r="E5" s="118"/>
      <c r="F5" s="119">
        <v>74444</v>
      </c>
      <c r="G5" s="120"/>
      <c r="H5" s="121"/>
    </row>
    <row r="6" spans="1:8">
      <c r="A6" s="122"/>
      <c r="B6" s="123"/>
      <c r="C6" s="124"/>
      <c r="D6" s="125">
        <v>6351</v>
      </c>
      <c r="E6" s="126"/>
      <c r="F6" s="127">
        <v>34175</v>
      </c>
      <c r="G6" s="128"/>
      <c r="H6" s="129"/>
    </row>
    <row r="7" spans="1:8">
      <c r="A7" s="110" t="s">
        <v>513</v>
      </c>
      <c r="B7" s="115"/>
      <c r="C7" s="116"/>
      <c r="D7" s="117">
        <v>62663</v>
      </c>
      <c r="E7" s="118"/>
      <c r="F7" s="119">
        <v>85205</v>
      </c>
      <c r="G7" s="120"/>
      <c r="H7" s="121"/>
    </row>
    <row r="8" spans="1:8">
      <c r="A8" s="122"/>
      <c r="B8" s="123"/>
      <c r="C8" s="124"/>
      <c r="D8" s="125">
        <v>5010</v>
      </c>
      <c r="E8" s="126"/>
      <c r="F8" s="127">
        <v>38847</v>
      </c>
      <c r="G8" s="128"/>
      <c r="H8" s="129"/>
    </row>
    <row r="9" spans="1:8">
      <c r="A9" s="110" t="s">
        <v>514</v>
      </c>
      <c r="B9" s="115"/>
      <c r="C9" s="116"/>
      <c r="D9" s="117">
        <v>76792</v>
      </c>
      <c r="E9" s="118"/>
      <c r="F9" s="119">
        <v>69469</v>
      </c>
      <c r="G9" s="120"/>
      <c r="H9" s="121"/>
    </row>
    <row r="10" spans="1:8">
      <c r="A10" s="122"/>
      <c r="B10" s="123"/>
      <c r="C10" s="124"/>
      <c r="D10" s="125">
        <v>9269</v>
      </c>
      <c r="E10" s="126"/>
      <c r="F10" s="127">
        <v>38215</v>
      </c>
      <c r="G10" s="128"/>
      <c r="H10" s="129"/>
    </row>
    <row r="11" spans="1:8">
      <c r="A11" s="110" t="s">
        <v>515</v>
      </c>
      <c r="B11" s="115"/>
      <c r="C11" s="116"/>
      <c r="D11" s="117">
        <v>24917</v>
      </c>
      <c r="E11" s="118"/>
      <c r="F11" s="119">
        <v>67293</v>
      </c>
      <c r="G11" s="120"/>
      <c r="H11" s="121"/>
    </row>
    <row r="12" spans="1:8">
      <c r="A12" s="122"/>
      <c r="B12" s="123"/>
      <c r="C12" s="130"/>
      <c r="D12" s="125">
        <v>10708</v>
      </c>
      <c r="E12" s="126"/>
      <c r="F12" s="127">
        <v>35076</v>
      </c>
      <c r="G12" s="128"/>
      <c r="H12" s="129"/>
    </row>
    <row r="13" spans="1:8">
      <c r="A13" s="110"/>
      <c r="B13" s="115"/>
      <c r="C13" s="131"/>
      <c r="D13" s="132">
        <v>64291</v>
      </c>
      <c r="E13" s="133"/>
      <c r="F13" s="134">
        <v>73243</v>
      </c>
      <c r="G13" s="135"/>
      <c r="H13" s="121"/>
    </row>
    <row r="14" spans="1:8">
      <c r="A14" s="122"/>
      <c r="B14" s="123"/>
      <c r="C14" s="124"/>
      <c r="D14" s="125">
        <v>9080</v>
      </c>
      <c r="E14" s="126"/>
      <c r="F14" s="127">
        <v>35827</v>
      </c>
      <c r="G14" s="128"/>
      <c r="H14" s="129"/>
    </row>
    <row r="17" spans="1:11">
      <c r="A17" s="106" t="s">
        <v>42</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43</v>
      </c>
      <c r="B19" s="136">
        <f>ROUND(VALUE(SUBSTITUTE(実質収支比率等に係る経年分析!F$48,"▲","-")),2)</f>
        <v>2.66</v>
      </c>
      <c r="C19" s="136">
        <f>ROUND(VALUE(SUBSTITUTE(実質収支比率等に係る経年分析!G$48,"▲","-")),2)</f>
        <v>2.96</v>
      </c>
      <c r="D19" s="136">
        <f>ROUND(VALUE(SUBSTITUTE(実質収支比率等に係る経年分析!H$48,"▲","-")),2)</f>
        <v>2.25</v>
      </c>
      <c r="E19" s="136">
        <f>ROUND(VALUE(SUBSTITUTE(実質収支比率等に係る経年分析!I$48,"▲","-")),2)</f>
        <v>4.21</v>
      </c>
      <c r="F19" s="136">
        <f>ROUND(VALUE(SUBSTITUTE(実質収支比率等に係る経年分析!J$48,"▲","-")),2)</f>
        <v>5.48</v>
      </c>
    </row>
    <row r="20" spans="1:11">
      <c r="A20" s="136" t="s">
        <v>44</v>
      </c>
      <c r="B20" s="136">
        <f>ROUND(VALUE(SUBSTITUTE(実質収支比率等に係る経年分析!F$47,"▲","-")),2)</f>
        <v>11.52</v>
      </c>
      <c r="C20" s="136">
        <f>ROUND(VALUE(SUBSTITUTE(実質収支比率等に係る経年分析!G$47,"▲","-")),2)</f>
        <v>12.91</v>
      </c>
      <c r="D20" s="136">
        <f>ROUND(VALUE(SUBSTITUTE(実質収支比率等に係る経年分析!H$47,"▲","-")),2)</f>
        <v>14.89</v>
      </c>
      <c r="E20" s="136">
        <f>ROUND(VALUE(SUBSTITUTE(実質収支比率等に係る経年分析!I$47,"▲","-")),2)</f>
        <v>16.399999999999999</v>
      </c>
      <c r="F20" s="136">
        <f>ROUND(VALUE(SUBSTITUTE(実質収支比率等に係る経年分析!J$47,"▲","-")),2)</f>
        <v>18.3</v>
      </c>
    </row>
    <row r="21" spans="1:11">
      <c r="A21" s="136" t="s">
        <v>45</v>
      </c>
      <c r="B21" s="136">
        <f>IF(ISNUMBER(VALUE(SUBSTITUTE(実質収支比率等に係る経年分析!F$49,"▲","-"))),ROUND(VALUE(SUBSTITUTE(実質収支比率等に係る経年分析!F$49,"▲","-")),2),NA())</f>
        <v>-1.1200000000000001</v>
      </c>
      <c r="C21" s="136">
        <f>IF(ISNUMBER(VALUE(SUBSTITUTE(実質収支比率等に係る経年分析!G$49,"▲","-"))),ROUND(VALUE(SUBSTITUTE(実質収支比率等に係る経年分析!G$49,"▲","-")),2),NA())</f>
        <v>2.08</v>
      </c>
      <c r="D21" s="136">
        <f>IF(ISNUMBER(VALUE(SUBSTITUTE(実質収支比率等に係る経年分析!H$49,"▲","-"))),ROUND(VALUE(SUBSTITUTE(実質収支比率等に係る経年分析!H$49,"▲","-")),2),NA())</f>
        <v>1.73</v>
      </c>
      <c r="E21" s="136">
        <f>IF(ISNUMBER(VALUE(SUBSTITUTE(実質収支比率等に係る経年分析!I$49,"▲","-"))),ROUND(VALUE(SUBSTITUTE(実質収支比率等に係る経年分析!I$49,"▲","-")),2),NA())</f>
        <v>4.13</v>
      </c>
      <c r="F21" s="136">
        <f>IF(ISNUMBER(VALUE(SUBSTITUTE(実質収支比率等に係る経年分析!J$49,"▲","-"))),ROUND(VALUE(SUBSTITUTE(実質収支比率等に係る経年分析!J$49,"▲","-")),2),NA())</f>
        <v>3.57</v>
      </c>
    </row>
    <row r="24" spans="1:11">
      <c r="A24" s="106" t="s">
        <v>46</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47</v>
      </c>
      <c r="C26" s="137" t="s">
        <v>48</v>
      </c>
      <c r="D26" s="137" t="s">
        <v>47</v>
      </c>
      <c r="E26" s="137" t="s">
        <v>48</v>
      </c>
      <c r="F26" s="137" t="s">
        <v>47</v>
      </c>
      <c r="G26" s="137" t="s">
        <v>48</v>
      </c>
      <c r="H26" s="137" t="s">
        <v>47</v>
      </c>
      <c r="I26" s="137" t="s">
        <v>48</v>
      </c>
      <c r="J26" s="137" t="s">
        <v>47</v>
      </c>
      <c r="K26" s="137" t="s">
        <v>48</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c r="A30" s="137" t="e">
        <f>IF(連結実質赤字比率に係る赤字・黒字の構成分析!C$40="",NA(),連結実質赤字比率に係る赤字・黒字の構成分析!C$40)</f>
        <v>#N/A</v>
      </c>
      <c r="B30" s="137" t="e">
        <f>IF(ROUND(VALUE(SUBSTITUTE(連結実質赤字比率に係る赤字・黒字の構成分析!F$40,"▲", "-")), 2) &lt; 0, ABS(ROUND(VALUE(SUBSTITUTE(連結実質赤字比率に係る赤字・黒字の構成分析!F$40,"▲", "-")), 2)), NA())</f>
        <v>#VALUE!</v>
      </c>
      <c r="C30" s="137" t="e">
        <f>IF(ROUND(VALUE(SUBSTITUTE(連結実質赤字比率に係る赤字・黒字の構成分析!F$40,"▲", "-")), 2) &gt;= 0, ABS(ROUND(VALUE(SUBSTITUTE(連結実質赤字比率に係る赤字・黒字の構成分析!F$40,"▲", "-")), 2)), NA())</f>
        <v>#VALUE!</v>
      </c>
      <c r="D30" s="137" t="e">
        <f>IF(ROUND(VALUE(SUBSTITUTE(連結実質赤字比率に係る赤字・黒字の構成分析!G$40,"▲", "-")), 2) &lt; 0, ABS(ROUND(VALUE(SUBSTITUTE(連結実質赤字比率に係る赤字・黒字の構成分析!G$40,"▲", "-")), 2)), NA())</f>
        <v>#VALUE!</v>
      </c>
      <c r="E30" s="137" t="e">
        <f>IF(ROUND(VALUE(SUBSTITUTE(連結実質赤字比率に係る赤字・黒字の構成分析!G$40,"▲", "-")), 2) &gt;= 0, ABS(ROUND(VALUE(SUBSTITUTE(連結実質赤字比率に係る赤字・黒字の構成分析!G$40,"▲", "-")), 2)), NA())</f>
        <v>#VALUE!</v>
      </c>
      <c r="F30" s="137" t="e">
        <f>IF(ROUND(VALUE(SUBSTITUTE(連結実質赤字比率に係る赤字・黒字の構成分析!H$40,"▲", "-")), 2) &lt; 0, ABS(ROUND(VALUE(SUBSTITUTE(連結実質赤字比率に係る赤字・黒字の構成分析!H$40,"▲", "-")), 2)), NA())</f>
        <v>#VALUE!</v>
      </c>
      <c r="G30" s="137" t="e">
        <f>IF(ROUND(VALUE(SUBSTITUTE(連結実質赤字比率に係る赤字・黒字の構成分析!H$40,"▲", "-")), 2) &gt;= 0, ABS(ROUND(VALUE(SUBSTITUTE(連結実質赤字比率に係る赤字・黒字の構成分析!H$40,"▲", "-")), 2)), NA())</f>
        <v>#VALUE!</v>
      </c>
      <c r="H30" s="137" t="e">
        <f>IF(ROUND(VALUE(SUBSTITUTE(連結実質赤字比率に係る赤字・黒字の構成分析!I$40,"▲", "-")), 2) &lt; 0, ABS(ROUND(VALUE(SUBSTITUTE(連結実質赤字比率に係る赤字・黒字の構成分析!I$40,"▲", "-")), 2)), NA())</f>
        <v>#VALUE!</v>
      </c>
      <c r="I30" s="137" t="e">
        <f>IF(ROUND(VALUE(SUBSTITUTE(連結実質赤字比率に係る赤字・黒字の構成分析!I$40,"▲", "-")), 2) &gt;= 0, ABS(ROUND(VALUE(SUBSTITUTE(連結実質赤字比率に係る赤字・黒字の構成分析!I$40,"▲", "-")), 2)), NA())</f>
        <v>#VALUE!</v>
      </c>
      <c r="J30" s="137" t="e">
        <f>IF(ROUND(VALUE(SUBSTITUTE(連結実質赤字比率に係る赤字・黒字の構成分析!J$40,"▲", "-")), 2) &lt; 0, ABS(ROUND(VALUE(SUBSTITUTE(連結実質赤字比率に係る赤字・黒字の構成分析!J$40,"▲", "-")), 2)), NA())</f>
        <v>#VALUE!</v>
      </c>
      <c r="K30" s="137" t="e">
        <f>IF(ROUND(VALUE(SUBSTITUTE(連結実質赤字比率に係る赤字・黒字の構成分析!J$40,"▲", "-")), 2) &gt;= 0, ABS(ROUND(VALUE(SUBSTITUTE(連結実質赤字比率に係る赤字・黒字の構成分析!J$40,"▲", "-")), 2)), NA())</f>
        <v>#VALUE!</v>
      </c>
    </row>
    <row r="31" spans="1:11">
      <c r="A31" s="137" t="str">
        <f>IF(連結実質赤字比率に係る赤字・黒字の構成分析!C$39="",NA(),連結実質赤字比率に係る赤字・黒字の構成分析!C$39)</f>
        <v>後期高齢者医療特別会計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0.03</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0.05</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0.04</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0.03</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0.02</v>
      </c>
    </row>
    <row r="32" spans="1:11">
      <c r="A32" s="137" t="str">
        <f>IF(連結実質赤字比率に係る赤字・黒字の構成分析!C$38="",NA(),連結実質赤字比率に係る赤字・黒字の構成分析!C$38)</f>
        <v>公共下水道事業特別会計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0.04</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0.12</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0.1</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0.09</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0.05</v>
      </c>
    </row>
    <row r="33" spans="1:16">
      <c r="A33" s="137" t="str">
        <f>IF(連結実質赤字比率に係る赤字・黒字の構成分析!C$37="",NA(),連結実質赤字比率に係る赤字・黒字の構成分析!C$37)</f>
        <v>国民健康保険特別会計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2.23</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1.28</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0.06</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2.2200000000000002</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1.1599999999999999</v>
      </c>
    </row>
    <row r="34" spans="1:16">
      <c r="A34" s="137" t="str">
        <f>IF(連結実質赤字比率に係る赤字・黒字の構成分析!C$36="",NA(),連結実質赤字比率に係る赤字・黒字の構成分析!C$36)</f>
        <v>土地区画整理事業特別会計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9.6999999999999993</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3.48</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1.72</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1.06</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3.41</v>
      </c>
    </row>
    <row r="35" spans="1:16">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3.42</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2.96</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2.25</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4.2</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5.47</v>
      </c>
    </row>
    <row r="36" spans="1:16">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12.83</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13.44</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14.44</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15.36</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14.09</v>
      </c>
    </row>
    <row r="39" spans="1:16">
      <c r="A39" s="106" t="s">
        <v>49</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c r="A42" s="138" t="s">
        <v>52</v>
      </c>
      <c r="B42" s="138"/>
      <c r="C42" s="138"/>
      <c r="D42" s="138">
        <f>'実質公債費比率（分子）の構造'!K$52</f>
        <v>373</v>
      </c>
      <c r="E42" s="138"/>
      <c r="F42" s="138"/>
      <c r="G42" s="138">
        <f>'実質公債費比率（分子）の構造'!L$52</f>
        <v>388</v>
      </c>
      <c r="H42" s="138"/>
      <c r="I42" s="138"/>
      <c r="J42" s="138">
        <f>'実質公債費比率（分子）の構造'!M$52</f>
        <v>411</v>
      </c>
      <c r="K42" s="138"/>
      <c r="L42" s="138"/>
      <c r="M42" s="138">
        <f>'実質公債費比率（分子）の構造'!N$52</f>
        <v>429</v>
      </c>
      <c r="N42" s="138"/>
      <c r="O42" s="138"/>
      <c r="P42" s="138">
        <f>'実質公債費比率（分子）の構造'!O$52</f>
        <v>427</v>
      </c>
    </row>
    <row r="43" spans="1:16">
      <c r="A43" s="138" t="s">
        <v>53</v>
      </c>
      <c r="B43" s="138">
        <f>'実質公債費比率（分子）の構造'!K$51</f>
        <v>0</v>
      </c>
      <c r="C43" s="138"/>
      <c r="D43" s="138"/>
      <c r="E43" s="138">
        <f>'実質公債費比率（分子）の構造'!L$51</f>
        <v>0</v>
      </c>
      <c r="F43" s="138"/>
      <c r="G43" s="138"/>
      <c r="H43" s="138">
        <f>'実質公債費比率（分子）の構造'!M$51</f>
        <v>0</v>
      </c>
      <c r="I43" s="138"/>
      <c r="J43" s="138"/>
      <c r="K43" s="138">
        <f>'実質公債費比率（分子）の構造'!N$51</f>
        <v>0</v>
      </c>
      <c r="L43" s="138"/>
      <c r="M43" s="138"/>
      <c r="N43" s="138">
        <f>'実質公債費比率（分子）の構造'!O$51</f>
        <v>0</v>
      </c>
      <c r="O43" s="138"/>
      <c r="P43" s="138"/>
    </row>
    <row r="44" spans="1:16">
      <c r="A44" s="138" t="s">
        <v>54</v>
      </c>
      <c r="B44" s="138" t="str">
        <f>'実質公債費比率（分子）の構造'!K$50</f>
        <v>-</v>
      </c>
      <c r="C44" s="138"/>
      <c r="D44" s="138"/>
      <c r="E44" s="138" t="str">
        <f>'実質公債費比率（分子）の構造'!L$50</f>
        <v>-</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c r="A45" s="138" t="s">
        <v>55</v>
      </c>
      <c r="B45" s="138">
        <f>'実質公債費比率（分子）の構造'!K$49</f>
        <v>104</v>
      </c>
      <c r="C45" s="138"/>
      <c r="D45" s="138"/>
      <c r="E45" s="138">
        <f>'実質公債費比率（分子）の構造'!L$49</f>
        <v>95</v>
      </c>
      <c r="F45" s="138"/>
      <c r="G45" s="138"/>
      <c r="H45" s="138">
        <f>'実質公債費比率（分子）の構造'!M$49</f>
        <v>94</v>
      </c>
      <c r="I45" s="138"/>
      <c r="J45" s="138"/>
      <c r="K45" s="138">
        <f>'実質公債費比率（分子）の構造'!N$49</f>
        <v>92</v>
      </c>
      <c r="L45" s="138"/>
      <c r="M45" s="138"/>
      <c r="N45" s="138">
        <f>'実質公債費比率（分子）の構造'!O$49</f>
        <v>101</v>
      </c>
      <c r="O45" s="138"/>
      <c r="P45" s="138"/>
    </row>
    <row r="46" spans="1:16">
      <c r="A46" s="138" t="s">
        <v>56</v>
      </c>
      <c r="B46" s="138">
        <f>'実質公債費比率（分子）の構造'!K$48</f>
        <v>91</v>
      </c>
      <c r="C46" s="138"/>
      <c r="D46" s="138"/>
      <c r="E46" s="138">
        <f>'実質公債費比率（分子）の構造'!L$48</f>
        <v>100</v>
      </c>
      <c r="F46" s="138"/>
      <c r="G46" s="138"/>
      <c r="H46" s="138">
        <f>'実質公債費比率（分子）の構造'!M$48</f>
        <v>95</v>
      </c>
      <c r="I46" s="138"/>
      <c r="J46" s="138"/>
      <c r="K46" s="138">
        <f>'実質公債費比率（分子）の構造'!N$48</f>
        <v>96</v>
      </c>
      <c r="L46" s="138"/>
      <c r="M46" s="138"/>
      <c r="N46" s="138">
        <f>'実質公債費比率（分子）の構造'!O$48</f>
        <v>93</v>
      </c>
      <c r="O46" s="138"/>
      <c r="P46" s="138"/>
    </row>
    <row r="47" spans="1:16">
      <c r="A47" s="138" t="s">
        <v>57</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59</v>
      </c>
      <c r="B49" s="138">
        <f>'実質公債費比率（分子）の構造'!K$45</f>
        <v>517</v>
      </c>
      <c r="C49" s="138"/>
      <c r="D49" s="138"/>
      <c r="E49" s="138">
        <f>'実質公債費比率（分子）の構造'!L$45</f>
        <v>534</v>
      </c>
      <c r="F49" s="138"/>
      <c r="G49" s="138"/>
      <c r="H49" s="138">
        <f>'実質公債費比率（分子）の構造'!M$45</f>
        <v>555</v>
      </c>
      <c r="I49" s="138"/>
      <c r="J49" s="138"/>
      <c r="K49" s="138">
        <f>'実質公債費比率（分子）の構造'!N$45</f>
        <v>558</v>
      </c>
      <c r="L49" s="138"/>
      <c r="M49" s="138"/>
      <c r="N49" s="138">
        <f>'実質公債費比率（分子）の構造'!O$45</f>
        <v>573</v>
      </c>
      <c r="O49" s="138"/>
      <c r="P49" s="138"/>
    </row>
    <row r="50" spans="1:16">
      <c r="A50" s="138" t="s">
        <v>60</v>
      </c>
      <c r="B50" s="138" t="e">
        <f>NA()</f>
        <v>#N/A</v>
      </c>
      <c r="C50" s="138">
        <f>IF(ISNUMBER('実質公債費比率（分子）の構造'!K$53),'実質公債費比率（分子）の構造'!K$53,NA())</f>
        <v>339</v>
      </c>
      <c r="D50" s="138" t="e">
        <f>NA()</f>
        <v>#N/A</v>
      </c>
      <c r="E50" s="138" t="e">
        <f>NA()</f>
        <v>#N/A</v>
      </c>
      <c r="F50" s="138">
        <f>IF(ISNUMBER('実質公債費比率（分子）の構造'!L$53),'実質公債費比率（分子）の構造'!L$53,NA())</f>
        <v>341</v>
      </c>
      <c r="G50" s="138" t="e">
        <f>NA()</f>
        <v>#N/A</v>
      </c>
      <c r="H50" s="138" t="e">
        <f>NA()</f>
        <v>#N/A</v>
      </c>
      <c r="I50" s="138">
        <f>IF(ISNUMBER('実質公債費比率（分子）の構造'!M$53),'実質公債費比率（分子）の構造'!M$53,NA())</f>
        <v>333</v>
      </c>
      <c r="J50" s="138" t="e">
        <f>NA()</f>
        <v>#N/A</v>
      </c>
      <c r="K50" s="138" t="e">
        <f>NA()</f>
        <v>#N/A</v>
      </c>
      <c r="L50" s="138">
        <f>IF(ISNUMBER('実質公債費比率（分子）の構造'!N$53),'実質公債費比率（分子）の構造'!N$53,NA())</f>
        <v>317</v>
      </c>
      <c r="M50" s="138" t="e">
        <f>NA()</f>
        <v>#N/A</v>
      </c>
      <c r="N50" s="138" t="e">
        <f>NA()</f>
        <v>#N/A</v>
      </c>
      <c r="O50" s="138">
        <f>IF(ISNUMBER('実質公債費比率（分子）の構造'!O$53),'実質公債費比率（分子）の構造'!O$53,NA())</f>
        <v>340</v>
      </c>
      <c r="P50" s="138" t="e">
        <f>NA()</f>
        <v>#N/A</v>
      </c>
    </row>
    <row r="53" spans="1:16">
      <c r="A53" s="106" t="s">
        <v>61</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c r="A56" s="137" t="s">
        <v>37</v>
      </c>
      <c r="B56" s="137"/>
      <c r="C56" s="137"/>
      <c r="D56" s="137">
        <f>'将来負担比率（分子）の構造'!I$52</f>
        <v>4972</v>
      </c>
      <c r="E56" s="137"/>
      <c r="F56" s="137"/>
      <c r="G56" s="137">
        <f>'将来負担比率（分子）の構造'!J$52</f>
        <v>4939</v>
      </c>
      <c r="H56" s="137"/>
      <c r="I56" s="137"/>
      <c r="J56" s="137">
        <f>'将来負担比率（分子）の構造'!K$52</f>
        <v>5098</v>
      </c>
      <c r="K56" s="137"/>
      <c r="L56" s="137"/>
      <c r="M56" s="137">
        <f>'将来負担比率（分子）の構造'!L$52</f>
        <v>4974</v>
      </c>
      <c r="N56" s="137"/>
      <c r="O56" s="137"/>
      <c r="P56" s="137">
        <f>'将来負担比率（分子）の構造'!M$52</f>
        <v>4894</v>
      </c>
    </row>
    <row r="57" spans="1:16">
      <c r="A57" s="137" t="s">
        <v>36</v>
      </c>
      <c r="B57" s="137"/>
      <c r="C57" s="137"/>
      <c r="D57" s="137" t="str">
        <f>'将来負担比率（分子）の構造'!I$51</f>
        <v>-</v>
      </c>
      <c r="E57" s="137"/>
      <c r="F57" s="137"/>
      <c r="G57" s="137" t="str">
        <f>'将来負担比率（分子）の構造'!J$51</f>
        <v>-</v>
      </c>
      <c r="H57" s="137"/>
      <c r="I57" s="137"/>
      <c r="J57" s="137" t="str">
        <f>'将来負担比率（分子）の構造'!K$51</f>
        <v>-</v>
      </c>
      <c r="K57" s="137"/>
      <c r="L57" s="137"/>
      <c r="M57" s="137" t="str">
        <f>'将来負担比率（分子）の構造'!L$51</f>
        <v>-</v>
      </c>
      <c r="N57" s="137"/>
      <c r="O57" s="137"/>
      <c r="P57" s="137" t="str">
        <f>'将来負担比率（分子）の構造'!M$51</f>
        <v>-</v>
      </c>
    </row>
    <row r="58" spans="1:16">
      <c r="A58" s="137" t="s">
        <v>35</v>
      </c>
      <c r="B58" s="137"/>
      <c r="C58" s="137"/>
      <c r="D58" s="137">
        <f>'将来負担比率（分子）の構造'!I$50</f>
        <v>959</v>
      </c>
      <c r="E58" s="137"/>
      <c r="F58" s="137"/>
      <c r="G58" s="137">
        <f>'将来負担比率（分子）の構造'!J$50</f>
        <v>1020</v>
      </c>
      <c r="H58" s="137"/>
      <c r="I58" s="137"/>
      <c r="J58" s="137">
        <f>'将来負担比率（分子）の構造'!K$50</f>
        <v>1131</v>
      </c>
      <c r="K58" s="137"/>
      <c r="L58" s="137"/>
      <c r="M58" s="137">
        <f>'将来負担比率（分子）の構造'!L$50</f>
        <v>2017</v>
      </c>
      <c r="N58" s="137"/>
      <c r="O58" s="137"/>
      <c r="P58" s="137">
        <f>'将来負担比率（分子）の構造'!M$50</f>
        <v>1909</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c r="A62" s="137" t="s">
        <v>29</v>
      </c>
      <c r="B62" s="137">
        <f>'将来負担比率（分子）の構造'!I$45</f>
        <v>652</v>
      </c>
      <c r="C62" s="137"/>
      <c r="D62" s="137"/>
      <c r="E62" s="137">
        <f>'将来負担比率（分子）の構造'!J$45</f>
        <v>477</v>
      </c>
      <c r="F62" s="137"/>
      <c r="G62" s="137"/>
      <c r="H62" s="137">
        <f>'将来負担比率（分子）の構造'!K$45</f>
        <v>357</v>
      </c>
      <c r="I62" s="137"/>
      <c r="J62" s="137"/>
      <c r="K62" s="137">
        <f>'将来負担比率（分子）の構造'!L$45</f>
        <v>373</v>
      </c>
      <c r="L62" s="137"/>
      <c r="M62" s="137"/>
      <c r="N62" s="137">
        <f>'将来負担比率（分子）の構造'!M$45</f>
        <v>242</v>
      </c>
      <c r="O62" s="137"/>
      <c r="P62" s="137"/>
    </row>
    <row r="63" spans="1:16">
      <c r="A63" s="137" t="s">
        <v>28</v>
      </c>
      <c r="B63" s="137">
        <f>'将来負担比率（分子）の構造'!I$44</f>
        <v>446</v>
      </c>
      <c r="C63" s="137"/>
      <c r="D63" s="137"/>
      <c r="E63" s="137">
        <f>'将来負担比率（分子）の構造'!J$44</f>
        <v>440</v>
      </c>
      <c r="F63" s="137"/>
      <c r="G63" s="137"/>
      <c r="H63" s="137">
        <f>'将来負担比率（分子）の構造'!K$44</f>
        <v>387</v>
      </c>
      <c r="I63" s="137"/>
      <c r="J63" s="137"/>
      <c r="K63" s="137">
        <f>'将来負担比率（分子）の構造'!L$44</f>
        <v>375</v>
      </c>
      <c r="L63" s="137"/>
      <c r="M63" s="137"/>
      <c r="N63" s="137">
        <f>'将来負担比率（分子）の構造'!M$44</f>
        <v>296</v>
      </c>
      <c r="O63" s="137"/>
      <c r="P63" s="137"/>
    </row>
    <row r="64" spans="1:16">
      <c r="A64" s="137" t="s">
        <v>27</v>
      </c>
      <c r="B64" s="137">
        <f>'将来負担比率（分子）の構造'!I$43</f>
        <v>2036</v>
      </c>
      <c r="C64" s="137"/>
      <c r="D64" s="137"/>
      <c r="E64" s="137">
        <f>'将来負担比率（分子）の構造'!J$43</f>
        <v>2064</v>
      </c>
      <c r="F64" s="137"/>
      <c r="G64" s="137"/>
      <c r="H64" s="137">
        <f>'将来負担比率（分子）の構造'!K$43</f>
        <v>2089</v>
      </c>
      <c r="I64" s="137"/>
      <c r="J64" s="137"/>
      <c r="K64" s="137">
        <f>'将来負担比率（分子）の構造'!L$43</f>
        <v>2113</v>
      </c>
      <c r="L64" s="137"/>
      <c r="M64" s="137"/>
      <c r="N64" s="137">
        <f>'将来負担比率（分子）の構造'!M$43</f>
        <v>2127</v>
      </c>
      <c r="O64" s="137"/>
      <c r="P64" s="137"/>
    </row>
    <row r="65" spans="1:16">
      <c r="A65" s="137" t="s">
        <v>26</v>
      </c>
      <c r="B65" s="137" t="str">
        <f>'将来負担比率（分子）の構造'!I$42</f>
        <v>-</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c r="A66" s="137" t="s">
        <v>25</v>
      </c>
      <c r="B66" s="137">
        <f>'将来負担比率（分子）の構造'!I$41</f>
        <v>5990</v>
      </c>
      <c r="C66" s="137"/>
      <c r="D66" s="137"/>
      <c r="E66" s="137">
        <f>'将来負担比率（分子）の構造'!J$41</f>
        <v>5884</v>
      </c>
      <c r="F66" s="137"/>
      <c r="G66" s="137"/>
      <c r="H66" s="137">
        <f>'将来負担比率（分子）の構造'!K$41</f>
        <v>5804</v>
      </c>
      <c r="I66" s="137"/>
      <c r="J66" s="137"/>
      <c r="K66" s="137">
        <f>'将来負担比率（分子）の構造'!L$41</f>
        <v>5723</v>
      </c>
      <c r="L66" s="137"/>
      <c r="M66" s="137"/>
      <c r="N66" s="137">
        <f>'将来負担比率（分子）の構造'!M$41</f>
        <v>5457</v>
      </c>
      <c r="O66" s="137"/>
      <c r="P66" s="137"/>
    </row>
    <row r="67" spans="1:16">
      <c r="A67" s="137" t="s">
        <v>64</v>
      </c>
      <c r="B67" s="137" t="e">
        <f>NA()</f>
        <v>#N/A</v>
      </c>
      <c r="C67" s="137">
        <f>IF(ISNUMBER('将来負担比率（分子）の構造'!I$53), IF('将来負担比率（分子）の構造'!I$53 &lt; 0, 0, '将来負担比率（分子）の構造'!I$53), NA())</f>
        <v>3192</v>
      </c>
      <c r="D67" s="137" t="e">
        <f>NA()</f>
        <v>#N/A</v>
      </c>
      <c r="E67" s="137" t="e">
        <f>NA()</f>
        <v>#N/A</v>
      </c>
      <c r="F67" s="137">
        <f>IF(ISNUMBER('将来負担比率（分子）の構造'!J$53), IF('将来負担比率（分子）の構造'!J$53 &lt; 0, 0, '将来負担比率（分子）の構造'!J$53), NA())</f>
        <v>2907</v>
      </c>
      <c r="G67" s="137" t="e">
        <f>NA()</f>
        <v>#N/A</v>
      </c>
      <c r="H67" s="137" t="e">
        <f>NA()</f>
        <v>#N/A</v>
      </c>
      <c r="I67" s="137">
        <f>IF(ISNUMBER('将来負担比率（分子）の構造'!K$53), IF('将来負担比率（分子）の構造'!K$53 &lt; 0, 0, '将来負担比率（分子）の構造'!K$53), NA())</f>
        <v>2408</v>
      </c>
      <c r="J67" s="137" t="e">
        <f>NA()</f>
        <v>#N/A</v>
      </c>
      <c r="K67" s="137" t="e">
        <f>NA()</f>
        <v>#N/A</v>
      </c>
      <c r="L67" s="137">
        <f>IF(ISNUMBER('将来負担比率（分子）の構造'!L$53), IF('将来負担比率（分子）の構造'!L$53 &lt; 0, 0, '将来負担比率（分子）の構造'!L$53), NA())</f>
        <v>1592</v>
      </c>
      <c r="M67" s="137" t="e">
        <f>NA()</f>
        <v>#N/A</v>
      </c>
      <c r="N67" s="137" t="e">
        <f>NA()</f>
        <v>#N/A</v>
      </c>
      <c r="O67" s="137">
        <f>IF(ISNUMBER('将来負担比率（分子）の構造'!M$53), IF('将来負担比率（分子）の構造'!M$53 &lt; 0, 0, '将来負担比率（分子）の構造'!M$53), NA())</f>
        <v>1318</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election activeCell="BG34" sqref="BG34:CQ34"/>
    </sheetView>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196</v>
      </c>
      <c r="DI1" s="734"/>
      <c r="DJ1" s="734"/>
      <c r="DK1" s="734"/>
      <c r="DL1" s="734"/>
      <c r="DM1" s="734"/>
      <c r="DN1" s="735"/>
      <c r="DP1" s="733" t="s">
        <v>197</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80" t="s">
        <v>199</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200</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201</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c r="B4" s="680" t="s">
        <v>1</v>
      </c>
      <c r="C4" s="681"/>
      <c r="D4" s="681"/>
      <c r="E4" s="681"/>
      <c r="F4" s="681"/>
      <c r="G4" s="681"/>
      <c r="H4" s="681"/>
      <c r="I4" s="681"/>
      <c r="J4" s="681"/>
      <c r="K4" s="681"/>
      <c r="L4" s="681"/>
      <c r="M4" s="681"/>
      <c r="N4" s="681"/>
      <c r="O4" s="681"/>
      <c r="P4" s="681"/>
      <c r="Q4" s="682"/>
      <c r="R4" s="680" t="s">
        <v>202</v>
      </c>
      <c r="S4" s="681"/>
      <c r="T4" s="681"/>
      <c r="U4" s="681"/>
      <c r="V4" s="681"/>
      <c r="W4" s="681"/>
      <c r="X4" s="681"/>
      <c r="Y4" s="682"/>
      <c r="Z4" s="680" t="s">
        <v>203</v>
      </c>
      <c r="AA4" s="681"/>
      <c r="AB4" s="681"/>
      <c r="AC4" s="682"/>
      <c r="AD4" s="680" t="s">
        <v>204</v>
      </c>
      <c r="AE4" s="681"/>
      <c r="AF4" s="681"/>
      <c r="AG4" s="681"/>
      <c r="AH4" s="681"/>
      <c r="AI4" s="681"/>
      <c r="AJ4" s="681"/>
      <c r="AK4" s="682"/>
      <c r="AL4" s="680" t="s">
        <v>203</v>
      </c>
      <c r="AM4" s="681"/>
      <c r="AN4" s="681"/>
      <c r="AO4" s="682"/>
      <c r="AP4" s="736" t="s">
        <v>205</v>
      </c>
      <c r="AQ4" s="736"/>
      <c r="AR4" s="736"/>
      <c r="AS4" s="736"/>
      <c r="AT4" s="736"/>
      <c r="AU4" s="736"/>
      <c r="AV4" s="736"/>
      <c r="AW4" s="736"/>
      <c r="AX4" s="736"/>
      <c r="AY4" s="736"/>
      <c r="AZ4" s="736"/>
      <c r="BA4" s="736"/>
      <c r="BB4" s="736"/>
      <c r="BC4" s="736"/>
      <c r="BD4" s="736"/>
      <c r="BE4" s="736"/>
      <c r="BF4" s="736"/>
      <c r="BG4" s="736" t="s">
        <v>206</v>
      </c>
      <c r="BH4" s="736"/>
      <c r="BI4" s="736"/>
      <c r="BJ4" s="736"/>
      <c r="BK4" s="736"/>
      <c r="BL4" s="736"/>
      <c r="BM4" s="736"/>
      <c r="BN4" s="736"/>
      <c r="BO4" s="736" t="s">
        <v>203</v>
      </c>
      <c r="BP4" s="736"/>
      <c r="BQ4" s="736"/>
      <c r="BR4" s="736"/>
      <c r="BS4" s="736" t="s">
        <v>207</v>
      </c>
      <c r="BT4" s="736"/>
      <c r="BU4" s="736"/>
      <c r="BV4" s="736"/>
      <c r="BW4" s="736"/>
      <c r="BX4" s="736"/>
      <c r="BY4" s="736"/>
      <c r="BZ4" s="736"/>
      <c r="CA4" s="736"/>
      <c r="CB4" s="736"/>
      <c r="CD4" s="725" t="s">
        <v>208</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c r="B5" s="707" t="s">
        <v>209</v>
      </c>
      <c r="C5" s="708"/>
      <c r="D5" s="708"/>
      <c r="E5" s="708"/>
      <c r="F5" s="708"/>
      <c r="G5" s="708"/>
      <c r="H5" s="708"/>
      <c r="I5" s="708"/>
      <c r="J5" s="708"/>
      <c r="K5" s="708"/>
      <c r="L5" s="708"/>
      <c r="M5" s="708"/>
      <c r="N5" s="708"/>
      <c r="O5" s="708"/>
      <c r="P5" s="708"/>
      <c r="Q5" s="709"/>
      <c r="R5" s="670">
        <v>2096597</v>
      </c>
      <c r="S5" s="671"/>
      <c r="T5" s="671"/>
      <c r="U5" s="671"/>
      <c r="V5" s="671"/>
      <c r="W5" s="671"/>
      <c r="X5" s="671"/>
      <c r="Y5" s="718"/>
      <c r="Z5" s="731">
        <v>29.5</v>
      </c>
      <c r="AA5" s="731"/>
      <c r="AB5" s="731"/>
      <c r="AC5" s="731"/>
      <c r="AD5" s="732">
        <v>2096597</v>
      </c>
      <c r="AE5" s="732"/>
      <c r="AF5" s="732"/>
      <c r="AG5" s="732"/>
      <c r="AH5" s="732"/>
      <c r="AI5" s="732"/>
      <c r="AJ5" s="732"/>
      <c r="AK5" s="732"/>
      <c r="AL5" s="719">
        <v>53.9</v>
      </c>
      <c r="AM5" s="688"/>
      <c r="AN5" s="688"/>
      <c r="AO5" s="720"/>
      <c r="AP5" s="707" t="s">
        <v>210</v>
      </c>
      <c r="AQ5" s="708"/>
      <c r="AR5" s="708"/>
      <c r="AS5" s="708"/>
      <c r="AT5" s="708"/>
      <c r="AU5" s="708"/>
      <c r="AV5" s="708"/>
      <c r="AW5" s="708"/>
      <c r="AX5" s="708"/>
      <c r="AY5" s="708"/>
      <c r="AZ5" s="708"/>
      <c r="BA5" s="708"/>
      <c r="BB5" s="708"/>
      <c r="BC5" s="708"/>
      <c r="BD5" s="708"/>
      <c r="BE5" s="708"/>
      <c r="BF5" s="709"/>
      <c r="BG5" s="620">
        <v>2096597</v>
      </c>
      <c r="BH5" s="621"/>
      <c r="BI5" s="621"/>
      <c r="BJ5" s="621"/>
      <c r="BK5" s="621"/>
      <c r="BL5" s="621"/>
      <c r="BM5" s="621"/>
      <c r="BN5" s="622"/>
      <c r="BO5" s="673">
        <v>100</v>
      </c>
      <c r="BP5" s="673"/>
      <c r="BQ5" s="673"/>
      <c r="BR5" s="673"/>
      <c r="BS5" s="674" t="s">
        <v>211</v>
      </c>
      <c r="BT5" s="674"/>
      <c r="BU5" s="674"/>
      <c r="BV5" s="674"/>
      <c r="BW5" s="674"/>
      <c r="BX5" s="674"/>
      <c r="BY5" s="674"/>
      <c r="BZ5" s="674"/>
      <c r="CA5" s="674"/>
      <c r="CB5" s="710"/>
      <c r="CD5" s="725" t="s">
        <v>205</v>
      </c>
      <c r="CE5" s="726"/>
      <c r="CF5" s="726"/>
      <c r="CG5" s="726"/>
      <c r="CH5" s="726"/>
      <c r="CI5" s="726"/>
      <c r="CJ5" s="726"/>
      <c r="CK5" s="726"/>
      <c r="CL5" s="726"/>
      <c r="CM5" s="726"/>
      <c r="CN5" s="726"/>
      <c r="CO5" s="726"/>
      <c r="CP5" s="726"/>
      <c r="CQ5" s="727"/>
      <c r="CR5" s="725" t="s">
        <v>212</v>
      </c>
      <c r="CS5" s="726"/>
      <c r="CT5" s="726"/>
      <c r="CU5" s="726"/>
      <c r="CV5" s="726"/>
      <c r="CW5" s="726"/>
      <c r="CX5" s="726"/>
      <c r="CY5" s="727"/>
      <c r="CZ5" s="725" t="s">
        <v>203</v>
      </c>
      <c r="DA5" s="726"/>
      <c r="DB5" s="726"/>
      <c r="DC5" s="727"/>
      <c r="DD5" s="725" t="s">
        <v>213</v>
      </c>
      <c r="DE5" s="726"/>
      <c r="DF5" s="726"/>
      <c r="DG5" s="726"/>
      <c r="DH5" s="726"/>
      <c r="DI5" s="726"/>
      <c r="DJ5" s="726"/>
      <c r="DK5" s="726"/>
      <c r="DL5" s="726"/>
      <c r="DM5" s="726"/>
      <c r="DN5" s="726"/>
      <c r="DO5" s="726"/>
      <c r="DP5" s="727"/>
      <c r="DQ5" s="725" t="s">
        <v>214</v>
      </c>
      <c r="DR5" s="726"/>
      <c r="DS5" s="726"/>
      <c r="DT5" s="726"/>
      <c r="DU5" s="726"/>
      <c r="DV5" s="726"/>
      <c r="DW5" s="726"/>
      <c r="DX5" s="726"/>
      <c r="DY5" s="726"/>
      <c r="DZ5" s="726"/>
      <c r="EA5" s="726"/>
      <c r="EB5" s="726"/>
      <c r="EC5" s="727"/>
    </row>
    <row r="6" spans="2:143" ht="11.25" customHeight="1">
      <c r="B6" s="617" t="s">
        <v>215</v>
      </c>
      <c r="C6" s="618"/>
      <c r="D6" s="618"/>
      <c r="E6" s="618"/>
      <c r="F6" s="618"/>
      <c r="G6" s="618"/>
      <c r="H6" s="618"/>
      <c r="I6" s="618"/>
      <c r="J6" s="618"/>
      <c r="K6" s="618"/>
      <c r="L6" s="618"/>
      <c r="M6" s="618"/>
      <c r="N6" s="618"/>
      <c r="O6" s="618"/>
      <c r="P6" s="618"/>
      <c r="Q6" s="619"/>
      <c r="R6" s="620">
        <v>42025</v>
      </c>
      <c r="S6" s="621"/>
      <c r="T6" s="621"/>
      <c r="U6" s="621"/>
      <c r="V6" s="621"/>
      <c r="W6" s="621"/>
      <c r="X6" s="621"/>
      <c r="Y6" s="622"/>
      <c r="Z6" s="673">
        <v>0.6</v>
      </c>
      <c r="AA6" s="673"/>
      <c r="AB6" s="673"/>
      <c r="AC6" s="673"/>
      <c r="AD6" s="674">
        <v>42025</v>
      </c>
      <c r="AE6" s="674"/>
      <c r="AF6" s="674"/>
      <c r="AG6" s="674"/>
      <c r="AH6" s="674"/>
      <c r="AI6" s="674"/>
      <c r="AJ6" s="674"/>
      <c r="AK6" s="674"/>
      <c r="AL6" s="643">
        <v>1.1000000000000001</v>
      </c>
      <c r="AM6" s="675"/>
      <c r="AN6" s="675"/>
      <c r="AO6" s="676"/>
      <c r="AP6" s="617" t="s">
        <v>216</v>
      </c>
      <c r="AQ6" s="618"/>
      <c r="AR6" s="618"/>
      <c r="AS6" s="618"/>
      <c r="AT6" s="618"/>
      <c r="AU6" s="618"/>
      <c r="AV6" s="618"/>
      <c r="AW6" s="618"/>
      <c r="AX6" s="618"/>
      <c r="AY6" s="618"/>
      <c r="AZ6" s="618"/>
      <c r="BA6" s="618"/>
      <c r="BB6" s="618"/>
      <c r="BC6" s="618"/>
      <c r="BD6" s="618"/>
      <c r="BE6" s="618"/>
      <c r="BF6" s="619"/>
      <c r="BG6" s="620">
        <v>2096597</v>
      </c>
      <c r="BH6" s="621"/>
      <c r="BI6" s="621"/>
      <c r="BJ6" s="621"/>
      <c r="BK6" s="621"/>
      <c r="BL6" s="621"/>
      <c r="BM6" s="621"/>
      <c r="BN6" s="622"/>
      <c r="BO6" s="673">
        <v>100</v>
      </c>
      <c r="BP6" s="673"/>
      <c r="BQ6" s="673"/>
      <c r="BR6" s="673"/>
      <c r="BS6" s="674" t="s">
        <v>211</v>
      </c>
      <c r="BT6" s="674"/>
      <c r="BU6" s="674"/>
      <c r="BV6" s="674"/>
      <c r="BW6" s="674"/>
      <c r="BX6" s="674"/>
      <c r="BY6" s="674"/>
      <c r="BZ6" s="674"/>
      <c r="CA6" s="674"/>
      <c r="CB6" s="710"/>
      <c r="CD6" s="677" t="s">
        <v>217</v>
      </c>
      <c r="CE6" s="678"/>
      <c r="CF6" s="678"/>
      <c r="CG6" s="678"/>
      <c r="CH6" s="678"/>
      <c r="CI6" s="678"/>
      <c r="CJ6" s="678"/>
      <c r="CK6" s="678"/>
      <c r="CL6" s="678"/>
      <c r="CM6" s="678"/>
      <c r="CN6" s="678"/>
      <c r="CO6" s="678"/>
      <c r="CP6" s="678"/>
      <c r="CQ6" s="679"/>
      <c r="CR6" s="620">
        <v>100502</v>
      </c>
      <c r="CS6" s="621"/>
      <c r="CT6" s="621"/>
      <c r="CU6" s="621"/>
      <c r="CV6" s="621"/>
      <c r="CW6" s="621"/>
      <c r="CX6" s="621"/>
      <c r="CY6" s="622"/>
      <c r="CZ6" s="673">
        <v>1.5</v>
      </c>
      <c r="DA6" s="673"/>
      <c r="DB6" s="673"/>
      <c r="DC6" s="673"/>
      <c r="DD6" s="626" t="s">
        <v>211</v>
      </c>
      <c r="DE6" s="621"/>
      <c r="DF6" s="621"/>
      <c r="DG6" s="621"/>
      <c r="DH6" s="621"/>
      <c r="DI6" s="621"/>
      <c r="DJ6" s="621"/>
      <c r="DK6" s="621"/>
      <c r="DL6" s="621"/>
      <c r="DM6" s="621"/>
      <c r="DN6" s="621"/>
      <c r="DO6" s="621"/>
      <c r="DP6" s="622"/>
      <c r="DQ6" s="626">
        <v>100502</v>
      </c>
      <c r="DR6" s="621"/>
      <c r="DS6" s="621"/>
      <c r="DT6" s="621"/>
      <c r="DU6" s="621"/>
      <c r="DV6" s="621"/>
      <c r="DW6" s="621"/>
      <c r="DX6" s="621"/>
      <c r="DY6" s="621"/>
      <c r="DZ6" s="621"/>
      <c r="EA6" s="621"/>
      <c r="EB6" s="621"/>
      <c r="EC6" s="656"/>
    </row>
    <row r="7" spans="2:143" ht="11.25" customHeight="1">
      <c r="B7" s="617" t="s">
        <v>218</v>
      </c>
      <c r="C7" s="618"/>
      <c r="D7" s="618"/>
      <c r="E7" s="618"/>
      <c r="F7" s="618"/>
      <c r="G7" s="618"/>
      <c r="H7" s="618"/>
      <c r="I7" s="618"/>
      <c r="J7" s="618"/>
      <c r="K7" s="618"/>
      <c r="L7" s="618"/>
      <c r="M7" s="618"/>
      <c r="N7" s="618"/>
      <c r="O7" s="618"/>
      <c r="P7" s="618"/>
      <c r="Q7" s="619"/>
      <c r="R7" s="620">
        <v>1568</v>
      </c>
      <c r="S7" s="621"/>
      <c r="T7" s="621"/>
      <c r="U7" s="621"/>
      <c r="V7" s="621"/>
      <c r="W7" s="621"/>
      <c r="X7" s="621"/>
      <c r="Y7" s="622"/>
      <c r="Z7" s="673">
        <v>0</v>
      </c>
      <c r="AA7" s="673"/>
      <c r="AB7" s="673"/>
      <c r="AC7" s="673"/>
      <c r="AD7" s="674">
        <v>1568</v>
      </c>
      <c r="AE7" s="674"/>
      <c r="AF7" s="674"/>
      <c r="AG7" s="674"/>
      <c r="AH7" s="674"/>
      <c r="AI7" s="674"/>
      <c r="AJ7" s="674"/>
      <c r="AK7" s="674"/>
      <c r="AL7" s="643">
        <v>0</v>
      </c>
      <c r="AM7" s="675"/>
      <c r="AN7" s="675"/>
      <c r="AO7" s="676"/>
      <c r="AP7" s="617" t="s">
        <v>219</v>
      </c>
      <c r="AQ7" s="618"/>
      <c r="AR7" s="618"/>
      <c r="AS7" s="618"/>
      <c r="AT7" s="618"/>
      <c r="AU7" s="618"/>
      <c r="AV7" s="618"/>
      <c r="AW7" s="618"/>
      <c r="AX7" s="618"/>
      <c r="AY7" s="618"/>
      <c r="AZ7" s="618"/>
      <c r="BA7" s="618"/>
      <c r="BB7" s="618"/>
      <c r="BC7" s="618"/>
      <c r="BD7" s="618"/>
      <c r="BE7" s="618"/>
      <c r="BF7" s="619"/>
      <c r="BG7" s="620">
        <v>861495</v>
      </c>
      <c r="BH7" s="621"/>
      <c r="BI7" s="621"/>
      <c r="BJ7" s="621"/>
      <c r="BK7" s="621"/>
      <c r="BL7" s="621"/>
      <c r="BM7" s="621"/>
      <c r="BN7" s="622"/>
      <c r="BO7" s="673">
        <v>41.1</v>
      </c>
      <c r="BP7" s="673"/>
      <c r="BQ7" s="673"/>
      <c r="BR7" s="673"/>
      <c r="BS7" s="674" t="s">
        <v>211</v>
      </c>
      <c r="BT7" s="674"/>
      <c r="BU7" s="674"/>
      <c r="BV7" s="674"/>
      <c r="BW7" s="674"/>
      <c r="BX7" s="674"/>
      <c r="BY7" s="674"/>
      <c r="BZ7" s="674"/>
      <c r="CA7" s="674"/>
      <c r="CB7" s="710"/>
      <c r="CD7" s="657" t="s">
        <v>220</v>
      </c>
      <c r="CE7" s="654"/>
      <c r="CF7" s="654"/>
      <c r="CG7" s="654"/>
      <c r="CH7" s="654"/>
      <c r="CI7" s="654"/>
      <c r="CJ7" s="654"/>
      <c r="CK7" s="654"/>
      <c r="CL7" s="654"/>
      <c r="CM7" s="654"/>
      <c r="CN7" s="654"/>
      <c r="CO7" s="654"/>
      <c r="CP7" s="654"/>
      <c r="CQ7" s="655"/>
      <c r="CR7" s="620">
        <v>1039647</v>
      </c>
      <c r="CS7" s="621"/>
      <c r="CT7" s="621"/>
      <c r="CU7" s="621"/>
      <c r="CV7" s="621"/>
      <c r="CW7" s="621"/>
      <c r="CX7" s="621"/>
      <c r="CY7" s="622"/>
      <c r="CZ7" s="673">
        <v>15.2</v>
      </c>
      <c r="DA7" s="673"/>
      <c r="DB7" s="673"/>
      <c r="DC7" s="673"/>
      <c r="DD7" s="626">
        <v>86620</v>
      </c>
      <c r="DE7" s="621"/>
      <c r="DF7" s="621"/>
      <c r="DG7" s="621"/>
      <c r="DH7" s="621"/>
      <c r="DI7" s="621"/>
      <c r="DJ7" s="621"/>
      <c r="DK7" s="621"/>
      <c r="DL7" s="621"/>
      <c r="DM7" s="621"/>
      <c r="DN7" s="621"/>
      <c r="DO7" s="621"/>
      <c r="DP7" s="622"/>
      <c r="DQ7" s="626">
        <v>801687</v>
      </c>
      <c r="DR7" s="621"/>
      <c r="DS7" s="621"/>
      <c r="DT7" s="621"/>
      <c r="DU7" s="621"/>
      <c r="DV7" s="621"/>
      <c r="DW7" s="621"/>
      <c r="DX7" s="621"/>
      <c r="DY7" s="621"/>
      <c r="DZ7" s="621"/>
      <c r="EA7" s="621"/>
      <c r="EB7" s="621"/>
      <c r="EC7" s="656"/>
    </row>
    <row r="8" spans="2:143" ht="11.25" customHeight="1">
      <c r="B8" s="617" t="s">
        <v>221</v>
      </c>
      <c r="C8" s="618"/>
      <c r="D8" s="618"/>
      <c r="E8" s="618"/>
      <c r="F8" s="618"/>
      <c r="G8" s="618"/>
      <c r="H8" s="618"/>
      <c r="I8" s="618"/>
      <c r="J8" s="618"/>
      <c r="K8" s="618"/>
      <c r="L8" s="618"/>
      <c r="M8" s="618"/>
      <c r="N8" s="618"/>
      <c r="O8" s="618"/>
      <c r="P8" s="618"/>
      <c r="Q8" s="619"/>
      <c r="R8" s="620">
        <v>2582</v>
      </c>
      <c r="S8" s="621"/>
      <c r="T8" s="621"/>
      <c r="U8" s="621"/>
      <c r="V8" s="621"/>
      <c r="W8" s="621"/>
      <c r="X8" s="621"/>
      <c r="Y8" s="622"/>
      <c r="Z8" s="673">
        <v>0</v>
      </c>
      <c r="AA8" s="673"/>
      <c r="AB8" s="673"/>
      <c r="AC8" s="673"/>
      <c r="AD8" s="674">
        <v>2582</v>
      </c>
      <c r="AE8" s="674"/>
      <c r="AF8" s="674"/>
      <c r="AG8" s="674"/>
      <c r="AH8" s="674"/>
      <c r="AI8" s="674"/>
      <c r="AJ8" s="674"/>
      <c r="AK8" s="674"/>
      <c r="AL8" s="643">
        <v>0.1</v>
      </c>
      <c r="AM8" s="675"/>
      <c r="AN8" s="675"/>
      <c r="AO8" s="676"/>
      <c r="AP8" s="617" t="s">
        <v>222</v>
      </c>
      <c r="AQ8" s="618"/>
      <c r="AR8" s="618"/>
      <c r="AS8" s="618"/>
      <c r="AT8" s="618"/>
      <c r="AU8" s="618"/>
      <c r="AV8" s="618"/>
      <c r="AW8" s="618"/>
      <c r="AX8" s="618"/>
      <c r="AY8" s="618"/>
      <c r="AZ8" s="618"/>
      <c r="BA8" s="618"/>
      <c r="BB8" s="618"/>
      <c r="BC8" s="618"/>
      <c r="BD8" s="618"/>
      <c r="BE8" s="618"/>
      <c r="BF8" s="619"/>
      <c r="BG8" s="620">
        <v>30349</v>
      </c>
      <c r="BH8" s="621"/>
      <c r="BI8" s="621"/>
      <c r="BJ8" s="621"/>
      <c r="BK8" s="621"/>
      <c r="BL8" s="621"/>
      <c r="BM8" s="621"/>
      <c r="BN8" s="622"/>
      <c r="BO8" s="673">
        <v>1.4</v>
      </c>
      <c r="BP8" s="673"/>
      <c r="BQ8" s="673"/>
      <c r="BR8" s="673"/>
      <c r="BS8" s="626" t="s">
        <v>112</v>
      </c>
      <c r="BT8" s="621"/>
      <c r="BU8" s="621"/>
      <c r="BV8" s="621"/>
      <c r="BW8" s="621"/>
      <c r="BX8" s="621"/>
      <c r="BY8" s="621"/>
      <c r="BZ8" s="621"/>
      <c r="CA8" s="621"/>
      <c r="CB8" s="656"/>
      <c r="CD8" s="657" t="s">
        <v>223</v>
      </c>
      <c r="CE8" s="654"/>
      <c r="CF8" s="654"/>
      <c r="CG8" s="654"/>
      <c r="CH8" s="654"/>
      <c r="CI8" s="654"/>
      <c r="CJ8" s="654"/>
      <c r="CK8" s="654"/>
      <c r="CL8" s="654"/>
      <c r="CM8" s="654"/>
      <c r="CN8" s="654"/>
      <c r="CO8" s="654"/>
      <c r="CP8" s="654"/>
      <c r="CQ8" s="655"/>
      <c r="CR8" s="620">
        <v>2651229</v>
      </c>
      <c r="CS8" s="621"/>
      <c r="CT8" s="621"/>
      <c r="CU8" s="621"/>
      <c r="CV8" s="621"/>
      <c r="CW8" s="621"/>
      <c r="CX8" s="621"/>
      <c r="CY8" s="622"/>
      <c r="CZ8" s="673">
        <v>38.6</v>
      </c>
      <c r="DA8" s="673"/>
      <c r="DB8" s="673"/>
      <c r="DC8" s="673"/>
      <c r="DD8" s="626">
        <v>2387</v>
      </c>
      <c r="DE8" s="621"/>
      <c r="DF8" s="621"/>
      <c r="DG8" s="621"/>
      <c r="DH8" s="621"/>
      <c r="DI8" s="621"/>
      <c r="DJ8" s="621"/>
      <c r="DK8" s="621"/>
      <c r="DL8" s="621"/>
      <c r="DM8" s="621"/>
      <c r="DN8" s="621"/>
      <c r="DO8" s="621"/>
      <c r="DP8" s="622"/>
      <c r="DQ8" s="626">
        <v>1198053</v>
      </c>
      <c r="DR8" s="621"/>
      <c r="DS8" s="621"/>
      <c r="DT8" s="621"/>
      <c r="DU8" s="621"/>
      <c r="DV8" s="621"/>
      <c r="DW8" s="621"/>
      <c r="DX8" s="621"/>
      <c r="DY8" s="621"/>
      <c r="DZ8" s="621"/>
      <c r="EA8" s="621"/>
      <c r="EB8" s="621"/>
      <c r="EC8" s="656"/>
    </row>
    <row r="9" spans="2:143" ht="11.25" customHeight="1">
      <c r="B9" s="617" t="s">
        <v>224</v>
      </c>
      <c r="C9" s="618"/>
      <c r="D9" s="618"/>
      <c r="E9" s="618"/>
      <c r="F9" s="618"/>
      <c r="G9" s="618"/>
      <c r="H9" s="618"/>
      <c r="I9" s="618"/>
      <c r="J9" s="618"/>
      <c r="K9" s="618"/>
      <c r="L9" s="618"/>
      <c r="M9" s="618"/>
      <c r="N9" s="618"/>
      <c r="O9" s="618"/>
      <c r="P9" s="618"/>
      <c r="Q9" s="619"/>
      <c r="R9" s="620">
        <v>2063</v>
      </c>
      <c r="S9" s="621"/>
      <c r="T9" s="621"/>
      <c r="U9" s="621"/>
      <c r="V9" s="621"/>
      <c r="W9" s="621"/>
      <c r="X9" s="621"/>
      <c r="Y9" s="622"/>
      <c r="Z9" s="673">
        <v>0</v>
      </c>
      <c r="AA9" s="673"/>
      <c r="AB9" s="673"/>
      <c r="AC9" s="673"/>
      <c r="AD9" s="674">
        <v>2063</v>
      </c>
      <c r="AE9" s="674"/>
      <c r="AF9" s="674"/>
      <c r="AG9" s="674"/>
      <c r="AH9" s="674"/>
      <c r="AI9" s="674"/>
      <c r="AJ9" s="674"/>
      <c r="AK9" s="674"/>
      <c r="AL9" s="643">
        <v>0.1</v>
      </c>
      <c r="AM9" s="675"/>
      <c r="AN9" s="675"/>
      <c r="AO9" s="676"/>
      <c r="AP9" s="617" t="s">
        <v>225</v>
      </c>
      <c r="AQ9" s="618"/>
      <c r="AR9" s="618"/>
      <c r="AS9" s="618"/>
      <c r="AT9" s="618"/>
      <c r="AU9" s="618"/>
      <c r="AV9" s="618"/>
      <c r="AW9" s="618"/>
      <c r="AX9" s="618"/>
      <c r="AY9" s="618"/>
      <c r="AZ9" s="618"/>
      <c r="BA9" s="618"/>
      <c r="BB9" s="618"/>
      <c r="BC9" s="618"/>
      <c r="BD9" s="618"/>
      <c r="BE9" s="618"/>
      <c r="BF9" s="619"/>
      <c r="BG9" s="620">
        <v>728363</v>
      </c>
      <c r="BH9" s="621"/>
      <c r="BI9" s="621"/>
      <c r="BJ9" s="621"/>
      <c r="BK9" s="621"/>
      <c r="BL9" s="621"/>
      <c r="BM9" s="621"/>
      <c r="BN9" s="622"/>
      <c r="BO9" s="673">
        <v>34.700000000000003</v>
      </c>
      <c r="BP9" s="673"/>
      <c r="BQ9" s="673"/>
      <c r="BR9" s="673"/>
      <c r="BS9" s="626" t="s">
        <v>112</v>
      </c>
      <c r="BT9" s="621"/>
      <c r="BU9" s="621"/>
      <c r="BV9" s="621"/>
      <c r="BW9" s="621"/>
      <c r="BX9" s="621"/>
      <c r="BY9" s="621"/>
      <c r="BZ9" s="621"/>
      <c r="CA9" s="621"/>
      <c r="CB9" s="656"/>
      <c r="CD9" s="657" t="s">
        <v>226</v>
      </c>
      <c r="CE9" s="654"/>
      <c r="CF9" s="654"/>
      <c r="CG9" s="654"/>
      <c r="CH9" s="654"/>
      <c r="CI9" s="654"/>
      <c r="CJ9" s="654"/>
      <c r="CK9" s="654"/>
      <c r="CL9" s="654"/>
      <c r="CM9" s="654"/>
      <c r="CN9" s="654"/>
      <c r="CO9" s="654"/>
      <c r="CP9" s="654"/>
      <c r="CQ9" s="655"/>
      <c r="CR9" s="620">
        <v>615466</v>
      </c>
      <c r="CS9" s="621"/>
      <c r="CT9" s="621"/>
      <c r="CU9" s="621"/>
      <c r="CV9" s="621"/>
      <c r="CW9" s="621"/>
      <c r="CX9" s="621"/>
      <c r="CY9" s="622"/>
      <c r="CZ9" s="673">
        <v>9</v>
      </c>
      <c r="DA9" s="673"/>
      <c r="DB9" s="673"/>
      <c r="DC9" s="673"/>
      <c r="DD9" s="626" t="s">
        <v>112</v>
      </c>
      <c r="DE9" s="621"/>
      <c r="DF9" s="621"/>
      <c r="DG9" s="621"/>
      <c r="DH9" s="621"/>
      <c r="DI9" s="621"/>
      <c r="DJ9" s="621"/>
      <c r="DK9" s="621"/>
      <c r="DL9" s="621"/>
      <c r="DM9" s="621"/>
      <c r="DN9" s="621"/>
      <c r="DO9" s="621"/>
      <c r="DP9" s="622"/>
      <c r="DQ9" s="626">
        <v>566348</v>
      </c>
      <c r="DR9" s="621"/>
      <c r="DS9" s="621"/>
      <c r="DT9" s="621"/>
      <c r="DU9" s="621"/>
      <c r="DV9" s="621"/>
      <c r="DW9" s="621"/>
      <c r="DX9" s="621"/>
      <c r="DY9" s="621"/>
      <c r="DZ9" s="621"/>
      <c r="EA9" s="621"/>
      <c r="EB9" s="621"/>
      <c r="EC9" s="656"/>
    </row>
    <row r="10" spans="2:143" ht="11.25" customHeight="1">
      <c r="B10" s="617" t="s">
        <v>227</v>
      </c>
      <c r="C10" s="618"/>
      <c r="D10" s="618"/>
      <c r="E10" s="618"/>
      <c r="F10" s="618"/>
      <c r="G10" s="618"/>
      <c r="H10" s="618"/>
      <c r="I10" s="618"/>
      <c r="J10" s="618"/>
      <c r="K10" s="618"/>
      <c r="L10" s="618"/>
      <c r="M10" s="618"/>
      <c r="N10" s="618"/>
      <c r="O10" s="618"/>
      <c r="P10" s="618"/>
      <c r="Q10" s="619"/>
      <c r="R10" s="620">
        <v>265008</v>
      </c>
      <c r="S10" s="621"/>
      <c r="T10" s="621"/>
      <c r="U10" s="621"/>
      <c r="V10" s="621"/>
      <c r="W10" s="621"/>
      <c r="X10" s="621"/>
      <c r="Y10" s="622"/>
      <c r="Z10" s="673">
        <v>3.7</v>
      </c>
      <c r="AA10" s="673"/>
      <c r="AB10" s="673"/>
      <c r="AC10" s="673"/>
      <c r="AD10" s="674">
        <v>265008</v>
      </c>
      <c r="AE10" s="674"/>
      <c r="AF10" s="674"/>
      <c r="AG10" s="674"/>
      <c r="AH10" s="674"/>
      <c r="AI10" s="674"/>
      <c r="AJ10" s="674"/>
      <c r="AK10" s="674"/>
      <c r="AL10" s="643">
        <v>6.8</v>
      </c>
      <c r="AM10" s="675"/>
      <c r="AN10" s="675"/>
      <c r="AO10" s="676"/>
      <c r="AP10" s="617" t="s">
        <v>228</v>
      </c>
      <c r="AQ10" s="618"/>
      <c r="AR10" s="618"/>
      <c r="AS10" s="618"/>
      <c r="AT10" s="618"/>
      <c r="AU10" s="618"/>
      <c r="AV10" s="618"/>
      <c r="AW10" s="618"/>
      <c r="AX10" s="618"/>
      <c r="AY10" s="618"/>
      <c r="AZ10" s="618"/>
      <c r="BA10" s="618"/>
      <c r="BB10" s="618"/>
      <c r="BC10" s="618"/>
      <c r="BD10" s="618"/>
      <c r="BE10" s="618"/>
      <c r="BF10" s="619"/>
      <c r="BG10" s="620">
        <v>40420</v>
      </c>
      <c r="BH10" s="621"/>
      <c r="BI10" s="621"/>
      <c r="BJ10" s="621"/>
      <c r="BK10" s="621"/>
      <c r="BL10" s="621"/>
      <c r="BM10" s="621"/>
      <c r="BN10" s="622"/>
      <c r="BO10" s="673">
        <v>1.9</v>
      </c>
      <c r="BP10" s="673"/>
      <c r="BQ10" s="673"/>
      <c r="BR10" s="673"/>
      <c r="BS10" s="626" t="s">
        <v>112</v>
      </c>
      <c r="BT10" s="621"/>
      <c r="BU10" s="621"/>
      <c r="BV10" s="621"/>
      <c r="BW10" s="621"/>
      <c r="BX10" s="621"/>
      <c r="BY10" s="621"/>
      <c r="BZ10" s="621"/>
      <c r="CA10" s="621"/>
      <c r="CB10" s="656"/>
      <c r="CD10" s="657" t="s">
        <v>229</v>
      </c>
      <c r="CE10" s="654"/>
      <c r="CF10" s="654"/>
      <c r="CG10" s="654"/>
      <c r="CH10" s="654"/>
      <c r="CI10" s="654"/>
      <c r="CJ10" s="654"/>
      <c r="CK10" s="654"/>
      <c r="CL10" s="654"/>
      <c r="CM10" s="654"/>
      <c r="CN10" s="654"/>
      <c r="CO10" s="654"/>
      <c r="CP10" s="654"/>
      <c r="CQ10" s="655"/>
      <c r="CR10" s="620">
        <v>3781</v>
      </c>
      <c r="CS10" s="621"/>
      <c r="CT10" s="621"/>
      <c r="CU10" s="621"/>
      <c r="CV10" s="621"/>
      <c r="CW10" s="621"/>
      <c r="CX10" s="621"/>
      <c r="CY10" s="622"/>
      <c r="CZ10" s="673">
        <v>0.1</v>
      </c>
      <c r="DA10" s="673"/>
      <c r="DB10" s="673"/>
      <c r="DC10" s="673"/>
      <c r="DD10" s="626" t="s">
        <v>112</v>
      </c>
      <c r="DE10" s="621"/>
      <c r="DF10" s="621"/>
      <c r="DG10" s="621"/>
      <c r="DH10" s="621"/>
      <c r="DI10" s="621"/>
      <c r="DJ10" s="621"/>
      <c r="DK10" s="621"/>
      <c r="DL10" s="621"/>
      <c r="DM10" s="621"/>
      <c r="DN10" s="621"/>
      <c r="DO10" s="621"/>
      <c r="DP10" s="622"/>
      <c r="DQ10" s="626">
        <v>3781</v>
      </c>
      <c r="DR10" s="621"/>
      <c r="DS10" s="621"/>
      <c r="DT10" s="621"/>
      <c r="DU10" s="621"/>
      <c r="DV10" s="621"/>
      <c r="DW10" s="621"/>
      <c r="DX10" s="621"/>
      <c r="DY10" s="621"/>
      <c r="DZ10" s="621"/>
      <c r="EA10" s="621"/>
      <c r="EB10" s="621"/>
      <c r="EC10" s="656"/>
    </row>
    <row r="11" spans="2:143" ht="11.25" customHeight="1">
      <c r="B11" s="617" t="s">
        <v>230</v>
      </c>
      <c r="C11" s="618"/>
      <c r="D11" s="618"/>
      <c r="E11" s="618"/>
      <c r="F11" s="618"/>
      <c r="G11" s="618"/>
      <c r="H11" s="618"/>
      <c r="I11" s="618"/>
      <c r="J11" s="618"/>
      <c r="K11" s="618"/>
      <c r="L11" s="618"/>
      <c r="M11" s="618"/>
      <c r="N11" s="618"/>
      <c r="O11" s="618"/>
      <c r="P11" s="618"/>
      <c r="Q11" s="619"/>
      <c r="R11" s="620">
        <v>25882</v>
      </c>
      <c r="S11" s="621"/>
      <c r="T11" s="621"/>
      <c r="U11" s="621"/>
      <c r="V11" s="621"/>
      <c r="W11" s="621"/>
      <c r="X11" s="621"/>
      <c r="Y11" s="622"/>
      <c r="Z11" s="673">
        <v>0.4</v>
      </c>
      <c r="AA11" s="673"/>
      <c r="AB11" s="673"/>
      <c r="AC11" s="673"/>
      <c r="AD11" s="674">
        <v>25882</v>
      </c>
      <c r="AE11" s="674"/>
      <c r="AF11" s="674"/>
      <c r="AG11" s="674"/>
      <c r="AH11" s="674"/>
      <c r="AI11" s="674"/>
      <c r="AJ11" s="674"/>
      <c r="AK11" s="674"/>
      <c r="AL11" s="643">
        <v>0.7</v>
      </c>
      <c r="AM11" s="675"/>
      <c r="AN11" s="675"/>
      <c r="AO11" s="676"/>
      <c r="AP11" s="617" t="s">
        <v>231</v>
      </c>
      <c r="AQ11" s="618"/>
      <c r="AR11" s="618"/>
      <c r="AS11" s="618"/>
      <c r="AT11" s="618"/>
      <c r="AU11" s="618"/>
      <c r="AV11" s="618"/>
      <c r="AW11" s="618"/>
      <c r="AX11" s="618"/>
      <c r="AY11" s="618"/>
      <c r="AZ11" s="618"/>
      <c r="BA11" s="618"/>
      <c r="BB11" s="618"/>
      <c r="BC11" s="618"/>
      <c r="BD11" s="618"/>
      <c r="BE11" s="618"/>
      <c r="BF11" s="619"/>
      <c r="BG11" s="620">
        <v>62363</v>
      </c>
      <c r="BH11" s="621"/>
      <c r="BI11" s="621"/>
      <c r="BJ11" s="621"/>
      <c r="BK11" s="621"/>
      <c r="BL11" s="621"/>
      <c r="BM11" s="621"/>
      <c r="BN11" s="622"/>
      <c r="BO11" s="673">
        <v>3</v>
      </c>
      <c r="BP11" s="673"/>
      <c r="BQ11" s="673"/>
      <c r="BR11" s="673"/>
      <c r="BS11" s="626" t="s">
        <v>112</v>
      </c>
      <c r="BT11" s="621"/>
      <c r="BU11" s="621"/>
      <c r="BV11" s="621"/>
      <c r="BW11" s="621"/>
      <c r="BX11" s="621"/>
      <c r="BY11" s="621"/>
      <c r="BZ11" s="621"/>
      <c r="CA11" s="621"/>
      <c r="CB11" s="656"/>
      <c r="CD11" s="657" t="s">
        <v>232</v>
      </c>
      <c r="CE11" s="654"/>
      <c r="CF11" s="654"/>
      <c r="CG11" s="654"/>
      <c r="CH11" s="654"/>
      <c r="CI11" s="654"/>
      <c r="CJ11" s="654"/>
      <c r="CK11" s="654"/>
      <c r="CL11" s="654"/>
      <c r="CM11" s="654"/>
      <c r="CN11" s="654"/>
      <c r="CO11" s="654"/>
      <c r="CP11" s="654"/>
      <c r="CQ11" s="655"/>
      <c r="CR11" s="620">
        <v>172213</v>
      </c>
      <c r="CS11" s="621"/>
      <c r="CT11" s="621"/>
      <c r="CU11" s="621"/>
      <c r="CV11" s="621"/>
      <c r="CW11" s="621"/>
      <c r="CX11" s="621"/>
      <c r="CY11" s="622"/>
      <c r="CZ11" s="673">
        <v>2.5</v>
      </c>
      <c r="DA11" s="673"/>
      <c r="DB11" s="673"/>
      <c r="DC11" s="673"/>
      <c r="DD11" s="626">
        <v>55581</v>
      </c>
      <c r="DE11" s="621"/>
      <c r="DF11" s="621"/>
      <c r="DG11" s="621"/>
      <c r="DH11" s="621"/>
      <c r="DI11" s="621"/>
      <c r="DJ11" s="621"/>
      <c r="DK11" s="621"/>
      <c r="DL11" s="621"/>
      <c r="DM11" s="621"/>
      <c r="DN11" s="621"/>
      <c r="DO11" s="621"/>
      <c r="DP11" s="622"/>
      <c r="DQ11" s="626">
        <v>73098</v>
      </c>
      <c r="DR11" s="621"/>
      <c r="DS11" s="621"/>
      <c r="DT11" s="621"/>
      <c r="DU11" s="621"/>
      <c r="DV11" s="621"/>
      <c r="DW11" s="621"/>
      <c r="DX11" s="621"/>
      <c r="DY11" s="621"/>
      <c r="DZ11" s="621"/>
      <c r="EA11" s="621"/>
      <c r="EB11" s="621"/>
      <c r="EC11" s="656"/>
    </row>
    <row r="12" spans="2:143" ht="11.25" customHeight="1">
      <c r="B12" s="617" t="s">
        <v>233</v>
      </c>
      <c r="C12" s="618"/>
      <c r="D12" s="618"/>
      <c r="E12" s="618"/>
      <c r="F12" s="618"/>
      <c r="G12" s="618"/>
      <c r="H12" s="618"/>
      <c r="I12" s="618"/>
      <c r="J12" s="618"/>
      <c r="K12" s="618"/>
      <c r="L12" s="618"/>
      <c r="M12" s="618"/>
      <c r="N12" s="618"/>
      <c r="O12" s="618"/>
      <c r="P12" s="618"/>
      <c r="Q12" s="619"/>
      <c r="R12" s="620" t="s">
        <v>112</v>
      </c>
      <c r="S12" s="621"/>
      <c r="T12" s="621"/>
      <c r="U12" s="621"/>
      <c r="V12" s="621"/>
      <c r="W12" s="621"/>
      <c r="X12" s="621"/>
      <c r="Y12" s="622"/>
      <c r="Z12" s="673" t="s">
        <v>112</v>
      </c>
      <c r="AA12" s="673"/>
      <c r="AB12" s="673"/>
      <c r="AC12" s="673"/>
      <c r="AD12" s="674" t="s">
        <v>112</v>
      </c>
      <c r="AE12" s="674"/>
      <c r="AF12" s="674"/>
      <c r="AG12" s="674"/>
      <c r="AH12" s="674"/>
      <c r="AI12" s="674"/>
      <c r="AJ12" s="674"/>
      <c r="AK12" s="674"/>
      <c r="AL12" s="643" t="s">
        <v>112</v>
      </c>
      <c r="AM12" s="675"/>
      <c r="AN12" s="675"/>
      <c r="AO12" s="676"/>
      <c r="AP12" s="617" t="s">
        <v>234</v>
      </c>
      <c r="AQ12" s="618"/>
      <c r="AR12" s="618"/>
      <c r="AS12" s="618"/>
      <c r="AT12" s="618"/>
      <c r="AU12" s="618"/>
      <c r="AV12" s="618"/>
      <c r="AW12" s="618"/>
      <c r="AX12" s="618"/>
      <c r="AY12" s="618"/>
      <c r="AZ12" s="618"/>
      <c r="BA12" s="618"/>
      <c r="BB12" s="618"/>
      <c r="BC12" s="618"/>
      <c r="BD12" s="618"/>
      <c r="BE12" s="618"/>
      <c r="BF12" s="619"/>
      <c r="BG12" s="620">
        <v>1075050</v>
      </c>
      <c r="BH12" s="621"/>
      <c r="BI12" s="621"/>
      <c r="BJ12" s="621"/>
      <c r="BK12" s="621"/>
      <c r="BL12" s="621"/>
      <c r="BM12" s="621"/>
      <c r="BN12" s="622"/>
      <c r="BO12" s="673">
        <v>51.3</v>
      </c>
      <c r="BP12" s="673"/>
      <c r="BQ12" s="673"/>
      <c r="BR12" s="673"/>
      <c r="BS12" s="626" t="s">
        <v>112</v>
      </c>
      <c r="BT12" s="621"/>
      <c r="BU12" s="621"/>
      <c r="BV12" s="621"/>
      <c r="BW12" s="621"/>
      <c r="BX12" s="621"/>
      <c r="BY12" s="621"/>
      <c r="BZ12" s="621"/>
      <c r="CA12" s="621"/>
      <c r="CB12" s="656"/>
      <c r="CD12" s="657" t="s">
        <v>235</v>
      </c>
      <c r="CE12" s="654"/>
      <c r="CF12" s="654"/>
      <c r="CG12" s="654"/>
      <c r="CH12" s="654"/>
      <c r="CI12" s="654"/>
      <c r="CJ12" s="654"/>
      <c r="CK12" s="654"/>
      <c r="CL12" s="654"/>
      <c r="CM12" s="654"/>
      <c r="CN12" s="654"/>
      <c r="CO12" s="654"/>
      <c r="CP12" s="654"/>
      <c r="CQ12" s="655"/>
      <c r="CR12" s="620">
        <v>146098</v>
      </c>
      <c r="CS12" s="621"/>
      <c r="CT12" s="621"/>
      <c r="CU12" s="621"/>
      <c r="CV12" s="621"/>
      <c r="CW12" s="621"/>
      <c r="CX12" s="621"/>
      <c r="CY12" s="622"/>
      <c r="CZ12" s="673">
        <v>2.1</v>
      </c>
      <c r="DA12" s="673"/>
      <c r="DB12" s="673"/>
      <c r="DC12" s="673"/>
      <c r="DD12" s="626" t="s">
        <v>112</v>
      </c>
      <c r="DE12" s="621"/>
      <c r="DF12" s="621"/>
      <c r="DG12" s="621"/>
      <c r="DH12" s="621"/>
      <c r="DI12" s="621"/>
      <c r="DJ12" s="621"/>
      <c r="DK12" s="621"/>
      <c r="DL12" s="621"/>
      <c r="DM12" s="621"/>
      <c r="DN12" s="621"/>
      <c r="DO12" s="621"/>
      <c r="DP12" s="622"/>
      <c r="DQ12" s="626">
        <v>50334</v>
      </c>
      <c r="DR12" s="621"/>
      <c r="DS12" s="621"/>
      <c r="DT12" s="621"/>
      <c r="DU12" s="621"/>
      <c r="DV12" s="621"/>
      <c r="DW12" s="621"/>
      <c r="DX12" s="621"/>
      <c r="DY12" s="621"/>
      <c r="DZ12" s="621"/>
      <c r="EA12" s="621"/>
      <c r="EB12" s="621"/>
      <c r="EC12" s="656"/>
    </row>
    <row r="13" spans="2:143" ht="11.25" customHeight="1">
      <c r="B13" s="617" t="s">
        <v>236</v>
      </c>
      <c r="C13" s="618"/>
      <c r="D13" s="618"/>
      <c r="E13" s="618"/>
      <c r="F13" s="618"/>
      <c r="G13" s="618"/>
      <c r="H13" s="618"/>
      <c r="I13" s="618"/>
      <c r="J13" s="618"/>
      <c r="K13" s="618"/>
      <c r="L13" s="618"/>
      <c r="M13" s="618"/>
      <c r="N13" s="618"/>
      <c r="O13" s="618"/>
      <c r="P13" s="618"/>
      <c r="Q13" s="619"/>
      <c r="R13" s="620">
        <v>7857</v>
      </c>
      <c r="S13" s="621"/>
      <c r="T13" s="621"/>
      <c r="U13" s="621"/>
      <c r="V13" s="621"/>
      <c r="W13" s="621"/>
      <c r="X13" s="621"/>
      <c r="Y13" s="622"/>
      <c r="Z13" s="673">
        <v>0.1</v>
      </c>
      <c r="AA13" s="673"/>
      <c r="AB13" s="673"/>
      <c r="AC13" s="673"/>
      <c r="AD13" s="674">
        <v>7857</v>
      </c>
      <c r="AE13" s="674"/>
      <c r="AF13" s="674"/>
      <c r="AG13" s="674"/>
      <c r="AH13" s="674"/>
      <c r="AI13" s="674"/>
      <c r="AJ13" s="674"/>
      <c r="AK13" s="674"/>
      <c r="AL13" s="643">
        <v>0.2</v>
      </c>
      <c r="AM13" s="675"/>
      <c r="AN13" s="675"/>
      <c r="AO13" s="676"/>
      <c r="AP13" s="617" t="s">
        <v>237</v>
      </c>
      <c r="AQ13" s="618"/>
      <c r="AR13" s="618"/>
      <c r="AS13" s="618"/>
      <c r="AT13" s="618"/>
      <c r="AU13" s="618"/>
      <c r="AV13" s="618"/>
      <c r="AW13" s="618"/>
      <c r="AX13" s="618"/>
      <c r="AY13" s="618"/>
      <c r="AZ13" s="618"/>
      <c r="BA13" s="618"/>
      <c r="BB13" s="618"/>
      <c r="BC13" s="618"/>
      <c r="BD13" s="618"/>
      <c r="BE13" s="618"/>
      <c r="BF13" s="619"/>
      <c r="BG13" s="620">
        <v>1069135</v>
      </c>
      <c r="BH13" s="621"/>
      <c r="BI13" s="621"/>
      <c r="BJ13" s="621"/>
      <c r="BK13" s="621"/>
      <c r="BL13" s="621"/>
      <c r="BM13" s="621"/>
      <c r="BN13" s="622"/>
      <c r="BO13" s="673">
        <v>51</v>
      </c>
      <c r="BP13" s="673"/>
      <c r="BQ13" s="673"/>
      <c r="BR13" s="673"/>
      <c r="BS13" s="626" t="s">
        <v>112</v>
      </c>
      <c r="BT13" s="621"/>
      <c r="BU13" s="621"/>
      <c r="BV13" s="621"/>
      <c r="BW13" s="621"/>
      <c r="BX13" s="621"/>
      <c r="BY13" s="621"/>
      <c r="BZ13" s="621"/>
      <c r="CA13" s="621"/>
      <c r="CB13" s="656"/>
      <c r="CD13" s="657" t="s">
        <v>238</v>
      </c>
      <c r="CE13" s="654"/>
      <c r="CF13" s="654"/>
      <c r="CG13" s="654"/>
      <c r="CH13" s="654"/>
      <c r="CI13" s="654"/>
      <c r="CJ13" s="654"/>
      <c r="CK13" s="654"/>
      <c r="CL13" s="654"/>
      <c r="CM13" s="654"/>
      <c r="CN13" s="654"/>
      <c r="CO13" s="654"/>
      <c r="CP13" s="654"/>
      <c r="CQ13" s="655"/>
      <c r="CR13" s="620">
        <v>516381</v>
      </c>
      <c r="CS13" s="621"/>
      <c r="CT13" s="621"/>
      <c r="CU13" s="621"/>
      <c r="CV13" s="621"/>
      <c r="CW13" s="621"/>
      <c r="CX13" s="621"/>
      <c r="CY13" s="622"/>
      <c r="CZ13" s="673">
        <v>7.5</v>
      </c>
      <c r="DA13" s="673"/>
      <c r="DB13" s="673"/>
      <c r="DC13" s="673"/>
      <c r="DD13" s="626">
        <v>281550</v>
      </c>
      <c r="DE13" s="621"/>
      <c r="DF13" s="621"/>
      <c r="DG13" s="621"/>
      <c r="DH13" s="621"/>
      <c r="DI13" s="621"/>
      <c r="DJ13" s="621"/>
      <c r="DK13" s="621"/>
      <c r="DL13" s="621"/>
      <c r="DM13" s="621"/>
      <c r="DN13" s="621"/>
      <c r="DO13" s="621"/>
      <c r="DP13" s="622"/>
      <c r="DQ13" s="626">
        <v>352361</v>
      </c>
      <c r="DR13" s="621"/>
      <c r="DS13" s="621"/>
      <c r="DT13" s="621"/>
      <c r="DU13" s="621"/>
      <c r="DV13" s="621"/>
      <c r="DW13" s="621"/>
      <c r="DX13" s="621"/>
      <c r="DY13" s="621"/>
      <c r="DZ13" s="621"/>
      <c r="EA13" s="621"/>
      <c r="EB13" s="621"/>
      <c r="EC13" s="656"/>
    </row>
    <row r="14" spans="2:143" ht="11.25" customHeight="1">
      <c r="B14" s="617" t="s">
        <v>239</v>
      </c>
      <c r="C14" s="618"/>
      <c r="D14" s="618"/>
      <c r="E14" s="618"/>
      <c r="F14" s="618"/>
      <c r="G14" s="618"/>
      <c r="H14" s="618"/>
      <c r="I14" s="618"/>
      <c r="J14" s="618"/>
      <c r="K14" s="618"/>
      <c r="L14" s="618"/>
      <c r="M14" s="618"/>
      <c r="N14" s="618"/>
      <c r="O14" s="618"/>
      <c r="P14" s="618"/>
      <c r="Q14" s="619"/>
      <c r="R14" s="620" t="s">
        <v>112</v>
      </c>
      <c r="S14" s="621"/>
      <c r="T14" s="621"/>
      <c r="U14" s="621"/>
      <c r="V14" s="621"/>
      <c r="W14" s="621"/>
      <c r="X14" s="621"/>
      <c r="Y14" s="622"/>
      <c r="Z14" s="673" t="s">
        <v>112</v>
      </c>
      <c r="AA14" s="673"/>
      <c r="AB14" s="673"/>
      <c r="AC14" s="673"/>
      <c r="AD14" s="674" t="s">
        <v>112</v>
      </c>
      <c r="AE14" s="674"/>
      <c r="AF14" s="674"/>
      <c r="AG14" s="674"/>
      <c r="AH14" s="674"/>
      <c r="AI14" s="674"/>
      <c r="AJ14" s="674"/>
      <c r="AK14" s="674"/>
      <c r="AL14" s="643" t="s">
        <v>112</v>
      </c>
      <c r="AM14" s="675"/>
      <c r="AN14" s="675"/>
      <c r="AO14" s="676"/>
      <c r="AP14" s="617" t="s">
        <v>240</v>
      </c>
      <c r="AQ14" s="618"/>
      <c r="AR14" s="618"/>
      <c r="AS14" s="618"/>
      <c r="AT14" s="618"/>
      <c r="AU14" s="618"/>
      <c r="AV14" s="618"/>
      <c r="AW14" s="618"/>
      <c r="AX14" s="618"/>
      <c r="AY14" s="618"/>
      <c r="AZ14" s="618"/>
      <c r="BA14" s="618"/>
      <c r="BB14" s="618"/>
      <c r="BC14" s="618"/>
      <c r="BD14" s="618"/>
      <c r="BE14" s="618"/>
      <c r="BF14" s="619"/>
      <c r="BG14" s="620">
        <v>67014</v>
      </c>
      <c r="BH14" s="621"/>
      <c r="BI14" s="621"/>
      <c r="BJ14" s="621"/>
      <c r="BK14" s="621"/>
      <c r="BL14" s="621"/>
      <c r="BM14" s="621"/>
      <c r="BN14" s="622"/>
      <c r="BO14" s="673">
        <v>3.2</v>
      </c>
      <c r="BP14" s="673"/>
      <c r="BQ14" s="673"/>
      <c r="BR14" s="673"/>
      <c r="BS14" s="626" t="s">
        <v>112</v>
      </c>
      <c r="BT14" s="621"/>
      <c r="BU14" s="621"/>
      <c r="BV14" s="621"/>
      <c r="BW14" s="621"/>
      <c r="BX14" s="621"/>
      <c r="BY14" s="621"/>
      <c r="BZ14" s="621"/>
      <c r="CA14" s="621"/>
      <c r="CB14" s="656"/>
      <c r="CD14" s="657" t="s">
        <v>241</v>
      </c>
      <c r="CE14" s="654"/>
      <c r="CF14" s="654"/>
      <c r="CG14" s="654"/>
      <c r="CH14" s="654"/>
      <c r="CI14" s="654"/>
      <c r="CJ14" s="654"/>
      <c r="CK14" s="654"/>
      <c r="CL14" s="654"/>
      <c r="CM14" s="654"/>
      <c r="CN14" s="654"/>
      <c r="CO14" s="654"/>
      <c r="CP14" s="654"/>
      <c r="CQ14" s="655"/>
      <c r="CR14" s="620">
        <v>303469</v>
      </c>
      <c r="CS14" s="621"/>
      <c r="CT14" s="621"/>
      <c r="CU14" s="621"/>
      <c r="CV14" s="621"/>
      <c r="CW14" s="621"/>
      <c r="CX14" s="621"/>
      <c r="CY14" s="622"/>
      <c r="CZ14" s="673">
        <v>4.4000000000000004</v>
      </c>
      <c r="DA14" s="673"/>
      <c r="DB14" s="673"/>
      <c r="DC14" s="673"/>
      <c r="DD14" s="626" t="s">
        <v>112</v>
      </c>
      <c r="DE14" s="621"/>
      <c r="DF14" s="621"/>
      <c r="DG14" s="621"/>
      <c r="DH14" s="621"/>
      <c r="DI14" s="621"/>
      <c r="DJ14" s="621"/>
      <c r="DK14" s="621"/>
      <c r="DL14" s="621"/>
      <c r="DM14" s="621"/>
      <c r="DN14" s="621"/>
      <c r="DO14" s="621"/>
      <c r="DP14" s="622"/>
      <c r="DQ14" s="626">
        <v>258693</v>
      </c>
      <c r="DR14" s="621"/>
      <c r="DS14" s="621"/>
      <c r="DT14" s="621"/>
      <c r="DU14" s="621"/>
      <c r="DV14" s="621"/>
      <c r="DW14" s="621"/>
      <c r="DX14" s="621"/>
      <c r="DY14" s="621"/>
      <c r="DZ14" s="621"/>
      <c r="EA14" s="621"/>
      <c r="EB14" s="621"/>
      <c r="EC14" s="656"/>
    </row>
    <row r="15" spans="2:143" ht="11.25" customHeight="1">
      <c r="B15" s="617" t="s">
        <v>242</v>
      </c>
      <c r="C15" s="618"/>
      <c r="D15" s="618"/>
      <c r="E15" s="618"/>
      <c r="F15" s="618"/>
      <c r="G15" s="618"/>
      <c r="H15" s="618"/>
      <c r="I15" s="618"/>
      <c r="J15" s="618"/>
      <c r="K15" s="618"/>
      <c r="L15" s="618"/>
      <c r="M15" s="618"/>
      <c r="N15" s="618"/>
      <c r="O15" s="618"/>
      <c r="P15" s="618"/>
      <c r="Q15" s="619"/>
      <c r="R15" s="620">
        <v>9563</v>
      </c>
      <c r="S15" s="621"/>
      <c r="T15" s="621"/>
      <c r="U15" s="621"/>
      <c r="V15" s="621"/>
      <c r="W15" s="621"/>
      <c r="X15" s="621"/>
      <c r="Y15" s="622"/>
      <c r="Z15" s="673">
        <v>0.1</v>
      </c>
      <c r="AA15" s="673"/>
      <c r="AB15" s="673"/>
      <c r="AC15" s="673"/>
      <c r="AD15" s="674">
        <v>9563</v>
      </c>
      <c r="AE15" s="674"/>
      <c r="AF15" s="674"/>
      <c r="AG15" s="674"/>
      <c r="AH15" s="674"/>
      <c r="AI15" s="674"/>
      <c r="AJ15" s="674"/>
      <c r="AK15" s="674"/>
      <c r="AL15" s="643">
        <v>0.2</v>
      </c>
      <c r="AM15" s="675"/>
      <c r="AN15" s="675"/>
      <c r="AO15" s="676"/>
      <c r="AP15" s="617" t="s">
        <v>243</v>
      </c>
      <c r="AQ15" s="618"/>
      <c r="AR15" s="618"/>
      <c r="AS15" s="618"/>
      <c r="AT15" s="618"/>
      <c r="AU15" s="618"/>
      <c r="AV15" s="618"/>
      <c r="AW15" s="618"/>
      <c r="AX15" s="618"/>
      <c r="AY15" s="618"/>
      <c r="AZ15" s="618"/>
      <c r="BA15" s="618"/>
      <c r="BB15" s="618"/>
      <c r="BC15" s="618"/>
      <c r="BD15" s="618"/>
      <c r="BE15" s="618"/>
      <c r="BF15" s="619"/>
      <c r="BG15" s="620">
        <v>93038</v>
      </c>
      <c r="BH15" s="621"/>
      <c r="BI15" s="621"/>
      <c r="BJ15" s="621"/>
      <c r="BK15" s="621"/>
      <c r="BL15" s="621"/>
      <c r="BM15" s="621"/>
      <c r="BN15" s="622"/>
      <c r="BO15" s="673">
        <v>4.4000000000000004</v>
      </c>
      <c r="BP15" s="673"/>
      <c r="BQ15" s="673"/>
      <c r="BR15" s="673"/>
      <c r="BS15" s="626" t="s">
        <v>112</v>
      </c>
      <c r="BT15" s="621"/>
      <c r="BU15" s="621"/>
      <c r="BV15" s="621"/>
      <c r="BW15" s="621"/>
      <c r="BX15" s="621"/>
      <c r="BY15" s="621"/>
      <c r="BZ15" s="621"/>
      <c r="CA15" s="621"/>
      <c r="CB15" s="656"/>
      <c r="CD15" s="657" t="s">
        <v>244</v>
      </c>
      <c r="CE15" s="654"/>
      <c r="CF15" s="654"/>
      <c r="CG15" s="654"/>
      <c r="CH15" s="654"/>
      <c r="CI15" s="654"/>
      <c r="CJ15" s="654"/>
      <c r="CK15" s="654"/>
      <c r="CL15" s="654"/>
      <c r="CM15" s="654"/>
      <c r="CN15" s="654"/>
      <c r="CO15" s="654"/>
      <c r="CP15" s="654"/>
      <c r="CQ15" s="655"/>
      <c r="CR15" s="620">
        <v>740473</v>
      </c>
      <c r="CS15" s="621"/>
      <c r="CT15" s="621"/>
      <c r="CU15" s="621"/>
      <c r="CV15" s="621"/>
      <c r="CW15" s="621"/>
      <c r="CX15" s="621"/>
      <c r="CY15" s="622"/>
      <c r="CZ15" s="673">
        <v>10.8</v>
      </c>
      <c r="DA15" s="673"/>
      <c r="DB15" s="673"/>
      <c r="DC15" s="673"/>
      <c r="DD15" s="626">
        <v>79172</v>
      </c>
      <c r="DE15" s="621"/>
      <c r="DF15" s="621"/>
      <c r="DG15" s="621"/>
      <c r="DH15" s="621"/>
      <c r="DI15" s="621"/>
      <c r="DJ15" s="621"/>
      <c r="DK15" s="621"/>
      <c r="DL15" s="621"/>
      <c r="DM15" s="621"/>
      <c r="DN15" s="621"/>
      <c r="DO15" s="621"/>
      <c r="DP15" s="622"/>
      <c r="DQ15" s="626">
        <v>496683</v>
      </c>
      <c r="DR15" s="621"/>
      <c r="DS15" s="621"/>
      <c r="DT15" s="621"/>
      <c r="DU15" s="621"/>
      <c r="DV15" s="621"/>
      <c r="DW15" s="621"/>
      <c r="DX15" s="621"/>
      <c r="DY15" s="621"/>
      <c r="DZ15" s="621"/>
      <c r="EA15" s="621"/>
      <c r="EB15" s="621"/>
      <c r="EC15" s="656"/>
    </row>
    <row r="16" spans="2:143" ht="11.25" customHeight="1">
      <c r="B16" s="617" t="s">
        <v>245</v>
      </c>
      <c r="C16" s="618"/>
      <c r="D16" s="618"/>
      <c r="E16" s="618"/>
      <c r="F16" s="618"/>
      <c r="G16" s="618"/>
      <c r="H16" s="618"/>
      <c r="I16" s="618"/>
      <c r="J16" s="618"/>
      <c r="K16" s="618"/>
      <c r="L16" s="618"/>
      <c r="M16" s="618"/>
      <c r="N16" s="618"/>
      <c r="O16" s="618"/>
      <c r="P16" s="618"/>
      <c r="Q16" s="619"/>
      <c r="R16" s="620">
        <v>1539498</v>
      </c>
      <c r="S16" s="621"/>
      <c r="T16" s="621"/>
      <c r="U16" s="621"/>
      <c r="V16" s="621"/>
      <c r="W16" s="621"/>
      <c r="X16" s="621"/>
      <c r="Y16" s="622"/>
      <c r="Z16" s="673">
        <v>21.7</v>
      </c>
      <c r="AA16" s="673"/>
      <c r="AB16" s="673"/>
      <c r="AC16" s="673"/>
      <c r="AD16" s="674">
        <v>1421347</v>
      </c>
      <c r="AE16" s="674"/>
      <c r="AF16" s="674"/>
      <c r="AG16" s="674"/>
      <c r="AH16" s="674"/>
      <c r="AI16" s="674"/>
      <c r="AJ16" s="674"/>
      <c r="AK16" s="674"/>
      <c r="AL16" s="643">
        <v>36.5</v>
      </c>
      <c r="AM16" s="675"/>
      <c r="AN16" s="675"/>
      <c r="AO16" s="676"/>
      <c r="AP16" s="617" t="s">
        <v>246</v>
      </c>
      <c r="AQ16" s="618"/>
      <c r="AR16" s="618"/>
      <c r="AS16" s="618"/>
      <c r="AT16" s="618"/>
      <c r="AU16" s="618"/>
      <c r="AV16" s="618"/>
      <c r="AW16" s="618"/>
      <c r="AX16" s="618"/>
      <c r="AY16" s="618"/>
      <c r="AZ16" s="618"/>
      <c r="BA16" s="618"/>
      <c r="BB16" s="618"/>
      <c r="BC16" s="618"/>
      <c r="BD16" s="618"/>
      <c r="BE16" s="618"/>
      <c r="BF16" s="619"/>
      <c r="BG16" s="620" t="s">
        <v>112</v>
      </c>
      <c r="BH16" s="621"/>
      <c r="BI16" s="621"/>
      <c r="BJ16" s="621"/>
      <c r="BK16" s="621"/>
      <c r="BL16" s="621"/>
      <c r="BM16" s="621"/>
      <c r="BN16" s="622"/>
      <c r="BO16" s="673" t="s">
        <v>112</v>
      </c>
      <c r="BP16" s="673"/>
      <c r="BQ16" s="673"/>
      <c r="BR16" s="673"/>
      <c r="BS16" s="626" t="s">
        <v>112</v>
      </c>
      <c r="BT16" s="621"/>
      <c r="BU16" s="621"/>
      <c r="BV16" s="621"/>
      <c r="BW16" s="621"/>
      <c r="BX16" s="621"/>
      <c r="BY16" s="621"/>
      <c r="BZ16" s="621"/>
      <c r="CA16" s="621"/>
      <c r="CB16" s="656"/>
      <c r="CD16" s="657" t="s">
        <v>247</v>
      </c>
      <c r="CE16" s="654"/>
      <c r="CF16" s="654"/>
      <c r="CG16" s="654"/>
      <c r="CH16" s="654"/>
      <c r="CI16" s="654"/>
      <c r="CJ16" s="654"/>
      <c r="CK16" s="654"/>
      <c r="CL16" s="654"/>
      <c r="CM16" s="654"/>
      <c r="CN16" s="654"/>
      <c r="CO16" s="654"/>
      <c r="CP16" s="654"/>
      <c r="CQ16" s="655"/>
      <c r="CR16" s="620" t="s">
        <v>112</v>
      </c>
      <c r="CS16" s="621"/>
      <c r="CT16" s="621"/>
      <c r="CU16" s="621"/>
      <c r="CV16" s="621"/>
      <c r="CW16" s="621"/>
      <c r="CX16" s="621"/>
      <c r="CY16" s="622"/>
      <c r="CZ16" s="673" t="s">
        <v>112</v>
      </c>
      <c r="DA16" s="673"/>
      <c r="DB16" s="673"/>
      <c r="DC16" s="673"/>
      <c r="DD16" s="626" t="s">
        <v>112</v>
      </c>
      <c r="DE16" s="621"/>
      <c r="DF16" s="621"/>
      <c r="DG16" s="621"/>
      <c r="DH16" s="621"/>
      <c r="DI16" s="621"/>
      <c r="DJ16" s="621"/>
      <c r="DK16" s="621"/>
      <c r="DL16" s="621"/>
      <c r="DM16" s="621"/>
      <c r="DN16" s="621"/>
      <c r="DO16" s="621"/>
      <c r="DP16" s="622"/>
      <c r="DQ16" s="626" t="s">
        <v>112</v>
      </c>
      <c r="DR16" s="621"/>
      <c r="DS16" s="621"/>
      <c r="DT16" s="621"/>
      <c r="DU16" s="621"/>
      <c r="DV16" s="621"/>
      <c r="DW16" s="621"/>
      <c r="DX16" s="621"/>
      <c r="DY16" s="621"/>
      <c r="DZ16" s="621"/>
      <c r="EA16" s="621"/>
      <c r="EB16" s="621"/>
      <c r="EC16" s="656"/>
    </row>
    <row r="17" spans="2:133" ht="11.25" customHeight="1">
      <c r="B17" s="617" t="s">
        <v>248</v>
      </c>
      <c r="C17" s="618"/>
      <c r="D17" s="618"/>
      <c r="E17" s="618"/>
      <c r="F17" s="618"/>
      <c r="G17" s="618"/>
      <c r="H17" s="618"/>
      <c r="I17" s="618"/>
      <c r="J17" s="618"/>
      <c r="K17" s="618"/>
      <c r="L17" s="618"/>
      <c r="M17" s="618"/>
      <c r="N17" s="618"/>
      <c r="O17" s="618"/>
      <c r="P17" s="618"/>
      <c r="Q17" s="619"/>
      <c r="R17" s="620">
        <v>1421347</v>
      </c>
      <c r="S17" s="621"/>
      <c r="T17" s="621"/>
      <c r="U17" s="621"/>
      <c r="V17" s="621"/>
      <c r="W17" s="621"/>
      <c r="X17" s="621"/>
      <c r="Y17" s="622"/>
      <c r="Z17" s="673">
        <v>20</v>
      </c>
      <c r="AA17" s="673"/>
      <c r="AB17" s="673"/>
      <c r="AC17" s="673"/>
      <c r="AD17" s="674">
        <v>1421347</v>
      </c>
      <c r="AE17" s="674"/>
      <c r="AF17" s="674"/>
      <c r="AG17" s="674"/>
      <c r="AH17" s="674"/>
      <c r="AI17" s="674"/>
      <c r="AJ17" s="674"/>
      <c r="AK17" s="674"/>
      <c r="AL17" s="643">
        <v>36.5</v>
      </c>
      <c r="AM17" s="675"/>
      <c r="AN17" s="675"/>
      <c r="AO17" s="676"/>
      <c r="AP17" s="617" t="s">
        <v>249</v>
      </c>
      <c r="AQ17" s="618"/>
      <c r="AR17" s="618"/>
      <c r="AS17" s="618"/>
      <c r="AT17" s="618"/>
      <c r="AU17" s="618"/>
      <c r="AV17" s="618"/>
      <c r="AW17" s="618"/>
      <c r="AX17" s="618"/>
      <c r="AY17" s="618"/>
      <c r="AZ17" s="618"/>
      <c r="BA17" s="618"/>
      <c r="BB17" s="618"/>
      <c r="BC17" s="618"/>
      <c r="BD17" s="618"/>
      <c r="BE17" s="618"/>
      <c r="BF17" s="619"/>
      <c r="BG17" s="620" t="s">
        <v>112</v>
      </c>
      <c r="BH17" s="621"/>
      <c r="BI17" s="621"/>
      <c r="BJ17" s="621"/>
      <c r="BK17" s="621"/>
      <c r="BL17" s="621"/>
      <c r="BM17" s="621"/>
      <c r="BN17" s="622"/>
      <c r="BO17" s="673" t="s">
        <v>112</v>
      </c>
      <c r="BP17" s="673"/>
      <c r="BQ17" s="673"/>
      <c r="BR17" s="673"/>
      <c r="BS17" s="626" t="s">
        <v>112</v>
      </c>
      <c r="BT17" s="621"/>
      <c r="BU17" s="621"/>
      <c r="BV17" s="621"/>
      <c r="BW17" s="621"/>
      <c r="BX17" s="621"/>
      <c r="BY17" s="621"/>
      <c r="BZ17" s="621"/>
      <c r="CA17" s="621"/>
      <c r="CB17" s="656"/>
      <c r="CD17" s="657" t="s">
        <v>250</v>
      </c>
      <c r="CE17" s="654"/>
      <c r="CF17" s="654"/>
      <c r="CG17" s="654"/>
      <c r="CH17" s="654"/>
      <c r="CI17" s="654"/>
      <c r="CJ17" s="654"/>
      <c r="CK17" s="654"/>
      <c r="CL17" s="654"/>
      <c r="CM17" s="654"/>
      <c r="CN17" s="654"/>
      <c r="CO17" s="654"/>
      <c r="CP17" s="654"/>
      <c r="CQ17" s="655"/>
      <c r="CR17" s="620">
        <v>572787</v>
      </c>
      <c r="CS17" s="621"/>
      <c r="CT17" s="621"/>
      <c r="CU17" s="621"/>
      <c r="CV17" s="621"/>
      <c r="CW17" s="621"/>
      <c r="CX17" s="621"/>
      <c r="CY17" s="622"/>
      <c r="CZ17" s="673">
        <v>8.3000000000000007</v>
      </c>
      <c r="DA17" s="673"/>
      <c r="DB17" s="673"/>
      <c r="DC17" s="673"/>
      <c r="DD17" s="626" t="s">
        <v>112</v>
      </c>
      <c r="DE17" s="621"/>
      <c r="DF17" s="621"/>
      <c r="DG17" s="621"/>
      <c r="DH17" s="621"/>
      <c r="DI17" s="621"/>
      <c r="DJ17" s="621"/>
      <c r="DK17" s="621"/>
      <c r="DL17" s="621"/>
      <c r="DM17" s="621"/>
      <c r="DN17" s="621"/>
      <c r="DO17" s="621"/>
      <c r="DP17" s="622"/>
      <c r="DQ17" s="626">
        <v>572787</v>
      </c>
      <c r="DR17" s="621"/>
      <c r="DS17" s="621"/>
      <c r="DT17" s="621"/>
      <c r="DU17" s="621"/>
      <c r="DV17" s="621"/>
      <c r="DW17" s="621"/>
      <c r="DX17" s="621"/>
      <c r="DY17" s="621"/>
      <c r="DZ17" s="621"/>
      <c r="EA17" s="621"/>
      <c r="EB17" s="621"/>
      <c r="EC17" s="656"/>
    </row>
    <row r="18" spans="2:133" ht="11.25" customHeight="1">
      <c r="B18" s="617" t="s">
        <v>251</v>
      </c>
      <c r="C18" s="618"/>
      <c r="D18" s="618"/>
      <c r="E18" s="618"/>
      <c r="F18" s="618"/>
      <c r="G18" s="618"/>
      <c r="H18" s="618"/>
      <c r="I18" s="618"/>
      <c r="J18" s="618"/>
      <c r="K18" s="618"/>
      <c r="L18" s="618"/>
      <c r="M18" s="618"/>
      <c r="N18" s="618"/>
      <c r="O18" s="618"/>
      <c r="P18" s="618"/>
      <c r="Q18" s="619"/>
      <c r="R18" s="620">
        <v>118151</v>
      </c>
      <c r="S18" s="621"/>
      <c r="T18" s="621"/>
      <c r="U18" s="621"/>
      <c r="V18" s="621"/>
      <c r="W18" s="621"/>
      <c r="X18" s="621"/>
      <c r="Y18" s="622"/>
      <c r="Z18" s="673">
        <v>1.7</v>
      </c>
      <c r="AA18" s="673"/>
      <c r="AB18" s="673"/>
      <c r="AC18" s="673"/>
      <c r="AD18" s="674" t="s">
        <v>112</v>
      </c>
      <c r="AE18" s="674"/>
      <c r="AF18" s="674"/>
      <c r="AG18" s="674"/>
      <c r="AH18" s="674"/>
      <c r="AI18" s="674"/>
      <c r="AJ18" s="674"/>
      <c r="AK18" s="674"/>
      <c r="AL18" s="643" t="s">
        <v>112</v>
      </c>
      <c r="AM18" s="675"/>
      <c r="AN18" s="675"/>
      <c r="AO18" s="676"/>
      <c r="AP18" s="617" t="s">
        <v>252</v>
      </c>
      <c r="AQ18" s="618"/>
      <c r="AR18" s="618"/>
      <c r="AS18" s="618"/>
      <c r="AT18" s="618"/>
      <c r="AU18" s="618"/>
      <c r="AV18" s="618"/>
      <c r="AW18" s="618"/>
      <c r="AX18" s="618"/>
      <c r="AY18" s="618"/>
      <c r="AZ18" s="618"/>
      <c r="BA18" s="618"/>
      <c r="BB18" s="618"/>
      <c r="BC18" s="618"/>
      <c r="BD18" s="618"/>
      <c r="BE18" s="618"/>
      <c r="BF18" s="619"/>
      <c r="BG18" s="620" t="s">
        <v>112</v>
      </c>
      <c r="BH18" s="621"/>
      <c r="BI18" s="621"/>
      <c r="BJ18" s="621"/>
      <c r="BK18" s="621"/>
      <c r="BL18" s="621"/>
      <c r="BM18" s="621"/>
      <c r="BN18" s="622"/>
      <c r="BO18" s="673" t="s">
        <v>112</v>
      </c>
      <c r="BP18" s="673"/>
      <c r="BQ18" s="673"/>
      <c r="BR18" s="673"/>
      <c r="BS18" s="626" t="s">
        <v>112</v>
      </c>
      <c r="BT18" s="621"/>
      <c r="BU18" s="621"/>
      <c r="BV18" s="621"/>
      <c r="BW18" s="621"/>
      <c r="BX18" s="621"/>
      <c r="BY18" s="621"/>
      <c r="BZ18" s="621"/>
      <c r="CA18" s="621"/>
      <c r="CB18" s="656"/>
      <c r="CD18" s="657" t="s">
        <v>253</v>
      </c>
      <c r="CE18" s="654"/>
      <c r="CF18" s="654"/>
      <c r="CG18" s="654"/>
      <c r="CH18" s="654"/>
      <c r="CI18" s="654"/>
      <c r="CJ18" s="654"/>
      <c r="CK18" s="654"/>
      <c r="CL18" s="654"/>
      <c r="CM18" s="654"/>
      <c r="CN18" s="654"/>
      <c r="CO18" s="654"/>
      <c r="CP18" s="654"/>
      <c r="CQ18" s="655"/>
      <c r="CR18" s="620" t="s">
        <v>112</v>
      </c>
      <c r="CS18" s="621"/>
      <c r="CT18" s="621"/>
      <c r="CU18" s="621"/>
      <c r="CV18" s="621"/>
      <c r="CW18" s="621"/>
      <c r="CX18" s="621"/>
      <c r="CY18" s="622"/>
      <c r="CZ18" s="673" t="s">
        <v>112</v>
      </c>
      <c r="DA18" s="673"/>
      <c r="DB18" s="673"/>
      <c r="DC18" s="673"/>
      <c r="DD18" s="626" t="s">
        <v>112</v>
      </c>
      <c r="DE18" s="621"/>
      <c r="DF18" s="621"/>
      <c r="DG18" s="621"/>
      <c r="DH18" s="621"/>
      <c r="DI18" s="621"/>
      <c r="DJ18" s="621"/>
      <c r="DK18" s="621"/>
      <c r="DL18" s="621"/>
      <c r="DM18" s="621"/>
      <c r="DN18" s="621"/>
      <c r="DO18" s="621"/>
      <c r="DP18" s="622"/>
      <c r="DQ18" s="626" t="s">
        <v>112</v>
      </c>
      <c r="DR18" s="621"/>
      <c r="DS18" s="621"/>
      <c r="DT18" s="621"/>
      <c r="DU18" s="621"/>
      <c r="DV18" s="621"/>
      <c r="DW18" s="621"/>
      <c r="DX18" s="621"/>
      <c r="DY18" s="621"/>
      <c r="DZ18" s="621"/>
      <c r="EA18" s="621"/>
      <c r="EB18" s="621"/>
      <c r="EC18" s="656"/>
    </row>
    <row r="19" spans="2:133" ht="11.25" customHeight="1">
      <c r="B19" s="617" t="s">
        <v>254</v>
      </c>
      <c r="C19" s="618"/>
      <c r="D19" s="618"/>
      <c r="E19" s="618"/>
      <c r="F19" s="618"/>
      <c r="G19" s="618"/>
      <c r="H19" s="618"/>
      <c r="I19" s="618"/>
      <c r="J19" s="618"/>
      <c r="K19" s="618"/>
      <c r="L19" s="618"/>
      <c r="M19" s="618"/>
      <c r="N19" s="618"/>
      <c r="O19" s="618"/>
      <c r="P19" s="618"/>
      <c r="Q19" s="619"/>
      <c r="R19" s="620" t="s">
        <v>112</v>
      </c>
      <c r="S19" s="621"/>
      <c r="T19" s="621"/>
      <c r="U19" s="621"/>
      <c r="V19" s="621"/>
      <c r="W19" s="621"/>
      <c r="X19" s="621"/>
      <c r="Y19" s="622"/>
      <c r="Z19" s="673" t="s">
        <v>112</v>
      </c>
      <c r="AA19" s="673"/>
      <c r="AB19" s="673"/>
      <c r="AC19" s="673"/>
      <c r="AD19" s="674" t="s">
        <v>112</v>
      </c>
      <c r="AE19" s="674"/>
      <c r="AF19" s="674"/>
      <c r="AG19" s="674"/>
      <c r="AH19" s="674"/>
      <c r="AI19" s="674"/>
      <c r="AJ19" s="674"/>
      <c r="AK19" s="674"/>
      <c r="AL19" s="643" t="s">
        <v>112</v>
      </c>
      <c r="AM19" s="675"/>
      <c r="AN19" s="675"/>
      <c r="AO19" s="676"/>
      <c r="AP19" s="617" t="s">
        <v>255</v>
      </c>
      <c r="AQ19" s="618"/>
      <c r="AR19" s="618"/>
      <c r="AS19" s="618"/>
      <c r="AT19" s="618"/>
      <c r="AU19" s="618"/>
      <c r="AV19" s="618"/>
      <c r="AW19" s="618"/>
      <c r="AX19" s="618"/>
      <c r="AY19" s="618"/>
      <c r="AZ19" s="618"/>
      <c r="BA19" s="618"/>
      <c r="BB19" s="618"/>
      <c r="BC19" s="618"/>
      <c r="BD19" s="618"/>
      <c r="BE19" s="618"/>
      <c r="BF19" s="619"/>
      <c r="BG19" s="620" t="s">
        <v>112</v>
      </c>
      <c r="BH19" s="621"/>
      <c r="BI19" s="621"/>
      <c r="BJ19" s="621"/>
      <c r="BK19" s="621"/>
      <c r="BL19" s="621"/>
      <c r="BM19" s="621"/>
      <c r="BN19" s="622"/>
      <c r="BO19" s="673" t="s">
        <v>112</v>
      </c>
      <c r="BP19" s="673"/>
      <c r="BQ19" s="673"/>
      <c r="BR19" s="673"/>
      <c r="BS19" s="626" t="s">
        <v>112</v>
      </c>
      <c r="BT19" s="621"/>
      <c r="BU19" s="621"/>
      <c r="BV19" s="621"/>
      <c r="BW19" s="621"/>
      <c r="BX19" s="621"/>
      <c r="BY19" s="621"/>
      <c r="BZ19" s="621"/>
      <c r="CA19" s="621"/>
      <c r="CB19" s="656"/>
      <c r="CD19" s="657" t="s">
        <v>256</v>
      </c>
      <c r="CE19" s="654"/>
      <c r="CF19" s="654"/>
      <c r="CG19" s="654"/>
      <c r="CH19" s="654"/>
      <c r="CI19" s="654"/>
      <c r="CJ19" s="654"/>
      <c r="CK19" s="654"/>
      <c r="CL19" s="654"/>
      <c r="CM19" s="654"/>
      <c r="CN19" s="654"/>
      <c r="CO19" s="654"/>
      <c r="CP19" s="654"/>
      <c r="CQ19" s="655"/>
      <c r="CR19" s="620" t="s">
        <v>112</v>
      </c>
      <c r="CS19" s="621"/>
      <c r="CT19" s="621"/>
      <c r="CU19" s="621"/>
      <c r="CV19" s="621"/>
      <c r="CW19" s="621"/>
      <c r="CX19" s="621"/>
      <c r="CY19" s="622"/>
      <c r="CZ19" s="673" t="s">
        <v>112</v>
      </c>
      <c r="DA19" s="673"/>
      <c r="DB19" s="673"/>
      <c r="DC19" s="673"/>
      <c r="DD19" s="626" t="s">
        <v>112</v>
      </c>
      <c r="DE19" s="621"/>
      <c r="DF19" s="621"/>
      <c r="DG19" s="621"/>
      <c r="DH19" s="621"/>
      <c r="DI19" s="621"/>
      <c r="DJ19" s="621"/>
      <c r="DK19" s="621"/>
      <c r="DL19" s="621"/>
      <c r="DM19" s="621"/>
      <c r="DN19" s="621"/>
      <c r="DO19" s="621"/>
      <c r="DP19" s="622"/>
      <c r="DQ19" s="626" t="s">
        <v>112</v>
      </c>
      <c r="DR19" s="621"/>
      <c r="DS19" s="621"/>
      <c r="DT19" s="621"/>
      <c r="DU19" s="621"/>
      <c r="DV19" s="621"/>
      <c r="DW19" s="621"/>
      <c r="DX19" s="621"/>
      <c r="DY19" s="621"/>
      <c r="DZ19" s="621"/>
      <c r="EA19" s="621"/>
      <c r="EB19" s="621"/>
      <c r="EC19" s="656"/>
    </row>
    <row r="20" spans="2:133" ht="11.25" customHeight="1">
      <c r="B20" s="617" t="s">
        <v>257</v>
      </c>
      <c r="C20" s="618"/>
      <c r="D20" s="618"/>
      <c r="E20" s="618"/>
      <c r="F20" s="618"/>
      <c r="G20" s="618"/>
      <c r="H20" s="618"/>
      <c r="I20" s="618"/>
      <c r="J20" s="618"/>
      <c r="K20" s="618"/>
      <c r="L20" s="618"/>
      <c r="M20" s="618"/>
      <c r="N20" s="618"/>
      <c r="O20" s="618"/>
      <c r="P20" s="618"/>
      <c r="Q20" s="619"/>
      <c r="R20" s="620">
        <v>3992643</v>
      </c>
      <c r="S20" s="621"/>
      <c r="T20" s="621"/>
      <c r="U20" s="621"/>
      <c r="V20" s="621"/>
      <c r="W20" s="621"/>
      <c r="X20" s="621"/>
      <c r="Y20" s="622"/>
      <c r="Z20" s="673">
        <v>56.2</v>
      </c>
      <c r="AA20" s="673"/>
      <c r="AB20" s="673"/>
      <c r="AC20" s="673"/>
      <c r="AD20" s="674">
        <v>3874492</v>
      </c>
      <c r="AE20" s="674"/>
      <c r="AF20" s="674"/>
      <c r="AG20" s="674"/>
      <c r="AH20" s="674"/>
      <c r="AI20" s="674"/>
      <c r="AJ20" s="674"/>
      <c r="AK20" s="674"/>
      <c r="AL20" s="643">
        <v>99.6</v>
      </c>
      <c r="AM20" s="675"/>
      <c r="AN20" s="675"/>
      <c r="AO20" s="676"/>
      <c r="AP20" s="617" t="s">
        <v>258</v>
      </c>
      <c r="AQ20" s="618"/>
      <c r="AR20" s="618"/>
      <c r="AS20" s="618"/>
      <c r="AT20" s="618"/>
      <c r="AU20" s="618"/>
      <c r="AV20" s="618"/>
      <c r="AW20" s="618"/>
      <c r="AX20" s="618"/>
      <c r="AY20" s="618"/>
      <c r="AZ20" s="618"/>
      <c r="BA20" s="618"/>
      <c r="BB20" s="618"/>
      <c r="BC20" s="618"/>
      <c r="BD20" s="618"/>
      <c r="BE20" s="618"/>
      <c r="BF20" s="619"/>
      <c r="BG20" s="620" t="s">
        <v>112</v>
      </c>
      <c r="BH20" s="621"/>
      <c r="BI20" s="621"/>
      <c r="BJ20" s="621"/>
      <c r="BK20" s="621"/>
      <c r="BL20" s="621"/>
      <c r="BM20" s="621"/>
      <c r="BN20" s="622"/>
      <c r="BO20" s="673" t="s">
        <v>112</v>
      </c>
      <c r="BP20" s="673"/>
      <c r="BQ20" s="673"/>
      <c r="BR20" s="673"/>
      <c r="BS20" s="626" t="s">
        <v>112</v>
      </c>
      <c r="BT20" s="621"/>
      <c r="BU20" s="621"/>
      <c r="BV20" s="621"/>
      <c r="BW20" s="621"/>
      <c r="BX20" s="621"/>
      <c r="BY20" s="621"/>
      <c r="BZ20" s="621"/>
      <c r="CA20" s="621"/>
      <c r="CB20" s="656"/>
      <c r="CD20" s="657" t="s">
        <v>259</v>
      </c>
      <c r="CE20" s="654"/>
      <c r="CF20" s="654"/>
      <c r="CG20" s="654"/>
      <c r="CH20" s="654"/>
      <c r="CI20" s="654"/>
      <c r="CJ20" s="654"/>
      <c r="CK20" s="654"/>
      <c r="CL20" s="654"/>
      <c r="CM20" s="654"/>
      <c r="CN20" s="654"/>
      <c r="CO20" s="654"/>
      <c r="CP20" s="654"/>
      <c r="CQ20" s="655"/>
      <c r="CR20" s="620">
        <v>6862046</v>
      </c>
      <c r="CS20" s="621"/>
      <c r="CT20" s="621"/>
      <c r="CU20" s="621"/>
      <c r="CV20" s="621"/>
      <c r="CW20" s="621"/>
      <c r="CX20" s="621"/>
      <c r="CY20" s="622"/>
      <c r="CZ20" s="673">
        <v>100</v>
      </c>
      <c r="DA20" s="673"/>
      <c r="DB20" s="673"/>
      <c r="DC20" s="673"/>
      <c r="DD20" s="626">
        <v>505310</v>
      </c>
      <c r="DE20" s="621"/>
      <c r="DF20" s="621"/>
      <c r="DG20" s="621"/>
      <c r="DH20" s="621"/>
      <c r="DI20" s="621"/>
      <c r="DJ20" s="621"/>
      <c r="DK20" s="621"/>
      <c r="DL20" s="621"/>
      <c r="DM20" s="621"/>
      <c r="DN20" s="621"/>
      <c r="DO20" s="621"/>
      <c r="DP20" s="622"/>
      <c r="DQ20" s="626">
        <v>4474327</v>
      </c>
      <c r="DR20" s="621"/>
      <c r="DS20" s="621"/>
      <c r="DT20" s="621"/>
      <c r="DU20" s="621"/>
      <c r="DV20" s="621"/>
      <c r="DW20" s="621"/>
      <c r="DX20" s="621"/>
      <c r="DY20" s="621"/>
      <c r="DZ20" s="621"/>
      <c r="EA20" s="621"/>
      <c r="EB20" s="621"/>
      <c r="EC20" s="656"/>
    </row>
    <row r="21" spans="2:133" ht="11.25" customHeight="1">
      <c r="B21" s="617" t="s">
        <v>260</v>
      </c>
      <c r="C21" s="618"/>
      <c r="D21" s="618"/>
      <c r="E21" s="618"/>
      <c r="F21" s="618"/>
      <c r="G21" s="618"/>
      <c r="H21" s="618"/>
      <c r="I21" s="618"/>
      <c r="J21" s="618"/>
      <c r="K21" s="618"/>
      <c r="L21" s="618"/>
      <c r="M21" s="618"/>
      <c r="N21" s="618"/>
      <c r="O21" s="618"/>
      <c r="P21" s="618"/>
      <c r="Q21" s="619"/>
      <c r="R21" s="620">
        <v>1791</v>
      </c>
      <c r="S21" s="621"/>
      <c r="T21" s="621"/>
      <c r="U21" s="621"/>
      <c r="V21" s="621"/>
      <c r="W21" s="621"/>
      <c r="X21" s="621"/>
      <c r="Y21" s="622"/>
      <c r="Z21" s="673">
        <v>0</v>
      </c>
      <c r="AA21" s="673"/>
      <c r="AB21" s="673"/>
      <c r="AC21" s="673"/>
      <c r="AD21" s="674">
        <v>1791</v>
      </c>
      <c r="AE21" s="674"/>
      <c r="AF21" s="674"/>
      <c r="AG21" s="674"/>
      <c r="AH21" s="674"/>
      <c r="AI21" s="674"/>
      <c r="AJ21" s="674"/>
      <c r="AK21" s="674"/>
      <c r="AL21" s="643">
        <v>0</v>
      </c>
      <c r="AM21" s="675"/>
      <c r="AN21" s="675"/>
      <c r="AO21" s="676"/>
      <c r="AP21" s="711" t="s">
        <v>261</v>
      </c>
      <c r="AQ21" s="721"/>
      <c r="AR21" s="721"/>
      <c r="AS21" s="721"/>
      <c r="AT21" s="721"/>
      <c r="AU21" s="721"/>
      <c r="AV21" s="721"/>
      <c r="AW21" s="721"/>
      <c r="AX21" s="721"/>
      <c r="AY21" s="721"/>
      <c r="AZ21" s="721"/>
      <c r="BA21" s="721"/>
      <c r="BB21" s="721"/>
      <c r="BC21" s="721"/>
      <c r="BD21" s="721"/>
      <c r="BE21" s="721"/>
      <c r="BF21" s="713"/>
      <c r="BG21" s="620" t="s">
        <v>112</v>
      </c>
      <c r="BH21" s="621"/>
      <c r="BI21" s="621"/>
      <c r="BJ21" s="621"/>
      <c r="BK21" s="621"/>
      <c r="BL21" s="621"/>
      <c r="BM21" s="621"/>
      <c r="BN21" s="622"/>
      <c r="BO21" s="673" t="s">
        <v>112</v>
      </c>
      <c r="BP21" s="673"/>
      <c r="BQ21" s="673"/>
      <c r="BR21" s="673"/>
      <c r="BS21" s="626" t="s">
        <v>112</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c r="B22" s="617" t="s">
        <v>262</v>
      </c>
      <c r="C22" s="618"/>
      <c r="D22" s="618"/>
      <c r="E22" s="618"/>
      <c r="F22" s="618"/>
      <c r="G22" s="618"/>
      <c r="H22" s="618"/>
      <c r="I22" s="618"/>
      <c r="J22" s="618"/>
      <c r="K22" s="618"/>
      <c r="L22" s="618"/>
      <c r="M22" s="618"/>
      <c r="N22" s="618"/>
      <c r="O22" s="618"/>
      <c r="P22" s="618"/>
      <c r="Q22" s="619"/>
      <c r="R22" s="620">
        <v>48888</v>
      </c>
      <c r="S22" s="621"/>
      <c r="T22" s="621"/>
      <c r="U22" s="621"/>
      <c r="V22" s="621"/>
      <c r="W22" s="621"/>
      <c r="X22" s="621"/>
      <c r="Y22" s="622"/>
      <c r="Z22" s="673">
        <v>0.7</v>
      </c>
      <c r="AA22" s="673"/>
      <c r="AB22" s="673"/>
      <c r="AC22" s="673"/>
      <c r="AD22" s="674" t="s">
        <v>112</v>
      </c>
      <c r="AE22" s="674"/>
      <c r="AF22" s="674"/>
      <c r="AG22" s="674"/>
      <c r="AH22" s="674"/>
      <c r="AI22" s="674"/>
      <c r="AJ22" s="674"/>
      <c r="AK22" s="674"/>
      <c r="AL22" s="643" t="s">
        <v>112</v>
      </c>
      <c r="AM22" s="675"/>
      <c r="AN22" s="675"/>
      <c r="AO22" s="676"/>
      <c r="AP22" s="711" t="s">
        <v>263</v>
      </c>
      <c r="AQ22" s="721"/>
      <c r="AR22" s="721"/>
      <c r="AS22" s="721"/>
      <c r="AT22" s="721"/>
      <c r="AU22" s="721"/>
      <c r="AV22" s="721"/>
      <c r="AW22" s="721"/>
      <c r="AX22" s="721"/>
      <c r="AY22" s="721"/>
      <c r="AZ22" s="721"/>
      <c r="BA22" s="721"/>
      <c r="BB22" s="721"/>
      <c r="BC22" s="721"/>
      <c r="BD22" s="721"/>
      <c r="BE22" s="721"/>
      <c r="BF22" s="713"/>
      <c r="BG22" s="620" t="s">
        <v>112</v>
      </c>
      <c r="BH22" s="621"/>
      <c r="BI22" s="621"/>
      <c r="BJ22" s="621"/>
      <c r="BK22" s="621"/>
      <c r="BL22" s="621"/>
      <c r="BM22" s="621"/>
      <c r="BN22" s="622"/>
      <c r="BO22" s="673" t="s">
        <v>112</v>
      </c>
      <c r="BP22" s="673"/>
      <c r="BQ22" s="673"/>
      <c r="BR22" s="673"/>
      <c r="BS22" s="626" t="s">
        <v>112</v>
      </c>
      <c r="BT22" s="621"/>
      <c r="BU22" s="621"/>
      <c r="BV22" s="621"/>
      <c r="BW22" s="621"/>
      <c r="BX22" s="621"/>
      <c r="BY22" s="621"/>
      <c r="BZ22" s="621"/>
      <c r="CA22" s="621"/>
      <c r="CB22" s="656"/>
      <c r="CD22" s="725" t="s">
        <v>264</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c r="B23" s="617" t="s">
        <v>265</v>
      </c>
      <c r="C23" s="618"/>
      <c r="D23" s="618"/>
      <c r="E23" s="618"/>
      <c r="F23" s="618"/>
      <c r="G23" s="618"/>
      <c r="H23" s="618"/>
      <c r="I23" s="618"/>
      <c r="J23" s="618"/>
      <c r="K23" s="618"/>
      <c r="L23" s="618"/>
      <c r="M23" s="618"/>
      <c r="N23" s="618"/>
      <c r="O23" s="618"/>
      <c r="P23" s="618"/>
      <c r="Q23" s="619"/>
      <c r="R23" s="620">
        <v>105120</v>
      </c>
      <c r="S23" s="621"/>
      <c r="T23" s="621"/>
      <c r="U23" s="621"/>
      <c r="V23" s="621"/>
      <c r="W23" s="621"/>
      <c r="X23" s="621"/>
      <c r="Y23" s="622"/>
      <c r="Z23" s="673">
        <v>1.5</v>
      </c>
      <c r="AA23" s="673"/>
      <c r="AB23" s="673"/>
      <c r="AC23" s="673"/>
      <c r="AD23" s="674" t="s">
        <v>112</v>
      </c>
      <c r="AE23" s="674"/>
      <c r="AF23" s="674"/>
      <c r="AG23" s="674"/>
      <c r="AH23" s="674"/>
      <c r="AI23" s="674"/>
      <c r="AJ23" s="674"/>
      <c r="AK23" s="674"/>
      <c r="AL23" s="643" t="s">
        <v>112</v>
      </c>
      <c r="AM23" s="675"/>
      <c r="AN23" s="675"/>
      <c r="AO23" s="676"/>
      <c r="AP23" s="711" t="s">
        <v>266</v>
      </c>
      <c r="AQ23" s="721"/>
      <c r="AR23" s="721"/>
      <c r="AS23" s="721"/>
      <c r="AT23" s="721"/>
      <c r="AU23" s="721"/>
      <c r="AV23" s="721"/>
      <c r="AW23" s="721"/>
      <c r="AX23" s="721"/>
      <c r="AY23" s="721"/>
      <c r="AZ23" s="721"/>
      <c r="BA23" s="721"/>
      <c r="BB23" s="721"/>
      <c r="BC23" s="721"/>
      <c r="BD23" s="721"/>
      <c r="BE23" s="721"/>
      <c r="BF23" s="713"/>
      <c r="BG23" s="620" t="s">
        <v>112</v>
      </c>
      <c r="BH23" s="621"/>
      <c r="BI23" s="621"/>
      <c r="BJ23" s="621"/>
      <c r="BK23" s="621"/>
      <c r="BL23" s="621"/>
      <c r="BM23" s="621"/>
      <c r="BN23" s="622"/>
      <c r="BO23" s="673" t="s">
        <v>112</v>
      </c>
      <c r="BP23" s="673"/>
      <c r="BQ23" s="673"/>
      <c r="BR23" s="673"/>
      <c r="BS23" s="626" t="s">
        <v>112</v>
      </c>
      <c r="BT23" s="621"/>
      <c r="BU23" s="621"/>
      <c r="BV23" s="621"/>
      <c r="BW23" s="621"/>
      <c r="BX23" s="621"/>
      <c r="BY23" s="621"/>
      <c r="BZ23" s="621"/>
      <c r="CA23" s="621"/>
      <c r="CB23" s="656"/>
      <c r="CD23" s="725" t="s">
        <v>205</v>
      </c>
      <c r="CE23" s="726"/>
      <c r="CF23" s="726"/>
      <c r="CG23" s="726"/>
      <c r="CH23" s="726"/>
      <c r="CI23" s="726"/>
      <c r="CJ23" s="726"/>
      <c r="CK23" s="726"/>
      <c r="CL23" s="726"/>
      <c r="CM23" s="726"/>
      <c r="CN23" s="726"/>
      <c r="CO23" s="726"/>
      <c r="CP23" s="726"/>
      <c r="CQ23" s="727"/>
      <c r="CR23" s="725" t="s">
        <v>267</v>
      </c>
      <c r="CS23" s="726"/>
      <c r="CT23" s="726"/>
      <c r="CU23" s="726"/>
      <c r="CV23" s="726"/>
      <c r="CW23" s="726"/>
      <c r="CX23" s="726"/>
      <c r="CY23" s="727"/>
      <c r="CZ23" s="725" t="s">
        <v>268</v>
      </c>
      <c r="DA23" s="726"/>
      <c r="DB23" s="726"/>
      <c r="DC23" s="727"/>
      <c r="DD23" s="725" t="s">
        <v>269</v>
      </c>
      <c r="DE23" s="726"/>
      <c r="DF23" s="726"/>
      <c r="DG23" s="726"/>
      <c r="DH23" s="726"/>
      <c r="DI23" s="726"/>
      <c r="DJ23" s="726"/>
      <c r="DK23" s="727"/>
      <c r="DL23" s="728" t="s">
        <v>270</v>
      </c>
      <c r="DM23" s="729"/>
      <c r="DN23" s="729"/>
      <c r="DO23" s="729"/>
      <c r="DP23" s="729"/>
      <c r="DQ23" s="729"/>
      <c r="DR23" s="729"/>
      <c r="DS23" s="729"/>
      <c r="DT23" s="729"/>
      <c r="DU23" s="729"/>
      <c r="DV23" s="730"/>
      <c r="DW23" s="725" t="s">
        <v>271</v>
      </c>
      <c r="DX23" s="726"/>
      <c r="DY23" s="726"/>
      <c r="DZ23" s="726"/>
      <c r="EA23" s="726"/>
      <c r="EB23" s="726"/>
      <c r="EC23" s="727"/>
    </row>
    <row r="24" spans="2:133" ht="11.25" customHeight="1">
      <c r="B24" s="617" t="s">
        <v>272</v>
      </c>
      <c r="C24" s="618"/>
      <c r="D24" s="618"/>
      <c r="E24" s="618"/>
      <c r="F24" s="618"/>
      <c r="G24" s="618"/>
      <c r="H24" s="618"/>
      <c r="I24" s="618"/>
      <c r="J24" s="618"/>
      <c r="K24" s="618"/>
      <c r="L24" s="618"/>
      <c r="M24" s="618"/>
      <c r="N24" s="618"/>
      <c r="O24" s="618"/>
      <c r="P24" s="618"/>
      <c r="Q24" s="619"/>
      <c r="R24" s="620">
        <v>32581</v>
      </c>
      <c r="S24" s="621"/>
      <c r="T24" s="621"/>
      <c r="U24" s="621"/>
      <c r="V24" s="621"/>
      <c r="W24" s="621"/>
      <c r="X24" s="621"/>
      <c r="Y24" s="622"/>
      <c r="Z24" s="673">
        <v>0.5</v>
      </c>
      <c r="AA24" s="673"/>
      <c r="AB24" s="673"/>
      <c r="AC24" s="673"/>
      <c r="AD24" s="674" t="s">
        <v>112</v>
      </c>
      <c r="AE24" s="674"/>
      <c r="AF24" s="674"/>
      <c r="AG24" s="674"/>
      <c r="AH24" s="674"/>
      <c r="AI24" s="674"/>
      <c r="AJ24" s="674"/>
      <c r="AK24" s="674"/>
      <c r="AL24" s="643" t="s">
        <v>112</v>
      </c>
      <c r="AM24" s="675"/>
      <c r="AN24" s="675"/>
      <c r="AO24" s="676"/>
      <c r="AP24" s="711" t="s">
        <v>273</v>
      </c>
      <c r="AQ24" s="721"/>
      <c r="AR24" s="721"/>
      <c r="AS24" s="721"/>
      <c r="AT24" s="721"/>
      <c r="AU24" s="721"/>
      <c r="AV24" s="721"/>
      <c r="AW24" s="721"/>
      <c r="AX24" s="721"/>
      <c r="AY24" s="721"/>
      <c r="AZ24" s="721"/>
      <c r="BA24" s="721"/>
      <c r="BB24" s="721"/>
      <c r="BC24" s="721"/>
      <c r="BD24" s="721"/>
      <c r="BE24" s="721"/>
      <c r="BF24" s="713"/>
      <c r="BG24" s="620" t="s">
        <v>112</v>
      </c>
      <c r="BH24" s="621"/>
      <c r="BI24" s="621"/>
      <c r="BJ24" s="621"/>
      <c r="BK24" s="621"/>
      <c r="BL24" s="621"/>
      <c r="BM24" s="621"/>
      <c r="BN24" s="622"/>
      <c r="BO24" s="673" t="s">
        <v>112</v>
      </c>
      <c r="BP24" s="673"/>
      <c r="BQ24" s="673"/>
      <c r="BR24" s="673"/>
      <c r="BS24" s="626" t="s">
        <v>112</v>
      </c>
      <c r="BT24" s="621"/>
      <c r="BU24" s="621"/>
      <c r="BV24" s="621"/>
      <c r="BW24" s="621"/>
      <c r="BX24" s="621"/>
      <c r="BY24" s="621"/>
      <c r="BZ24" s="621"/>
      <c r="CA24" s="621"/>
      <c r="CB24" s="656"/>
      <c r="CD24" s="677" t="s">
        <v>274</v>
      </c>
      <c r="CE24" s="678"/>
      <c r="CF24" s="678"/>
      <c r="CG24" s="678"/>
      <c r="CH24" s="678"/>
      <c r="CI24" s="678"/>
      <c r="CJ24" s="678"/>
      <c r="CK24" s="678"/>
      <c r="CL24" s="678"/>
      <c r="CM24" s="678"/>
      <c r="CN24" s="678"/>
      <c r="CO24" s="678"/>
      <c r="CP24" s="678"/>
      <c r="CQ24" s="679"/>
      <c r="CR24" s="670">
        <v>2669467</v>
      </c>
      <c r="CS24" s="671"/>
      <c r="CT24" s="671"/>
      <c r="CU24" s="671"/>
      <c r="CV24" s="671"/>
      <c r="CW24" s="671"/>
      <c r="CX24" s="671"/>
      <c r="CY24" s="718"/>
      <c r="CZ24" s="722">
        <v>38.9</v>
      </c>
      <c r="DA24" s="723"/>
      <c r="DB24" s="723"/>
      <c r="DC24" s="724"/>
      <c r="DD24" s="717">
        <v>1692487</v>
      </c>
      <c r="DE24" s="671"/>
      <c r="DF24" s="671"/>
      <c r="DG24" s="671"/>
      <c r="DH24" s="671"/>
      <c r="DI24" s="671"/>
      <c r="DJ24" s="671"/>
      <c r="DK24" s="718"/>
      <c r="DL24" s="717">
        <v>1647584</v>
      </c>
      <c r="DM24" s="671"/>
      <c r="DN24" s="671"/>
      <c r="DO24" s="671"/>
      <c r="DP24" s="671"/>
      <c r="DQ24" s="671"/>
      <c r="DR24" s="671"/>
      <c r="DS24" s="671"/>
      <c r="DT24" s="671"/>
      <c r="DU24" s="671"/>
      <c r="DV24" s="718"/>
      <c r="DW24" s="719">
        <v>40.299999999999997</v>
      </c>
      <c r="DX24" s="688"/>
      <c r="DY24" s="688"/>
      <c r="DZ24" s="688"/>
      <c r="EA24" s="688"/>
      <c r="EB24" s="688"/>
      <c r="EC24" s="720"/>
    </row>
    <row r="25" spans="2:133" ht="11.25" customHeight="1">
      <c r="B25" s="617" t="s">
        <v>275</v>
      </c>
      <c r="C25" s="618"/>
      <c r="D25" s="618"/>
      <c r="E25" s="618"/>
      <c r="F25" s="618"/>
      <c r="G25" s="618"/>
      <c r="H25" s="618"/>
      <c r="I25" s="618"/>
      <c r="J25" s="618"/>
      <c r="K25" s="618"/>
      <c r="L25" s="618"/>
      <c r="M25" s="618"/>
      <c r="N25" s="618"/>
      <c r="O25" s="618"/>
      <c r="P25" s="618"/>
      <c r="Q25" s="619"/>
      <c r="R25" s="620">
        <v>1118471</v>
      </c>
      <c r="S25" s="621"/>
      <c r="T25" s="621"/>
      <c r="U25" s="621"/>
      <c r="V25" s="621"/>
      <c r="W25" s="621"/>
      <c r="X25" s="621"/>
      <c r="Y25" s="622"/>
      <c r="Z25" s="673">
        <v>15.7</v>
      </c>
      <c r="AA25" s="673"/>
      <c r="AB25" s="673"/>
      <c r="AC25" s="673"/>
      <c r="AD25" s="674" t="s">
        <v>112</v>
      </c>
      <c r="AE25" s="674"/>
      <c r="AF25" s="674"/>
      <c r="AG25" s="674"/>
      <c r="AH25" s="674"/>
      <c r="AI25" s="674"/>
      <c r="AJ25" s="674"/>
      <c r="AK25" s="674"/>
      <c r="AL25" s="643" t="s">
        <v>112</v>
      </c>
      <c r="AM25" s="675"/>
      <c r="AN25" s="675"/>
      <c r="AO25" s="676"/>
      <c r="AP25" s="711" t="s">
        <v>276</v>
      </c>
      <c r="AQ25" s="721"/>
      <c r="AR25" s="721"/>
      <c r="AS25" s="721"/>
      <c r="AT25" s="721"/>
      <c r="AU25" s="721"/>
      <c r="AV25" s="721"/>
      <c r="AW25" s="721"/>
      <c r="AX25" s="721"/>
      <c r="AY25" s="721"/>
      <c r="AZ25" s="721"/>
      <c r="BA25" s="721"/>
      <c r="BB25" s="721"/>
      <c r="BC25" s="721"/>
      <c r="BD25" s="721"/>
      <c r="BE25" s="721"/>
      <c r="BF25" s="713"/>
      <c r="BG25" s="620" t="s">
        <v>112</v>
      </c>
      <c r="BH25" s="621"/>
      <c r="BI25" s="621"/>
      <c r="BJ25" s="621"/>
      <c r="BK25" s="621"/>
      <c r="BL25" s="621"/>
      <c r="BM25" s="621"/>
      <c r="BN25" s="622"/>
      <c r="BO25" s="673" t="s">
        <v>112</v>
      </c>
      <c r="BP25" s="673"/>
      <c r="BQ25" s="673"/>
      <c r="BR25" s="673"/>
      <c r="BS25" s="626" t="s">
        <v>112</v>
      </c>
      <c r="BT25" s="621"/>
      <c r="BU25" s="621"/>
      <c r="BV25" s="621"/>
      <c r="BW25" s="621"/>
      <c r="BX25" s="621"/>
      <c r="BY25" s="621"/>
      <c r="BZ25" s="621"/>
      <c r="CA25" s="621"/>
      <c r="CB25" s="656"/>
      <c r="CD25" s="657" t="s">
        <v>277</v>
      </c>
      <c r="CE25" s="654"/>
      <c r="CF25" s="654"/>
      <c r="CG25" s="654"/>
      <c r="CH25" s="654"/>
      <c r="CI25" s="654"/>
      <c r="CJ25" s="654"/>
      <c r="CK25" s="654"/>
      <c r="CL25" s="654"/>
      <c r="CM25" s="654"/>
      <c r="CN25" s="654"/>
      <c r="CO25" s="654"/>
      <c r="CP25" s="654"/>
      <c r="CQ25" s="655"/>
      <c r="CR25" s="620">
        <v>987974</v>
      </c>
      <c r="CS25" s="639"/>
      <c r="CT25" s="639"/>
      <c r="CU25" s="639"/>
      <c r="CV25" s="639"/>
      <c r="CW25" s="639"/>
      <c r="CX25" s="639"/>
      <c r="CY25" s="640"/>
      <c r="CZ25" s="623">
        <v>14.4</v>
      </c>
      <c r="DA25" s="641"/>
      <c r="DB25" s="641"/>
      <c r="DC25" s="642"/>
      <c r="DD25" s="626">
        <v>856006</v>
      </c>
      <c r="DE25" s="639"/>
      <c r="DF25" s="639"/>
      <c r="DG25" s="639"/>
      <c r="DH25" s="639"/>
      <c r="DI25" s="639"/>
      <c r="DJ25" s="639"/>
      <c r="DK25" s="640"/>
      <c r="DL25" s="626">
        <v>815439</v>
      </c>
      <c r="DM25" s="639"/>
      <c r="DN25" s="639"/>
      <c r="DO25" s="639"/>
      <c r="DP25" s="639"/>
      <c r="DQ25" s="639"/>
      <c r="DR25" s="639"/>
      <c r="DS25" s="639"/>
      <c r="DT25" s="639"/>
      <c r="DU25" s="639"/>
      <c r="DV25" s="640"/>
      <c r="DW25" s="643">
        <v>20</v>
      </c>
      <c r="DX25" s="644"/>
      <c r="DY25" s="644"/>
      <c r="DZ25" s="644"/>
      <c r="EA25" s="644"/>
      <c r="EB25" s="644"/>
      <c r="EC25" s="645"/>
    </row>
    <row r="26" spans="2:133" ht="11.25" customHeight="1">
      <c r="B26" s="714" t="s">
        <v>278</v>
      </c>
      <c r="C26" s="715"/>
      <c r="D26" s="715"/>
      <c r="E26" s="715"/>
      <c r="F26" s="715"/>
      <c r="G26" s="715"/>
      <c r="H26" s="715"/>
      <c r="I26" s="715"/>
      <c r="J26" s="715"/>
      <c r="K26" s="715"/>
      <c r="L26" s="715"/>
      <c r="M26" s="715"/>
      <c r="N26" s="715"/>
      <c r="O26" s="715"/>
      <c r="P26" s="715"/>
      <c r="Q26" s="716"/>
      <c r="R26" s="620" t="s">
        <v>112</v>
      </c>
      <c r="S26" s="621"/>
      <c r="T26" s="621"/>
      <c r="U26" s="621"/>
      <c r="V26" s="621"/>
      <c r="W26" s="621"/>
      <c r="X26" s="621"/>
      <c r="Y26" s="622"/>
      <c r="Z26" s="673" t="s">
        <v>112</v>
      </c>
      <c r="AA26" s="673"/>
      <c r="AB26" s="673"/>
      <c r="AC26" s="673"/>
      <c r="AD26" s="674" t="s">
        <v>112</v>
      </c>
      <c r="AE26" s="674"/>
      <c r="AF26" s="674"/>
      <c r="AG26" s="674"/>
      <c r="AH26" s="674"/>
      <c r="AI26" s="674"/>
      <c r="AJ26" s="674"/>
      <c r="AK26" s="674"/>
      <c r="AL26" s="643" t="s">
        <v>112</v>
      </c>
      <c r="AM26" s="675"/>
      <c r="AN26" s="675"/>
      <c r="AO26" s="676"/>
      <c r="AP26" s="711" t="s">
        <v>279</v>
      </c>
      <c r="AQ26" s="712"/>
      <c r="AR26" s="712"/>
      <c r="AS26" s="712"/>
      <c r="AT26" s="712"/>
      <c r="AU26" s="712"/>
      <c r="AV26" s="712"/>
      <c r="AW26" s="712"/>
      <c r="AX26" s="712"/>
      <c r="AY26" s="712"/>
      <c r="AZ26" s="712"/>
      <c r="BA26" s="712"/>
      <c r="BB26" s="712"/>
      <c r="BC26" s="712"/>
      <c r="BD26" s="712"/>
      <c r="BE26" s="712"/>
      <c r="BF26" s="713"/>
      <c r="BG26" s="620" t="s">
        <v>112</v>
      </c>
      <c r="BH26" s="621"/>
      <c r="BI26" s="621"/>
      <c r="BJ26" s="621"/>
      <c r="BK26" s="621"/>
      <c r="BL26" s="621"/>
      <c r="BM26" s="621"/>
      <c r="BN26" s="622"/>
      <c r="BO26" s="673" t="s">
        <v>112</v>
      </c>
      <c r="BP26" s="673"/>
      <c r="BQ26" s="673"/>
      <c r="BR26" s="673"/>
      <c r="BS26" s="626" t="s">
        <v>112</v>
      </c>
      <c r="BT26" s="621"/>
      <c r="BU26" s="621"/>
      <c r="BV26" s="621"/>
      <c r="BW26" s="621"/>
      <c r="BX26" s="621"/>
      <c r="BY26" s="621"/>
      <c r="BZ26" s="621"/>
      <c r="CA26" s="621"/>
      <c r="CB26" s="656"/>
      <c r="CD26" s="657" t="s">
        <v>280</v>
      </c>
      <c r="CE26" s="654"/>
      <c r="CF26" s="654"/>
      <c r="CG26" s="654"/>
      <c r="CH26" s="654"/>
      <c r="CI26" s="654"/>
      <c r="CJ26" s="654"/>
      <c r="CK26" s="654"/>
      <c r="CL26" s="654"/>
      <c r="CM26" s="654"/>
      <c r="CN26" s="654"/>
      <c r="CO26" s="654"/>
      <c r="CP26" s="654"/>
      <c r="CQ26" s="655"/>
      <c r="CR26" s="620">
        <v>537653</v>
      </c>
      <c r="CS26" s="621"/>
      <c r="CT26" s="621"/>
      <c r="CU26" s="621"/>
      <c r="CV26" s="621"/>
      <c r="CW26" s="621"/>
      <c r="CX26" s="621"/>
      <c r="CY26" s="622"/>
      <c r="CZ26" s="623">
        <v>7.8</v>
      </c>
      <c r="DA26" s="641"/>
      <c r="DB26" s="641"/>
      <c r="DC26" s="642"/>
      <c r="DD26" s="626">
        <v>451435</v>
      </c>
      <c r="DE26" s="621"/>
      <c r="DF26" s="621"/>
      <c r="DG26" s="621"/>
      <c r="DH26" s="621"/>
      <c r="DI26" s="621"/>
      <c r="DJ26" s="621"/>
      <c r="DK26" s="622"/>
      <c r="DL26" s="626" t="s">
        <v>211</v>
      </c>
      <c r="DM26" s="621"/>
      <c r="DN26" s="621"/>
      <c r="DO26" s="621"/>
      <c r="DP26" s="621"/>
      <c r="DQ26" s="621"/>
      <c r="DR26" s="621"/>
      <c r="DS26" s="621"/>
      <c r="DT26" s="621"/>
      <c r="DU26" s="621"/>
      <c r="DV26" s="622"/>
      <c r="DW26" s="643" t="s">
        <v>211</v>
      </c>
      <c r="DX26" s="644"/>
      <c r="DY26" s="644"/>
      <c r="DZ26" s="644"/>
      <c r="EA26" s="644"/>
      <c r="EB26" s="644"/>
      <c r="EC26" s="645"/>
    </row>
    <row r="27" spans="2:133" ht="11.25" customHeight="1">
      <c r="B27" s="617" t="s">
        <v>281</v>
      </c>
      <c r="C27" s="618"/>
      <c r="D27" s="618"/>
      <c r="E27" s="618"/>
      <c r="F27" s="618"/>
      <c r="G27" s="618"/>
      <c r="H27" s="618"/>
      <c r="I27" s="618"/>
      <c r="J27" s="618"/>
      <c r="K27" s="618"/>
      <c r="L27" s="618"/>
      <c r="M27" s="618"/>
      <c r="N27" s="618"/>
      <c r="O27" s="618"/>
      <c r="P27" s="618"/>
      <c r="Q27" s="619"/>
      <c r="R27" s="620">
        <v>1063872</v>
      </c>
      <c r="S27" s="621"/>
      <c r="T27" s="621"/>
      <c r="U27" s="621"/>
      <c r="V27" s="621"/>
      <c r="W27" s="621"/>
      <c r="X27" s="621"/>
      <c r="Y27" s="622"/>
      <c r="Z27" s="673">
        <v>15</v>
      </c>
      <c r="AA27" s="673"/>
      <c r="AB27" s="673"/>
      <c r="AC27" s="673"/>
      <c r="AD27" s="674" t="s">
        <v>112</v>
      </c>
      <c r="AE27" s="674"/>
      <c r="AF27" s="674"/>
      <c r="AG27" s="674"/>
      <c r="AH27" s="674"/>
      <c r="AI27" s="674"/>
      <c r="AJ27" s="674"/>
      <c r="AK27" s="674"/>
      <c r="AL27" s="643" t="s">
        <v>112</v>
      </c>
      <c r="AM27" s="675"/>
      <c r="AN27" s="675"/>
      <c r="AO27" s="676"/>
      <c r="AP27" s="617" t="s">
        <v>282</v>
      </c>
      <c r="AQ27" s="618"/>
      <c r="AR27" s="618"/>
      <c r="AS27" s="618"/>
      <c r="AT27" s="618"/>
      <c r="AU27" s="618"/>
      <c r="AV27" s="618"/>
      <c r="AW27" s="618"/>
      <c r="AX27" s="618"/>
      <c r="AY27" s="618"/>
      <c r="AZ27" s="618"/>
      <c r="BA27" s="618"/>
      <c r="BB27" s="618"/>
      <c r="BC27" s="618"/>
      <c r="BD27" s="618"/>
      <c r="BE27" s="618"/>
      <c r="BF27" s="619"/>
      <c r="BG27" s="620">
        <v>2096597</v>
      </c>
      <c r="BH27" s="621"/>
      <c r="BI27" s="621"/>
      <c r="BJ27" s="621"/>
      <c r="BK27" s="621"/>
      <c r="BL27" s="621"/>
      <c r="BM27" s="621"/>
      <c r="BN27" s="622"/>
      <c r="BO27" s="673">
        <v>100</v>
      </c>
      <c r="BP27" s="673"/>
      <c r="BQ27" s="673"/>
      <c r="BR27" s="673"/>
      <c r="BS27" s="626" t="s">
        <v>112</v>
      </c>
      <c r="BT27" s="621"/>
      <c r="BU27" s="621"/>
      <c r="BV27" s="621"/>
      <c r="BW27" s="621"/>
      <c r="BX27" s="621"/>
      <c r="BY27" s="621"/>
      <c r="BZ27" s="621"/>
      <c r="CA27" s="621"/>
      <c r="CB27" s="656"/>
      <c r="CD27" s="657" t="s">
        <v>283</v>
      </c>
      <c r="CE27" s="654"/>
      <c r="CF27" s="654"/>
      <c r="CG27" s="654"/>
      <c r="CH27" s="654"/>
      <c r="CI27" s="654"/>
      <c r="CJ27" s="654"/>
      <c r="CK27" s="654"/>
      <c r="CL27" s="654"/>
      <c r="CM27" s="654"/>
      <c r="CN27" s="654"/>
      <c r="CO27" s="654"/>
      <c r="CP27" s="654"/>
      <c r="CQ27" s="655"/>
      <c r="CR27" s="620">
        <v>1108706</v>
      </c>
      <c r="CS27" s="639"/>
      <c r="CT27" s="639"/>
      <c r="CU27" s="639"/>
      <c r="CV27" s="639"/>
      <c r="CW27" s="639"/>
      <c r="CX27" s="639"/>
      <c r="CY27" s="640"/>
      <c r="CZ27" s="623">
        <v>16.2</v>
      </c>
      <c r="DA27" s="641"/>
      <c r="DB27" s="641"/>
      <c r="DC27" s="642"/>
      <c r="DD27" s="626">
        <v>263694</v>
      </c>
      <c r="DE27" s="639"/>
      <c r="DF27" s="639"/>
      <c r="DG27" s="639"/>
      <c r="DH27" s="639"/>
      <c r="DI27" s="639"/>
      <c r="DJ27" s="639"/>
      <c r="DK27" s="640"/>
      <c r="DL27" s="626">
        <v>259358</v>
      </c>
      <c r="DM27" s="639"/>
      <c r="DN27" s="639"/>
      <c r="DO27" s="639"/>
      <c r="DP27" s="639"/>
      <c r="DQ27" s="639"/>
      <c r="DR27" s="639"/>
      <c r="DS27" s="639"/>
      <c r="DT27" s="639"/>
      <c r="DU27" s="639"/>
      <c r="DV27" s="640"/>
      <c r="DW27" s="643">
        <v>6.3</v>
      </c>
      <c r="DX27" s="644"/>
      <c r="DY27" s="644"/>
      <c r="DZ27" s="644"/>
      <c r="EA27" s="644"/>
      <c r="EB27" s="644"/>
      <c r="EC27" s="645"/>
    </row>
    <row r="28" spans="2:133" ht="11.25" customHeight="1">
      <c r="B28" s="617" t="s">
        <v>284</v>
      </c>
      <c r="C28" s="618"/>
      <c r="D28" s="618"/>
      <c r="E28" s="618"/>
      <c r="F28" s="618"/>
      <c r="G28" s="618"/>
      <c r="H28" s="618"/>
      <c r="I28" s="618"/>
      <c r="J28" s="618"/>
      <c r="K28" s="618"/>
      <c r="L28" s="618"/>
      <c r="M28" s="618"/>
      <c r="N28" s="618"/>
      <c r="O28" s="618"/>
      <c r="P28" s="618"/>
      <c r="Q28" s="619"/>
      <c r="R28" s="620">
        <v>12078</v>
      </c>
      <c r="S28" s="621"/>
      <c r="T28" s="621"/>
      <c r="U28" s="621"/>
      <c r="V28" s="621"/>
      <c r="W28" s="621"/>
      <c r="X28" s="621"/>
      <c r="Y28" s="622"/>
      <c r="Z28" s="673">
        <v>0.2</v>
      </c>
      <c r="AA28" s="673"/>
      <c r="AB28" s="673"/>
      <c r="AC28" s="673"/>
      <c r="AD28" s="674" t="s">
        <v>112</v>
      </c>
      <c r="AE28" s="674"/>
      <c r="AF28" s="674"/>
      <c r="AG28" s="674"/>
      <c r="AH28" s="674"/>
      <c r="AI28" s="674"/>
      <c r="AJ28" s="674"/>
      <c r="AK28" s="674"/>
      <c r="AL28" s="643" t="s">
        <v>112</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285</v>
      </c>
      <c r="CE28" s="654"/>
      <c r="CF28" s="654"/>
      <c r="CG28" s="654"/>
      <c r="CH28" s="654"/>
      <c r="CI28" s="654"/>
      <c r="CJ28" s="654"/>
      <c r="CK28" s="654"/>
      <c r="CL28" s="654"/>
      <c r="CM28" s="654"/>
      <c r="CN28" s="654"/>
      <c r="CO28" s="654"/>
      <c r="CP28" s="654"/>
      <c r="CQ28" s="655"/>
      <c r="CR28" s="620">
        <v>572787</v>
      </c>
      <c r="CS28" s="621"/>
      <c r="CT28" s="621"/>
      <c r="CU28" s="621"/>
      <c r="CV28" s="621"/>
      <c r="CW28" s="621"/>
      <c r="CX28" s="621"/>
      <c r="CY28" s="622"/>
      <c r="CZ28" s="623">
        <v>8.3000000000000007</v>
      </c>
      <c r="DA28" s="641"/>
      <c r="DB28" s="641"/>
      <c r="DC28" s="642"/>
      <c r="DD28" s="626">
        <v>572787</v>
      </c>
      <c r="DE28" s="621"/>
      <c r="DF28" s="621"/>
      <c r="DG28" s="621"/>
      <c r="DH28" s="621"/>
      <c r="DI28" s="621"/>
      <c r="DJ28" s="621"/>
      <c r="DK28" s="622"/>
      <c r="DL28" s="626">
        <v>572787</v>
      </c>
      <c r="DM28" s="621"/>
      <c r="DN28" s="621"/>
      <c r="DO28" s="621"/>
      <c r="DP28" s="621"/>
      <c r="DQ28" s="621"/>
      <c r="DR28" s="621"/>
      <c r="DS28" s="621"/>
      <c r="DT28" s="621"/>
      <c r="DU28" s="621"/>
      <c r="DV28" s="622"/>
      <c r="DW28" s="643">
        <v>14</v>
      </c>
      <c r="DX28" s="644"/>
      <c r="DY28" s="644"/>
      <c r="DZ28" s="644"/>
      <c r="EA28" s="644"/>
      <c r="EB28" s="644"/>
      <c r="EC28" s="645"/>
    </row>
    <row r="29" spans="2:133" ht="11.25" customHeight="1">
      <c r="B29" s="617" t="s">
        <v>286</v>
      </c>
      <c r="C29" s="618"/>
      <c r="D29" s="618"/>
      <c r="E29" s="618"/>
      <c r="F29" s="618"/>
      <c r="G29" s="618"/>
      <c r="H29" s="618"/>
      <c r="I29" s="618"/>
      <c r="J29" s="618"/>
      <c r="K29" s="618"/>
      <c r="L29" s="618"/>
      <c r="M29" s="618"/>
      <c r="N29" s="618"/>
      <c r="O29" s="618"/>
      <c r="P29" s="618"/>
      <c r="Q29" s="619"/>
      <c r="R29" s="620">
        <v>19015</v>
      </c>
      <c r="S29" s="621"/>
      <c r="T29" s="621"/>
      <c r="U29" s="621"/>
      <c r="V29" s="621"/>
      <c r="W29" s="621"/>
      <c r="X29" s="621"/>
      <c r="Y29" s="622"/>
      <c r="Z29" s="673">
        <v>0.3</v>
      </c>
      <c r="AA29" s="673"/>
      <c r="AB29" s="673"/>
      <c r="AC29" s="673"/>
      <c r="AD29" s="674" t="s">
        <v>112</v>
      </c>
      <c r="AE29" s="674"/>
      <c r="AF29" s="674"/>
      <c r="AG29" s="674"/>
      <c r="AH29" s="674"/>
      <c r="AI29" s="674"/>
      <c r="AJ29" s="674"/>
      <c r="AK29" s="674"/>
      <c r="AL29" s="643" t="s">
        <v>112</v>
      </c>
      <c r="AM29" s="675"/>
      <c r="AN29" s="675"/>
      <c r="AO29" s="676"/>
      <c r="AP29" s="680" t="s">
        <v>205</v>
      </c>
      <c r="AQ29" s="681"/>
      <c r="AR29" s="681"/>
      <c r="AS29" s="681"/>
      <c r="AT29" s="681"/>
      <c r="AU29" s="681"/>
      <c r="AV29" s="681"/>
      <c r="AW29" s="681"/>
      <c r="AX29" s="681"/>
      <c r="AY29" s="681"/>
      <c r="AZ29" s="681"/>
      <c r="BA29" s="681"/>
      <c r="BB29" s="681"/>
      <c r="BC29" s="681"/>
      <c r="BD29" s="681"/>
      <c r="BE29" s="681"/>
      <c r="BF29" s="682"/>
      <c r="BG29" s="680" t="s">
        <v>287</v>
      </c>
      <c r="BH29" s="696"/>
      <c r="BI29" s="696"/>
      <c r="BJ29" s="696"/>
      <c r="BK29" s="696"/>
      <c r="BL29" s="696"/>
      <c r="BM29" s="696"/>
      <c r="BN29" s="696"/>
      <c r="BO29" s="696"/>
      <c r="BP29" s="696"/>
      <c r="BQ29" s="697"/>
      <c r="BR29" s="680" t="s">
        <v>288</v>
      </c>
      <c r="BS29" s="696"/>
      <c r="BT29" s="696"/>
      <c r="BU29" s="696"/>
      <c r="BV29" s="696"/>
      <c r="BW29" s="696"/>
      <c r="BX29" s="696"/>
      <c r="BY29" s="696"/>
      <c r="BZ29" s="696"/>
      <c r="CA29" s="696"/>
      <c r="CB29" s="697"/>
      <c r="CD29" s="690" t="s">
        <v>289</v>
      </c>
      <c r="CE29" s="691"/>
      <c r="CF29" s="657" t="s">
        <v>59</v>
      </c>
      <c r="CG29" s="654"/>
      <c r="CH29" s="654"/>
      <c r="CI29" s="654"/>
      <c r="CJ29" s="654"/>
      <c r="CK29" s="654"/>
      <c r="CL29" s="654"/>
      <c r="CM29" s="654"/>
      <c r="CN29" s="654"/>
      <c r="CO29" s="654"/>
      <c r="CP29" s="654"/>
      <c r="CQ29" s="655"/>
      <c r="CR29" s="620">
        <v>572704</v>
      </c>
      <c r="CS29" s="639"/>
      <c r="CT29" s="639"/>
      <c r="CU29" s="639"/>
      <c r="CV29" s="639"/>
      <c r="CW29" s="639"/>
      <c r="CX29" s="639"/>
      <c r="CY29" s="640"/>
      <c r="CZ29" s="623">
        <v>8.3000000000000007</v>
      </c>
      <c r="DA29" s="641"/>
      <c r="DB29" s="641"/>
      <c r="DC29" s="642"/>
      <c r="DD29" s="626">
        <v>572704</v>
      </c>
      <c r="DE29" s="639"/>
      <c r="DF29" s="639"/>
      <c r="DG29" s="639"/>
      <c r="DH29" s="639"/>
      <c r="DI29" s="639"/>
      <c r="DJ29" s="639"/>
      <c r="DK29" s="640"/>
      <c r="DL29" s="626">
        <v>572704</v>
      </c>
      <c r="DM29" s="639"/>
      <c r="DN29" s="639"/>
      <c r="DO29" s="639"/>
      <c r="DP29" s="639"/>
      <c r="DQ29" s="639"/>
      <c r="DR29" s="639"/>
      <c r="DS29" s="639"/>
      <c r="DT29" s="639"/>
      <c r="DU29" s="639"/>
      <c r="DV29" s="640"/>
      <c r="DW29" s="643">
        <v>14</v>
      </c>
      <c r="DX29" s="644"/>
      <c r="DY29" s="644"/>
      <c r="DZ29" s="644"/>
      <c r="EA29" s="644"/>
      <c r="EB29" s="644"/>
      <c r="EC29" s="645"/>
    </row>
    <row r="30" spans="2:133" ht="11.25" customHeight="1">
      <c r="B30" s="617" t="s">
        <v>290</v>
      </c>
      <c r="C30" s="618"/>
      <c r="D30" s="618"/>
      <c r="E30" s="618"/>
      <c r="F30" s="618"/>
      <c r="G30" s="618"/>
      <c r="H30" s="618"/>
      <c r="I30" s="618"/>
      <c r="J30" s="618"/>
      <c r="K30" s="618"/>
      <c r="L30" s="618"/>
      <c r="M30" s="618"/>
      <c r="N30" s="618"/>
      <c r="O30" s="618"/>
      <c r="P30" s="618"/>
      <c r="Q30" s="619"/>
      <c r="R30" s="620">
        <v>173639</v>
      </c>
      <c r="S30" s="621"/>
      <c r="T30" s="621"/>
      <c r="U30" s="621"/>
      <c r="V30" s="621"/>
      <c r="W30" s="621"/>
      <c r="X30" s="621"/>
      <c r="Y30" s="622"/>
      <c r="Z30" s="673">
        <v>2.4</v>
      </c>
      <c r="AA30" s="673"/>
      <c r="AB30" s="673"/>
      <c r="AC30" s="673"/>
      <c r="AD30" s="674" t="s">
        <v>112</v>
      </c>
      <c r="AE30" s="674"/>
      <c r="AF30" s="674"/>
      <c r="AG30" s="674"/>
      <c r="AH30" s="674"/>
      <c r="AI30" s="674"/>
      <c r="AJ30" s="674"/>
      <c r="AK30" s="674"/>
      <c r="AL30" s="643" t="s">
        <v>112</v>
      </c>
      <c r="AM30" s="675"/>
      <c r="AN30" s="675"/>
      <c r="AO30" s="676"/>
      <c r="AP30" s="698" t="s">
        <v>291</v>
      </c>
      <c r="AQ30" s="699"/>
      <c r="AR30" s="699"/>
      <c r="AS30" s="699"/>
      <c r="AT30" s="704" t="s">
        <v>292</v>
      </c>
      <c r="AU30" s="184"/>
      <c r="AV30" s="184"/>
      <c r="AW30" s="184"/>
      <c r="AX30" s="707" t="s">
        <v>171</v>
      </c>
      <c r="AY30" s="708"/>
      <c r="AZ30" s="708"/>
      <c r="BA30" s="708"/>
      <c r="BB30" s="708"/>
      <c r="BC30" s="708"/>
      <c r="BD30" s="708"/>
      <c r="BE30" s="708"/>
      <c r="BF30" s="709"/>
      <c r="BG30" s="686">
        <v>98.3</v>
      </c>
      <c r="BH30" s="687"/>
      <c r="BI30" s="687"/>
      <c r="BJ30" s="687"/>
      <c r="BK30" s="687"/>
      <c r="BL30" s="687"/>
      <c r="BM30" s="688">
        <v>92.4</v>
      </c>
      <c r="BN30" s="687"/>
      <c r="BO30" s="687"/>
      <c r="BP30" s="687"/>
      <c r="BQ30" s="689"/>
      <c r="BR30" s="686">
        <v>98.1</v>
      </c>
      <c r="BS30" s="687"/>
      <c r="BT30" s="687"/>
      <c r="BU30" s="687"/>
      <c r="BV30" s="687"/>
      <c r="BW30" s="687"/>
      <c r="BX30" s="688">
        <v>91.6</v>
      </c>
      <c r="BY30" s="687"/>
      <c r="BZ30" s="687"/>
      <c r="CA30" s="687"/>
      <c r="CB30" s="689"/>
      <c r="CD30" s="692"/>
      <c r="CE30" s="693"/>
      <c r="CF30" s="657" t="s">
        <v>293</v>
      </c>
      <c r="CG30" s="654"/>
      <c r="CH30" s="654"/>
      <c r="CI30" s="654"/>
      <c r="CJ30" s="654"/>
      <c r="CK30" s="654"/>
      <c r="CL30" s="654"/>
      <c r="CM30" s="654"/>
      <c r="CN30" s="654"/>
      <c r="CO30" s="654"/>
      <c r="CP30" s="654"/>
      <c r="CQ30" s="655"/>
      <c r="CR30" s="620">
        <v>509107</v>
      </c>
      <c r="CS30" s="621"/>
      <c r="CT30" s="621"/>
      <c r="CU30" s="621"/>
      <c r="CV30" s="621"/>
      <c r="CW30" s="621"/>
      <c r="CX30" s="621"/>
      <c r="CY30" s="622"/>
      <c r="CZ30" s="623">
        <v>7.4</v>
      </c>
      <c r="DA30" s="641"/>
      <c r="DB30" s="641"/>
      <c r="DC30" s="642"/>
      <c r="DD30" s="626">
        <v>509107</v>
      </c>
      <c r="DE30" s="621"/>
      <c r="DF30" s="621"/>
      <c r="DG30" s="621"/>
      <c r="DH30" s="621"/>
      <c r="DI30" s="621"/>
      <c r="DJ30" s="621"/>
      <c r="DK30" s="622"/>
      <c r="DL30" s="626">
        <v>509107</v>
      </c>
      <c r="DM30" s="621"/>
      <c r="DN30" s="621"/>
      <c r="DO30" s="621"/>
      <c r="DP30" s="621"/>
      <c r="DQ30" s="621"/>
      <c r="DR30" s="621"/>
      <c r="DS30" s="621"/>
      <c r="DT30" s="621"/>
      <c r="DU30" s="621"/>
      <c r="DV30" s="622"/>
      <c r="DW30" s="643">
        <v>12.5</v>
      </c>
      <c r="DX30" s="644"/>
      <c r="DY30" s="644"/>
      <c r="DZ30" s="644"/>
      <c r="EA30" s="644"/>
      <c r="EB30" s="644"/>
      <c r="EC30" s="645"/>
    </row>
    <row r="31" spans="2:133" ht="11.25" customHeight="1">
      <c r="B31" s="617" t="s">
        <v>294</v>
      </c>
      <c r="C31" s="618"/>
      <c r="D31" s="618"/>
      <c r="E31" s="618"/>
      <c r="F31" s="618"/>
      <c r="G31" s="618"/>
      <c r="H31" s="618"/>
      <c r="I31" s="618"/>
      <c r="J31" s="618"/>
      <c r="K31" s="618"/>
      <c r="L31" s="618"/>
      <c r="M31" s="618"/>
      <c r="N31" s="618"/>
      <c r="O31" s="618"/>
      <c r="P31" s="618"/>
      <c r="Q31" s="619"/>
      <c r="R31" s="620">
        <v>212444</v>
      </c>
      <c r="S31" s="621"/>
      <c r="T31" s="621"/>
      <c r="U31" s="621"/>
      <c r="V31" s="621"/>
      <c r="W31" s="621"/>
      <c r="X31" s="621"/>
      <c r="Y31" s="622"/>
      <c r="Z31" s="673">
        <v>3</v>
      </c>
      <c r="AA31" s="673"/>
      <c r="AB31" s="673"/>
      <c r="AC31" s="673"/>
      <c r="AD31" s="674" t="s">
        <v>112</v>
      </c>
      <c r="AE31" s="674"/>
      <c r="AF31" s="674"/>
      <c r="AG31" s="674"/>
      <c r="AH31" s="674"/>
      <c r="AI31" s="674"/>
      <c r="AJ31" s="674"/>
      <c r="AK31" s="674"/>
      <c r="AL31" s="643" t="s">
        <v>112</v>
      </c>
      <c r="AM31" s="675"/>
      <c r="AN31" s="675"/>
      <c r="AO31" s="676"/>
      <c r="AP31" s="700"/>
      <c r="AQ31" s="701"/>
      <c r="AR31" s="701"/>
      <c r="AS31" s="701"/>
      <c r="AT31" s="705"/>
      <c r="AU31" s="183" t="s">
        <v>295</v>
      </c>
      <c r="AV31" s="183"/>
      <c r="AW31" s="183"/>
      <c r="AX31" s="617" t="s">
        <v>296</v>
      </c>
      <c r="AY31" s="618"/>
      <c r="AZ31" s="618"/>
      <c r="BA31" s="618"/>
      <c r="BB31" s="618"/>
      <c r="BC31" s="618"/>
      <c r="BD31" s="618"/>
      <c r="BE31" s="618"/>
      <c r="BF31" s="619"/>
      <c r="BG31" s="684">
        <v>98.9</v>
      </c>
      <c r="BH31" s="639"/>
      <c r="BI31" s="639"/>
      <c r="BJ31" s="639"/>
      <c r="BK31" s="639"/>
      <c r="BL31" s="639"/>
      <c r="BM31" s="675">
        <v>96</v>
      </c>
      <c r="BN31" s="685"/>
      <c r="BO31" s="685"/>
      <c r="BP31" s="685"/>
      <c r="BQ31" s="649"/>
      <c r="BR31" s="684">
        <v>99</v>
      </c>
      <c r="BS31" s="639"/>
      <c r="BT31" s="639"/>
      <c r="BU31" s="639"/>
      <c r="BV31" s="639"/>
      <c r="BW31" s="639"/>
      <c r="BX31" s="675">
        <v>95.8</v>
      </c>
      <c r="BY31" s="685"/>
      <c r="BZ31" s="685"/>
      <c r="CA31" s="685"/>
      <c r="CB31" s="649"/>
      <c r="CD31" s="692"/>
      <c r="CE31" s="693"/>
      <c r="CF31" s="657" t="s">
        <v>297</v>
      </c>
      <c r="CG31" s="654"/>
      <c r="CH31" s="654"/>
      <c r="CI31" s="654"/>
      <c r="CJ31" s="654"/>
      <c r="CK31" s="654"/>
      <c r="CL31" s="654"/>
      <c r="CM31" s="654"/>
      <c r="CN31" s="654"/>
      <c r="CO31" s="654"/>
      <c r="CP31" s="654"/>
      <c r="CQ31" s="655"/>
      <c r="CR31" s="620">
        <v>63597</v>
      </c>
      <c r="CS31" s="639"/>
      <c r="CT31" s="639"/>
      <c r="CU31" s="639"/>
      <c r="CV31" s="639"/>
      <c r="CW31" s="639"/>
      <c r="CX31" s="639"/>
      <c r="CY31" s="640"/>
      <c r="CZ31" s="623">
        <v>0.9</v>
      </c>
      <c r="DA31" s="641"/>
      <c r="DB31" s="641"/>
      <c r="DC31" s="642"/>
      <c r="DD31" s="626">
        <v>63597</v>
      </c>
      <c r="DE31" s="639"/>
      <c r="DF31" s="639"/>
      <c r="DG31" s="639"/>
      <c r="DH31" s="639"/>
      <c r="DI31" s="639"/>
      <c r="DJ31" s="639"/>
      <c r="DK31" s="640"/>
      <c r="DL31" s="626">
        <v>63597</v>
      </c>
      <c r="DM31" s="639"/>
      <c r="DN31" s="639"/>
      <c r="DO31" s="639"/>
      <c r="DP31" s="639"/>
      <c r="DQ31" s="639"/>
      <c r="DR31" s="639"/>
      <c r="DS31" s="639"/>
      <c r="DT31" s="639"/>
      <c r="DU31" s="639"/>
      <c r="DV31" s="640"/>
      <c r="DW31" s="643">
        <v>1.6</v>
      </c>
      <c r="DX31" s="644"/>
      <c r="DY31" s="644"/>
      <c r="DZ31" s="644"/>
      <c r="EA31" s="644"/>
      <c r="EB31" s="644"/>
      <c r="EC31" s="645"/>
    </row>
    <row r="32" spans="2:133" ht="11.25" customHeight="1">
      <c r="B32" s="617" t="s">
        <v>298</v>
      </c>
      <c r="C32" s="618"/>
      <c r="D32" s="618"/>
      <c r="E32" s="618"/>
      <c r="F32" s="618"/>
      <c r="G32" s="618"/>
      <c r="H32" s="618"/>
      <c r="I32" s="618"/>
      <c r="J32" s="618"/>
      <c r="K32" s="618"/>
      <c r="L32" s="618"/>
      <c r="M32" s="618"/>
      <c r="N32" s="618"/>
      <c r="O32" s="618"/>
      <c r="P32" s="618"/>
      <c r="Q32" s="619"/>
      <c r="R32" s="620">
        <v>82736</v>
      </c>
      <c r="S32" s="621"/>
      <c r="T32" s="621"/>
      <c r="U32" s="621"/>
      <c r="V32" s="621"/>
      <c r="W32" s="621"/>
      <c r="X32" s="621"/>
      <c r="Y32" s="622"/>
      <c r="Z32" s="673">
        <v>1.2</v>
      </c>
      <c r="AA32" s="673"/>
      <c r="AB32" s="673"/>
      <c r="AC32" s="673"/>
      <c r="AD32" s="674">
        <v>13823</v>
      </c>
      <c r="AE32" s="674"/>
      <c r="AF32" s="674"/>
      <c r="AG32" s="674"/>
      <c r="AH32" s="674"/>
      <c r="AI32" s="674"/>
      <c r="AJ32" s="674"/>
      <c r="AK32" s="674"/>
      <c r="AL32" s="643">
        <v>0.4</v>
      </c>
      <c r="AM32" s="675"/>
      <c r="AN32" s="675"/>
      <c r="AO32" s="676"/>
      <c r="AP32" s="702"/>
      <c r="AQ32" s="703"/>
      <c r="AR32" s="703"/>
      <c r="AS32" s="703"/>
      <c r="AT32" s="706"/>
      <c r="AU32" s="185"/>
      <c r="AV32" s="185"/>
      <c r="AW32" s="185"/>
      <c r="AX32" s="601" t="s">
        <v>299</v>
      </c>
      <c r="AY32" s="602"/>
      <c r="AZ32" s="602"/>
      <c r="BA32" s="602"/>
      <c r="BB32" s="602"/>
      <c r="BC32" s="602"/>
      <c r="BD32" s="602"/>
      <c r="BE32" s="602"/>
      <c r="BF32" s="603"/>
      <c r="BG32" s="683">
        <v>97.6</v>
      </c>
      <c r="BH32" s="605"/>
      <c r="BI32" s="605"/>
      <c r="BJ32" s="605"/>
      <c r="BK32" s="605"/>
      <c r="BL32" s="605"/>
      <c r="BM32" s="668">
        <v>89.2</v>
      </c>
      <c r="BN32" s="605"/>
      <c r="BO32" s="605"/>
      <c r="BP32" s="605"/>
      <c r="BQ32" s="662"/>
      <c r="BR32" s="683">
        <v>97.3</v>
      </c>
      <c r="BS32" s="605"/>
      <c r="BT32" s="605"/>
      <c r="BU32" s="605"/>
      <c r="BV32" s="605"/>
      <c r="BW32" s="605"/>
      <c r="BX32" s="668">
        <v>87.8</v>
      </c>
      <c r="BY32" s="605"/>
      <c r="BZ32" s="605"/>
      <c r="CA32" s="605"/>
      <c r="CB32" s="662"/>
      <c r="CD32" s="694"/>
      <c r="CE32" s="695"/>
      <c r="CF32" s="657" t="s">
        <v>300</v>
      </c>
      <c r="CG32" s="654"/>
      <c r="CH32" s="654"/>
      <c r="CI32" s="654"/>
      <c r="CJ32" s="654"/>
      <c r="CK32" s="654"/>
      <c r="CL32" s="654"/>
      <c r="CM32" s="654"/>
      <c r="CN32" s="654"/>
      <c r="CO32" s="654"/>
      <c r="CP32" s="654"/>
      <c r="CQ32" s="655"/>
      <c r="CR32" s="620">
        <v>83</v>
      </c>
      <c r="CS32" s="621"/>
      <c r="CT32" s="621"/>
      <c r="CU32" s="621"/>
      <c r="CV32" s="621"/>
      <c r="CW32" s="621"/>
      <c r="CX32" s="621"/>
      <c r="CY32" s="622"/>
      <c r="CZ32" s="623">
        <v>0</v>
      </c>
      <c r="DA32" s="641"/>
      <c r="DB32" s="641"/>
      <c r="DC32" s="642"/>
      <c r="DD32" s="626">
        <v>83</v>
      </c>
      <c r="DE32" s="621"/>
      <c r="DF32" s="621"/>
      <c r="DG32" s="621"/>
      <c r="DH32" s="621"/>
      <c r="DI32" s="621"/>
      <c r="DJ32" s="621"/>
      <c r="DK32" s="622"/>
      <c r="DL32" s="626">
        <v>83</v>
      </c>
      <c r="DM32" s="621"/>
      <c r="DN32" s="621"/>
      <c r="DO32" s="621"/>
      <c r="DP32" s="621"/>
      <c r="DQ32" s="621"/>
      <c r="DR32" s="621"/>
      <c r="DS32" s="621"/>
      <c r="DT32" s="621"/>
      <c r="DU32" s="621"/>
      <c r="DV32" s="622"/>
      <c r="DW32" s="643">
        <v>0</v>
      </c>
      <c r="DX32" s="644"/>
      <c r="DY32" s="644"/>
      <c r="DZ32" s="644"/>
      <c r="EA32" s="644"/>
      <c r="EB32" s="644"/>
      <c r="EC32" s="645"/>
    </row>
    <row r="33" spans="2:133" ht="11.25" customHeight="1">
      <c r="B33" s="617" t="s">
        <v>301</v>
      </c>
      <c r="C33" s="618"/>
      <c r="D33" s="618"/>
      <c r="E33" s="618"/>
      <c r="F33" s="618"/>
      <c r="G33" s="618"/>
      <c r="H33" s="618"/>
      <c r="I33" s="618"/>
      <c r="J33" s="618"/>
      <c r="K33" s="618"/>
      <c r="L33" s="618"/>
      <c r="M33" s="618"/>
      <c r="N33" s="618"/>
      <c r="O33" s="618"/>
      <c r="P33" s="618"/>
      <c r="Q33" s="619"/>
      <c r="R33" s="620">
        <v>242798</v>
      </c>
      <c r="S33" s="621"/>
      <c r="T33" s="621"/>
      <c r="U33" s="621"/>
      <c r="V33" s="621"/>
      <c r="W33" s="621"/>
      <c r="X33" s="621"/>
      <c r="Y33" s="622"/>
      <c r="Z33" s="673">
        <v>3.4</v>
      </c>
      <c r="AA33" s="673"/>
      <c r="AB33" s="673"/>
      <c r="AC33" s="673"/>
      <c r="AD33" s="674" t="s">
        <v>112</v>
      </c>
      <c r="AE33" s="674"/>
      <c r="AF33" s="674"/>
      <c r="AG33" s="674"/>
      <c r="AH33" s="674"/>
      <c r="AI33" s="674"/>
      <c r="AJ33" s="674"/>
      <c r="AK33" s="674"/>
      <c r="AL33" s="643" t="s">
        <v>112</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302</v>
      </c>
      <c r="CE33" s="654"/>
      <c r="CF33" s="654"/>
      <c r="CG33" s="654"/>
      <c r="CH33" s="654"/>
      <c r="CI33" s="654"/>
      <c r="CJ33" s="654"/>
      <c r="CK33" s="654"/>
      <c r="CL33" s="654"/>
      <c r="CM33" s="654"/>
      <c r="CN33" s="654"/>
      <c r="CO33" s="654"/>
      <c r="CP33" s="654"/>
      <c r="CQ33" s="655"/>
      <c r="CR33" s="620">
        <v>3687269</v>
      </c>
      <c r="CS33" s="639"/>
      <c r="CT33" s="639"/>
      <c r="CU33" s="639"/>
      <c r="CV33" s="639"/>
      <c r="CW33" s="639"/>
      <c r="CX33" s="639"/>
      <c r="CY33" s="640"/>
      <c r="CZ33" s="623">
        <v>53.7</v>
      </c>
      <c r="DA33" s="641"/>
      <c r="DB33" s="641"/>
      <c r="DC33" s="642"/>
      <c r="DD33" s="626">
        <v>2609040</v>
      </c>
      <c r="DE33" s="639"/>
      <c r="DF33" s="639"/>
      <c r="DG33" s="639"/>
      <c r="DH33" s="639"/>
      <c r="DI33" s="639"/>
      <c r="DJ33" s="639"/>
      <c r="DK33" s="640"/>
      <c r="DL33" s="626">
        <v>1775592</v>
      </c>
      <c r="DM33" s="639"/>
      <c r="DN33" s="639"/>
      <c r="DO33" s="639"/>
      <c r="DP33" s="639"/>
      <c r="DQ33" s="639"/>
      <c r="DR33" s="639"/>
      <c r="DS33" s="639"/>
      <c r="DT33" s="639"/>
      <c r="DU33" s="639"/>
      <c r="DV33" s="640"/>
      <c r="DW33" s="643">
        <v>43.5</v>
      </c>
      <c r="DX33" s="644"/>
      <c r="DY33" s="644"/>
      <c r="DZ33" s="644"/>
      <c r="EA33" s="644"/>
      <c r="EB33" s="644"/>
      <c r="EC33" s="645"/>
    </row>
    <row r="34" spans="2:133" ht="11.25" customHeight="1">
      <c r="B34" s="617" t="s">
        <v>303</v>
      </c>
      <c r="C34" s="618"/>
      <c r="D34" s="618"/>
      <c r="E34" s="618"/>
      <c r="F34" s="618"/>
      <c r="G34" s="618"/>
      <c r="H34" s="618"/>
      <c r="I34" s="618"/>
      <c r="J34" s="618"/>
      <c r="K34" s="618"/>
      <c r="L34" s="618"/>
      <c r="M34" s="618"/>
      <c r="N34" s="618"/>
      <c r="O34" s="618"/>
      <c r="P34" s="618"/>
      <c r="Q34" s="619"/>
      <c r="R34" s="620" t="s">
        <v>112</v>
      </c>
      <c r="S34" s="621"/>
      <c r="T34" s="621"/>
      <c r="U34" s="621"/>
      <c r="V34" s="621"/>
      <c r="W34" s="621"/>
      <c r="X34" s="621"/>
      <c r="Y34" s="622"/>
      <c r="Z34" s="673" t="s">
        <v>112</v>
      </c>
      <c r="AA34" s="673"/>
      <c r="AB34" s="673"/>
      <c r="AC34" s="673"/>
      <c r="AD34" s="674" t="s">
        <v>112</v>
      </c>
      <c r="AE34" s="674"/>
      <c r="AF34" s="674"/>
      <c r="AG34" s="674"/>
      <c r="AH34" s="674"/>
      <c r="AI34" s="674"/>
      <c r="AJ34" s="674"/>
      <c r="AK34" s="674"/>
      <c r="AL34" s="643" t="s">
        <v>112</v>
      </c>
      <c r="AM34" s="675"/>
      <c r="AN34" s="675"/>
      <c r="AO34" s="676"/>
      <c r="AP34" s="188"/>
      <c r="AQ34" s="680" t="s">
        <v>304</v>
      </c>
      <c r="AR34" s="681"/>
      <c r="AS34" s="681"/>
      <c r="AT34" s="681"/>
      <c r="AU34" s="681"/>
      <c r="AV34" s="681"/>
      <c r="AW34" s="681"/>
      <c r="AX34" s="681"/>
      <c r="AY34" s="681"/>
      <c r="AZ34" s="681"/>
      <c r="BA34" s="681"/>
      <c r="BB34" s="681"/>
      <c r="BC34" s="681"/>
      <c r="BD34" s="681"/>
      <c r="BE34" s="681"/>
      <c r="BF34" s="682"/>
      <c r="BG34" s="680" t="s">
        <v>305</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306</v>
      </c>
      <c r="CE34" s="654"/>
      <c r="CF34" s="654"/>
      <c r="CG34" s="654"/>
      <c r="CH34" s="654"/>
      <c r="CI34" s="654"/>
      <c r="CJ34" s="654"/>
      <c r="CK34" s="654"/>
      <c r="CL34" s="654"/>
      <c r="CM34" s="654"/>
      <c r="CN34" s="654"/>
      <c r="CO34" s="654"/>
      <c r="CP34" s="654"/>
      <c r="CQ34" s="655"/>
      <c r="CR34" s="620">
        <v>1065634</v>
      </c>
      <c r="CS34" s="621"/>
      <c r="CT34" s="621"/>
      <c r="CU34" s="621"/>
      <c r="CV34" s="621"/>
      <c r="CW34" s="621"/>
      <c r="CX34" s="621"/>
      <c r="CY34" s="622"/>
      <c r="CZ34" s="623">
        <v>15.5</v>
      </c>
      <c r="DA34" s="641"/>
      <c r="DB34" s="641"/>
      <c r="DC34" s="642"/>
      <c r="DD34" s="626">
        <v>733334</v>
      </c>
      <c r="DE34" s="621"/>
      <c r="DF34" s="621"/>
      <c r="DG34" s="621"/>
      <c r="DH34" s="621"/>
      <c r="DI34" s="621"/>
      <c r="DJ34" s="621"/>
      <c r="DK34" s="622"/>
      <c r="DL34" s="626">
        <v>555095</v>
      </c>
      <c r="DM34" s="621"/>
      <c r="DN34" s="621"/>
      <c r="DO34" s="621"/>
      <c r="DP34" s="621"/>
      <c r="DQ34" s="621"/>
      <c r="DR34" s="621"/>
      <c r="DS34" s="621"/>
      <c r="DT34" s="621"/>
      <c r="DU34" s="621"/>
      <c r="DV34" s="622"/>
      <c r="DW34" s="643">
        <v>13.6</v>
      </c>
      <c r="DX34" s="644"/>
      <c r="DY34" s="644"/>
      <c r="DZ34" s="644"/>
      <c r="EA34" s="644"/>
      <c r="EB34" s="644"/>
      <c r="EC34" s="645"/>
    </row>
    <row r="35" spans="2:133" ht="11.25" customHeight="1">
      <c r="B35" s="617" t="s">
        <v>307</v>
      </c>
      <c r="C35" s="618"/>
      <c r="D35" s="618"/>
      <c r="E35" s="618"/>
      <c r="F35" s="618"/>
      <c r="G35" s="618"/>
      <c r="H35" s="618"/>
      <c r="I35" s="618"/>
      <c r="J35" s="618"/>
      <c r="K35" s="618"/>
      <c r="L35" s="618"/>
      <c r="M35" s="618"/>
      <c r="N35" s="618"/>
      <c r="O35" s="618"/>
      <c r="P35" s="618"/>
      <c r="Q35" s="619"/>
      <c r="R35" s="620">
        <v>196198</v>
      </c>
      <c r="S35" s="621"/>
      <c r="T35" s="621"/>
      <c r="U35" s="621"/>
      <c r="V35" s="621"/>
      <c r="W35" s="621"/>
      <c r="X35" s="621"/>
      <c r="Y35" s="622"/>
      <c r="Z35" s="673">
        <v>2.8</v>
      </c>
      <c r="AA35" s="673"/>
      <c r="AB35" s="673"/>
      <c r="AC35" s="673"/>
      <c r="AD35" s="674" t="s">
        <v>112</v>
      </c>
      <c r="AE35" s="674"/>
      <c r="AF35" s="674"/>
      <c r="AG35" s="674"/>
      <c r="AH35" s="674"/>
      <c r="AI35" s="674"/>
      <c r="AJ35" s="674"/>
      <c r="AK35" s="674"/>
      <c r="AL35" s="643" t="s">
        <v>112</v>
      </c>
      <c r="AM35" s="675"/>
      <c r="AN35" s="675"/>
      <c r="AO35" s="676"/>
      <c r="AP35" s="188"/>
      <c r="AQ35" s="677" t="s">
        <v>308</v>
      </c>
      <c r="AR35" s="678"/>
      <c r="AS35" s="678"/>
      <c r="AT35" s="678"/>
      <c r="AU35" s="678"/>
      <c r="AV35" s="678"/>
      <c r="AW35" s="678"/>
      <c r="AX35" s="678"/>
      <c r="AY35" s="679"/>
      <c r="AZ35" s="670">
        <v>787011</v>
      </c>
      <c r="BA35" s="671"/>
      <c r="BB35" s="671"/>
      <c r="BC35" s="671"/>
      <c r="BD35" s="671"/>
      <c r="BE35" s="671"/>
      <c r="BF35" s="672"/>
      <c r="BG35" s="677" t="s">
        <v>309</v>
      </c>
      <c r="BH35" s="678"/>
      <c r="BI35" s="678"/>
      <c r="BJ35" s="678"/>
      <c r="BK35" s="678"/>
      <c r="BL35" s="678"/>
      <c r="BM35" s="678"/>
      <c r="BN35" s="678"/>
      <c r="BO35" s="678"/>
      <c r="BP35" s="678"/>
      <c r="BQ35" s="678"/>
      <c r="BR35" s="678"/>
      <c r="BS35" s="678"/>
      <c r="BT35" s="678"/>
      <c r="BU35" s="679"/>
      <c r="BV35" s="670">
        <v>47099</v>
      </c>
      <c r="BW35" s="671"/>
      <c r="BX35" s="671"/>
      <c r="BY35" s="671"/>
      <c r="BZ35" s="671"/>
      <c r="CA35" s="671"/>
      <c r="CB35" s="672"/>
      <c r="CD35" s="657" t="s">
        <v>310</v>
      </c>
      <c r="CE35" s="654"/>
      <c r="CF35" s="654"/>
      <c r="CG35" s="654"/>
      <c r="CH35" s="654"/>
      <c r="CI35" s="654"/>
      <c r="CJ35" s="654"/>
      <c r="CK35" s="654"/>
      <c r="CL35" s="654"/>
      <c r="CM35" s="654"/>
      <c r="CN35" s="654"/>
      <c r="CO35" s="654"/>
      <c r="CP35" s="654"/>
      <c r="CQ35" s="655"/>
      <c r="CR35" s="620">
        <v>30638</v>
      </c>
      <c r="CS35" s="639"/>
      <c r="CT35" s="639"/>
      <c r="CU35" s="639"/>
      <c r="CV35" s="639"/>
      <c r="CW35" s="639"/>
      <c r="CX35" s="639"/>
      <c r="CY35" s="640"/>
      <c r="CZ35" s="623">
        <v>0.4</v>
      </c>
      <c r="DA35" s="641"/>
      <c r="DB35" s="641"/>
      <c r="DC35" s="642"/>
      <c r="DD35" s="626">
        <v>26169</v>
      </c>
      <c r="DE35" s="639"/>
      <c r="DF35" s="639"/>
      <c r="DG35" s="639"/>
      <c r="DH35" s="639"/>
      <c r="DI35" s="639"/>
      <c r="DJ35" s="639"/>
      <c r="DK35" s="640"/>
      <c r="DL35" s="626">
        <v>8685</v>
      </c>
      <c r="DM35" s="639"/>
      <c r="DN35" s="639"/>
      <c r="DO35" s="639"/>
      <c r="DP35" s="639"/>
      <c r="DQ35" s="639"/>
      <c r="DR35" s="639"/>
      <c r="DS35" s="639"/>
      <c r="DT35" s="639"/>
      <c r="DU35" s="639"/>
      <c r="DV35" s="640"/>
      <c r="DW35" s="643">
        <v>0.2</v>
      </c>
      <c r="DX35" s="644"/>
      <c r="DY35" s="644"/>
      <c r="DZ35" s="644"/>
      <c r="EA35" s="644"/>
      <c r="EB35" s="644"/>
      <c r="EC35" s="645"/>
    </row>
    <row r="36" spans="2:133" ht="11.25" customHeight="1">
      <c r="B36" s="601" t="s">
        <v>311</v>
      </c>
      <c r="C36" s="602"/>
      <c r="D36" s="602"/>
      <c r="E36" s="602"/>
      <c r="F36" s="602"/>
      <c r="G36" s="602"/>
      <c r="H36" s="602"/>
      <c r="I36" s="602"/>
      <c r="J36" s="602"/>
      <c r="K36" s="602"/>
      <c r="L36" s="602"/>
      <c r="M36" s="602"/>
      <c r="N36" s="602"/>
      <c r="O36" s="602"/>
      <c r="P36" s="602"/>
      <c r="Q36" s="603"/>
      <c r="R36" s="604">
        <v>7106076</v>
      </c>
      <c r="S36" s="661"/>
      <c r="T36" s="661"/>
      <c r="U36" s="661"/>
      <c r="V36" s="661"/>
      <c r="W36" s="661"/>
      <c r="X36" s="661"/>
      <c r="Y36" s="664"/>
      <c r="Z36" s="665">
        <v>100</v>
      </c>
      <c r="AA36" s="665"/>
      <c r="AB36" s="665"/>
      <c r="AC36" s="665"/>
      <c r="AD36" s="666">
        <v>3890106</v>
      </c>
      <c r="AE36" s="666"/>
      <c r="AF36" s="666"/>
      <c r="AG36" s="666"/>
      <c r="AH36" s="666"/>
      <c r="AI36" s="666"/>
      <c r="AJ36" s="666"/>
      <c r="AK36" s="666"/>
      <c r="AL36" s="667">
        <v>100</v>
      </c>
      <c r="AM36" s="668"/>
      <c r="AN36" s="668"/>
      <c r="AO36" s="669"/>
      <c r="AQ36" s="646" t="s">
        <v>312</v>
      </c>
      <c r="AR36" s="647"/>
      <c r="AS36" s="647"/>
      <c r="AT36" s="647"/>
      <c r="AU36" s="647"/>
      <c r="AV36" s="647"/>
      <c r="AW36" s="647"/>
      <c r="AX36" s="647"/>
      <c r="AY36" s="648"/>
      <c r="AZ36" s="620">
        <v>111411</v>
      </c>
      <c r="BA36" s="621"/>
      <c r="BB36" s="621"/>
      <c r="BC36" s="621"/>
      <c r="BD36" s="639"/>
      <c r="BE36" s="639"/>
      <c r="BF36" s="649"/>
      <c r="BG36" s="657" t="s">
        <v>313</v>
      </c>
      <c r="BH36" s="654"/>
      <c r="BI36" s="654"/>
      <c r="BJ36" s="654"/>
      <c r="BK36" s="654"/>
      <c r="BL36" s="654"/>
      <c r="BM36" s="654"/>
      <c r="BN36" s="654"/>
      <c r="BO36" s="654"/>
      <c r="BP36" s="654"/>
      <c r="BQ36" s="654"/>
      <c r="BR36" s="654"/>
      <c r="BS36" s="654"/>
      <c r="BT36" s="654"/>
      <c r="BU36" s="655"/>
      <c r="BV36" s="620">
        <v>-110182</v>
      </c>
      <c r="BW36" s="621"/>
      <c r="BX36" s="621"/>
      <c r="BY36" s="621"/>
      <c r="BZ36" s="621"/>
      <c r="CA36" s="621"/>
      <c r="CB36" s="656"/>
      <c r="CD36" s="657" t="s">
        <v>314</v>
      </c>
      <c r="CE36" s="654"/>
      <c r="CF36" s="654"/>
      <c r="CG36" s="654"/>
      <c r="CH36" s="654"/>
      <c r="CI36" s="654"/>
      <c r="CJ36" s="654"/>
      <c r="CK36" s="654"/>
      <c r="CL36" s="654"/>
      <c r="CM36" s="654"/>
      <c r="CN36" s="654"/>
      <c r="CO36" s="654"/>
      <c r="CP36" s="654"/>
      <c r="CQ36" s="655"/>
      <c r="CR36" s="620">
        <v>1579300</v>
      </c>
      <c r="CS36" s="621"/>
      <c r="CT36" s="621"/>
      <c r="CU36" s="621"/>
      <c r="CV36" s="621"/>
      <c r="CW36" s="621"/>
      <c r="CX36" s="621"/>
      <c r="CY36" s="622"/>
      <c r="CZ36" s="623">
        <v>23</v>
      </c>
      <c r="DA36" s="641"/>
      <c r="DB36" s="641"/>
      <c r="DC36" s="642"/>
      <c r="DD36" s="626">
        <v>940027</v>
      </c>
      <c r="DE36" s="621"/>
      <c r="DF36" s="621"/>
      <c r="DG36" s="621"/>
      <c r="DH36" s="621"/>
      <c r="DI36" s="621"/>
      <c r="DJ36" s="621"/>
      <c r="DK36" s="622"/>
      <c r="DL36" s="626">
        <v>821627</v>
      </c>
      <c r="DM36" s="621"/>
      <c r="DN36" s="621"/>
      <c r="DO36" s="621"/>
      <c r="DP36" s="621"/>
      <c r="DQ36" s="621"/>
      <c r="DR36" s="621"/>
      <c r="DS36" s="621"/>
      <c r="DT36" s="621"/>
      <c r="DU36" s="621"/>
      <c r="DV36" s="622"/>
      <c r="DW36" s="643">
        <v>20.100000000000001</v>
      </c>
      <c r="DX36" s="644"/>
      <c r="DY36" s="644"/>
      <c r="DZ36" s="644"/>
      <c r="EA36" s="644"/>
      <c r="EB36" s="644"/>
      <c r="EC36" s="645"/>
    </row>
    <row r="37" spans="2:133" ht="11.25" customHeight="1">
      <c r="AQ37" s="646" t="s">
        <v>315</v>
      </c>
      <c r="AR37" s="647"/>
      <c r="AS37" s="647"/>
      <c r="AT37" s="647"/>
      <c r="AU37" s="647"/>
      <c r="AV37" s="647"/>
      <c r="AW37" s="647"/>
      <c r="AX37" s="647"/>
      <c r="AY37" s="648"/>
      <c r="AZ37" s="620" t="s">
        <v>316</v>
      </c>
      <c r="BA37" s="621"/>
      <c r="BB37" s="621"/>
      <c r="BC37" s="621"/>
      <c r="BD37" s="639"/>
      <c r="BE37" s="639"/>
      <c r="BF37" s="649"/>
      <c r="BG37" s="657" t="s">
        <v>317</v>
      </c>
      <c r="BH37" s="654"/>
      <c r="BI37" s="654"/>
      <c r="BJ37" s="654"/>
      <c r="BK37" s="654"/>
      <c r="BL37" s="654"/>
      <c r="BM37" s="654"/>
      <c r="BN37" s="654"/>
      <c r="BO37" s="654"/>
      <c r="BP37" s="654"/>
      <c r="BQ37" s="654"/>
      <c r="BR37" s="654"/>
      <c r="BS37" s="654"/>
      <c r="BT37" s="654"/>
      <c r="BU37" s="655"/>
      <c r="BV37" s="620">
        <v>3007</v>
      </c>
      <c r="BW37" s="621"/>
      <c r="BX37" s="621"/>
      <c r="BY37" s="621"/>
      <c r="BZ37" s="621"/>
      <c r="CA37" s="621"/>
      <c r="CB37" s="656"/>
      <c r="CD37" s="657" t="s">
        <v>318</v>
      </c>
      <c r="CE37" s="654"/>
      <c r="CF37" s="654"/>
      <c r="CG37" s="654"/>
      <c r="CH37" s="654"/>
      <c r="CI37" s="654"/>
      <c r="CJ37" s="654"/>
      <c r="CK37" s="654"/>
      <c r="CL37" s="654"/>
      <c r="CM37" s="654"/>
      <c r="CN37" s="654"/>
      <c r="CO37" s="654"/>
      <c r="CP37" s="654"/>
      <c r="CQ37" s="655"/>
      <c r="CR37" s="620">
        <v>667136</v>
      </c>
      <c r="CS37" s="639"/>
      <c r="CT37" s="639"/>
      <c r="CU37" s="639"/>
      <c r="CV37" s="639"/>
      <c r="CW37" s="639"/>
      <c r="CX37" s="639"/>
      <c r="CY37" s="640"/>
      <c r="CZ37" s="623">
        <v>9.6999999999999993</v>
      </c>
      <c r="DA37" s="641"/>
      <c r="DB37" s="641"/>
      <c r="DC37" s="642"/>
      <c r="DD37" s="626">
        <v>622360</v>
      </c>
      <c r="DE37" s="639"/>
      <c r="DF37" s="639"/>
      <c r="DG37" s="639"/>
      <c r="DH37" s="639"/>
      <c r="DI37" s="639"/>
      <c r="DJ37" s="639"/>
      <c r="DK37" s="640"/>
      <c r="DL37" s="626">
        <v>618921</v>
      </c>
      <c r="DM37" s="639"/>
      <c r="DN37" s="639"/>
      <c r="DO37" s="639"/>
      <c r="DP37" s="639"/>
      <c r="DQ37" s="639"/>
      <c r="DR37" s="639"/>
      <c r="DS37" s="639"/>
      <c r="DT37" s="639"/>
      <c r="DU37" s="639"/>
      <c r="DV37" s="640"/>
      <c r="DW37" s="643">
        <v>15.1</v>
      </c>
      <c r="DX37" s="644"/>
      <c r="DY37" s="644"/>
      <c r="DZ37" s="644"/>
      <c r="EA37" s="644"/>
      <c r="EB37" s="644"/>
      <c r="EC37" s="645"/>
    </row>
    <row r="38" spans="2:133" ht="11.25" customHeight="1">
      <c r="AQ38" s="646" t="s">
        <v>319</v>
      </c>
      <c r="AR38" s="647"/>
      <c r="AS38" s="647"/>
      <c r="AT38" s="647"/>
      <c r="AU38" s="647"/>
      <c r="AV38" s="647"/>
      <c r="AW38" s="647"/>
      <c r="AX38" s="647"/>
      <c r="AY38" s="648"/>
      <c r="AZ38" s="620" t="s">
        <v>320</v>
      </c>
      <c r="BA38" s="621"/>
      <c r="BB38" s="621"/>
      <c r="BC38" s="621"/>
      <c r="BD38" s="639"/>
      <c r="BE38" s="639"/>
      <c r="BF38" s="649"/>
      <c r="BG38" s="657" t="s">
        <v>321</v>
      </c>
      <c r="BH38" s="654"/>
      <c r="BI38" s="654"/>
      <c r="BJ38" s="654"/>
      <c r="BK38" s="654"/>
      <c r="BL38" s="654"/>
      <c r="BM38" s="654"/>
      <c r="BN38" s="654"/>
      <c r="BO38" s="654"/>
      <c r="BP38" s="654"/>
      <c r="BQ38" s="654"/>
      <c r="BR38" s="654"/>
      <c r="BS38" s="654"/>
      <c r="BT38" s="654"/>
      <c r="BU38" s="655"/>
      <c r="BV38" s="620">
        <v>5489</v>
      </c>
      <c r="BW38" s="621"/>
      <c r="BX38" s="621"/>
      <c r="BY38" s="621"/>
      <c r="BZ38" s="621"/>
      <c r="CA38" s="621"/>
      <c r="CB38" s="656"/>
      <c r="CD38" s="657" t="s">
        <v>322</v>
      </c>
      <c r="CE38" s="654"/>
      <c r="CF38" s="654"/>
      <c r="CG38" s="654"/>
      <c r="CH38" s="654"/>
      <c r="CI38" s="654"/>
      <c r="CJ38" s="654"/>
      <c r="CK38" s="654"/>
      <c r="CL38" s="654"/>
      <c r="CM38" s="654"/>
      <c r="CN38" s="654"/>
      <c r="CO38" s="654"/>
      <c r="CP38" s="654"/>
      <c r="CQ38" s="655"/>
      <c r="CR38" s="620">
        <v>787011</v>
      </c>
      <c r="CS38" s="621"/>
      <c r="CT38" s="621"/>
      <c r="CU38" s="621"/>
      <c r="CV38" s="621"/>
      <c r="CW38" s="621"/>
      <c r="CX38" s="621"/>
      <c r="CY38" s="622"/>
      <c r="CZ38" s="623">
        <v>11.5</v>
      </c>
      <c r="DA38" s="641"/>
      <c r="DB38" s="641"/>
      <c r="DC38" s="642"/>
      <c r="DD38" s="626">
        <v>684824</v>
      </c>
      <c r="DE38" s="621"/>
      <c r="DF38" s="621"/>
      <c r="DG38" s="621"/>
      <c r="DH38" s="621"/>
      <c r="DI38" s="621"/>
      <c r="DJ38" s="621"/>
      <c r="DK38" s="622"/>
      <c r="DL38" s="626">
        <v>390185</v>
      </c>
      <c r="DM38" s="621"/>
      <c r="DN38" s="621"/>
      <c r="DO38" s="621"/>
      <c r="DP38" s="621"/>
      <c r="DQ38" s="621"/>
      <c r="DR38" s="621"/>
      <c r="DS38" s="621"/>
      <c r="DT38" s="621"/>
      <c r="DU38" s="621"/>
      <c r="DV38" s="622"/>
      <c r="DW38" s="643">
        <v>9.5</v>
      </c>
      <c r="DX38" s="644"/>
      <c r="DY38" s="644"/>
      <c r="DZ38" s="644"/>
      <c r="EA38" s="644"/>
      <c r="EB38" s="644"/>
      <c r="EC38" s="645"/>
    </row>
    <row r="39" spans="2:133" ht="11.25" customHeight="1">
      <c r="AQ39" s="646" t="s">
        <v>323</v>
      </c>
      <c r="AR39" s="647"/>
      <c r="AS39" s="647"/>
      <c r="AT39" s="647"/>
      <c r="AU39" s="647"/>
      <c r="AV39" s="647"/>
      <c r="AW39" s="647"/>
      <c r="AX39" s="647"/>
      <c r="AY39" s="648"/>
      <c r="AZ39" s="620" t="s">
        <v>320</v>
      </c>
      <c r="BA39" s="621"/>
      <c r="BB39" s="621"/>
      <c r="BC39" s="621"/>
      <c r="BD39" s="639"/>
      <c r="BE39" s="639"/>
      <c r="BF39" s="649"/>
      <c r="BG39" s="650" t="s">
        <v>324</v>
      </c>
      <c r="BH39" s="651"/>
      <c r="BI39" s="651"/>
      <c r="BJ39" s="651"/>
      <c r="BK39" s="651"/>
      <c r="BL39" s="189"/>
      <c r="BM39" s="654" t="s">
        <v>325</v>
      </c>
      <c r="BN39" s="654"/>
      <c r="BO39" s="654"/>
      <c r="BP39" s="654"/>
      <c r="BQ39" s="654"/>
      <c r="BR39" s="654"/>
      <c r="BS39" s="654"/>
      <c r="BT39" s="654"/>
      <c r="BU39" s="655"/>
      <c r="BV39" s="620">
        <v>67</v>
      </c>
      <c r="BW39" s="621"/>
      <c r="BX39" s="621"/>
      <c r="BY39" s="621"/>
      <c r="BZ39" s="621"/>
      <c r="CA39" s="621"/>
      <c r="CB39" s="656"/>
      <c r="CD39" s="657" t="s">
        <v>326</v>
      </c>
      <c r="CE39" s="654"/>
      <c r="CF39" s="654"/>
      <c r="CG39" s="654"/>
      <c r="CH39" s="654"/>
      <c r="CI39" s="654"/>
      <c r="CJ39" s="654"/>
      <c r="CK39" s="654"/>
      <c r="CL39" s="654"/>
      <c r="CM39" s="654"/>
      <c r="CN39" s="654"/>
      <c r="CO39" s="654"/>
      <c r="CP39" s="654"/>
      <c r="CQ39" s="655"/>
      <c r="CR39" s="620">
        <v>224686</v>
      </c>
      <c r="CS39" s="639"/>
      <c r="CT39" s="639"/>
      <c r="CU39" s="639"/>
      <c r="CV39" s="639"/>
      <c r="CW39" s="639"/>
      <c r="CX39" s="639"/>
      <c r="CY39" s="640"/>
      <c r="CZ39" s="623">
        <v>3.3</v>
      </c>
      <c r="DA39" s="641"/>
      <c r="DB39" s="641"/>
      <c r="DC39" s="642"/>
      <c r="DD39" s="626">
        <v>224686</v>
      </c>
      <c r="DE39" s="639"/>
      <c r="DF39" s="639"/>
      <c r="DG39" s="639"/>
      <c r="DH39" s="639"/>
      <c r="DI39" s="639"/>
      <c r="DJ39" s="639"/>
      <c r="DK39" s="640"/>
      <c r="DL39" s="626" t="s">
        <v>320</v>
      </c>
      <c r="DM39" s="639"/>
      <c r="DN39" s="639"/>
      <c r="DO39" s="639"/>
      <c r="DP39" s="639"/>
      <c r="DQ39" s="639"/>
      <c r="DR39" s="639"/>
      <c r="DS39" s="639"/>
      <c r="DT39" s="639"/>
      <c r="DU39" s="639"/>
      <c r="DV39" s="640"/>
      <c r="DW39" s="643" t="s">
        <v>320</v>
      </c>
      <c r="DX39" s="644"/>
      <c r="DY39" s="644"/>
      <c r="DZ39" s="644"/>
      <c r="EA39" s="644"/>
      <c r="EB39" s="644"/>
      <c r="EC39" s="645"/>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327</v>
      </c>
      <c r="AR40" s="647"/>
      <c r="AS40" s="647"/>
      <c r="AT40" s="647"/>
      <c r="AU40" s="647"/>
      <c r="AV40" s="647"/>
      <c r="AW40" s="647"/>
      <c r="AX40" s="647"/>
      <c r="AY40" s="648"/>
      <c r="AZ40" s="620">
        <v>285792</v>
      </c>
      <c r="BA40" s="621"/>
      <c r="BB40" s="621"/>
      <c r="BC40" s="621"/>
      <c r="BD40" s="639"/>
      <c r="BE40" s="639"/>
      <c r="BF40" s="649"/>
      <c r="BG40" s="650"/>
      <c r="BH40" s="651"/>
      <c r="BI40" s="651"/>
      <c r="BJ40" s="651"/>
      <c r="BK40" s="651"/>
      <c r="BL40" s="189"/>
      <c r="BM40" s="654" t="s">
        <v>328</v>
      </c>
      <c r="BN40" s="654"/>
      <c r="BO40" s="654"/>
      <c r="BP40" s="654"/>
      <c r="BQ40" s="654"/>
      <c r="BR40" s="654"/>
      <c r="BS40" s="654"/>
      <c r="BT40" s="654"/>
      <c r="BU40" s="655"/>
      <c r="BV40" s="620">
        <v>173</v>
      </c>
      <c r="BW40" s="621"/>
      <c r="BX40" s="621"/>
      <c r="BY40" s="621"/>
      <c r="BZ40" s="621"/>
      <c r="CA40" s="621"/>
      <c r="CB40" s="656"/>
      <c r="CD40" s="657" t="s">
        <v>329</v>
      </c>
      <c r="CE40" s="654"/>
      <c r="CF40" s="654"/>
      <c r="CG40" s="654"/>
      <c r="CH40" s="654"/>
      <c r="CI40" s="654"/>
      <c r="CJ40" s="654"/>
      <c r="CK40" s="654"/>
      <c r="CL40" s="654"/>
      <c r="CM40" s="654"/>
      <c r="CN40" s="654"/>
      <c r="CO40" s="654"/>
      <c r="CP40" s="654"/>
      <c r="CQ40" s="655"/>
      <c r="CR40" s="620" t="s">
        <v>320</v>
      </c>
      <c r="CS40" s="621"/>
      <c r="CT40" s="621"/>
      <c r="CU40" s="621"/>
      <c r="CV40" s="621"/>
      <c r="CW40" s="621"/>
      <c r="CX40" s="621"/>
      <c r="CY40" s="622"/>
      <c r="CZ40" s="623" t="s">
        <v>320</v>
      </c>
      <c r="DA40" s="641"/>
      <c r="DB40" s="641"/>
      <c r="DC40" s="642"/>
      <c r="DD40" s="626" t="s">
        <v>320</v>
      </c>
      <c r="DE40" s="621"/>
      <c r="DF40" s="621"/>
      <c r="DG40" s="621"/>
      <c r="DH40" s="621"/>
      <c r="DI40" s="621"/>
      <c r="DJ40" s="621"/>
      <c r="DK40" s="622"/>
      <c r="DL40" s="626" t="s">
        <v>320</v>
      </c>
      <c r="DM40" s="621"/>
      <c r="DN40" s="621"/>
      <c r="DO40" s="621"/>
      <c r="DP40" s="621"/>
      <c r="DQ40" s="621"/>
      <c r="DR40" s="621"/>
      <c r="DS40" s="621"/>
      <c r="DT40" s="621"/>
      <c r="DU40" s="621"/>
      <c r="DV40" s="622"/>
      <c r="DW40" s="643" t="s">
        <v>320</v>
      </c>
      <c r="DX40" s="644"/>
      <c r="DY40" s="644"/>
      <c r="DZ40" s="644"/>
      <c r="EA40" s="644"/>
      <c r="EB40" s="644"/>
      <c r="EC40" s="645"/>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330</v>
      </c>
      <c r="AR41" s="659"/>
      <c r="AS41" s="659"/>
      <c r="AT41" s="659"/>
      <c r="AU41" s="659"/>
      <c r="AV41" s="659"/>
      <c r="AW41" s="659"/>
      <c r="AX41" s="659"/>
      <c r="AY41" s="660"/>
      <c r="AZ41" s="604">
        <v>389808</v>
      </c>
      <c r="BA41" s="661"/>
      <c r="BB41" s="661"/>
      <c r="BC41" s="661"/>
      <c r="BD41" s="605"/>
      <c r="BE41" s="605"/>
      <c r="BF41" s="662"/>
      <c r="BG41" s="652"/>
      <c r="BH41" s="653"/>
      <c r="BI41" s="653"/>
      <c r="BJ41" s="653"/>
      <c r="BK41" s="653"/>
      <c r="BL41" s="191"/>
      <c r="BM41" s="659" t="s">
        <v>331</v>
      </c>
      <c r="BN41" s="659"/>
      <c r="BO41" s="659"/>
      <c r="BP41" s="659"/>
      <c r="BQ41" s="659"/>
      <c r="BR41" s="659"/>
      <c r="BS41" s="659"/>
      <c r="BT41" s="659"/>
      <c r="BU41" s="660"/>
      <c r="BV41" s="604">
        <v>265</v>
      </c>
      <c r="BW41" s="661"/>
      <c r="BX41" s="661"/>
      <c r="BY41" s="661"/>
      <c r="BZ41" s="661"/>
      <c r="CA41" s="661"/>
      <c r="CB41" s="663"/>
      <c r="CD41" s="657" t="s">
        <v>332</v>
      </c>
      <c r="CE41" s="654"/>
      <c r="CF41" s="654"/>
      <c r="CG41" s="654"/>
      <c r="CH41" s="654"/>
      <c r="CI41" s="654"/>
      <c r="CJ41" s="654"/>
      <c r="CK41" s="654"/>
      <c r="CL41" s="654"/>
      <c r="CM41" s="654"/>
      <c r="CN41" s="654"/>
      <c r="CO41" s="654"/>
      <c r="CP41" s="654"/>
      <c r="CQ41" s="655"/>
      <c r="CR41" s="620" t="s">
        <v>316</v>
      </c>
      <c r="CS41" s="639"/>
      <c r="CT41" s="639"/>
      <c r="CU41" s="639"/>
      <c r="CV41" s="639"/>
      <c r="CW41" s="639"/>
      <c r="CX41" s="639"/>
      <c r="CY41" s="640"/>
      <c r="CZ41" s="623" t="s">
        <v>316</v>
      </c>
      <c r="DA41" s="641"/>
      <c r="DB41" s="641"/>
      <c r="DC41" s="642"/>
      <c r="DD41" s="626" t="s">
        <v>316</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334</v>
      </c>
      <c r="CE42" s="618"/>
      <c r="CF42" s="618"/>
      <c r="CG42" s="618"/>
      <c r="CH42" s="618"/>
      <c r="CI42" s="618"/>
      <c r="CJ42" s="618"/>
      <c r="CK42" s="618"/>
      <c r="CL42" s="618"/>
      <c r="CM42" s="618"/>
      <c r="CN42" s="618"/>
      <c r="CO42" s="618"/>
      <c r="CP42" s="618"/>
      <c r="CQ42" s="619"/>
      <c r="CR42" s="620">
        <v>505310</v>
      </c>
      <c r="CS42" s="621"/>
      <c r="CT42" s="621"/>
      <c r="CU42" s="621"/>
      <c r="CV42" s="621"/>
      <c r="CW42" s="621"/>
      <c r="CX42" s="621"/>
      <c r="CY42" s="622"/>
      <c r="CZ42" s="623">
        <v>7.4</v>
      </c>
      <c r="DA42" s="624"/>
      <c r="DB42" s="624"/>
      <c r="DC42" s="625"/>
      <c r="DD42" s="626">
        <v>172800</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336</v>
      </c>
      <c r="CE43" s="618"/>
      <c r="CF43" s="618"/>
      <c r="CG43" s="618"/>
      <c r="CH43" s="618"/>
      <c r="CI43" s="618"/>
      <c r="CJ43" s="618"/>
      <c r="CK43" s="618"/>
      <c r="CL43" s="618"/>
      <c r="CM43" s="618"/>
      <c r="CN43" s="618"/>
      <c r="CO43" s="618"/>
      <c r="CP43" s="618"/>
      <c r="CQ43" s="619"/>
      <c r="CR43" s="620">
        <v>3636</v>
      </c>
      <c r="CS43" s="639"/>
      <c r="CT43" s="639"/>
      <c r="CU43" s="639"/>
      <c r="CV43" s="639"/>
      <c r="CW43" s="639"/>
      <c r="CX43" s="639"/>
      <c r="CY43" s="640"/>
      <c r="CZ43" s="623">
        <v>0.1</v>
      </c>
      <c r="DA43" s="641"/>
      <c r="DB43" s="641"/>
      <c r="DC43" s="642"/>
      <c r="DD43" s="626">
        <v>3636</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c r="B44" s="194" t="s">
        <v>337</v>
      </c>
      <c r="CD44" s="633" t="s">
        <v>289</v>
      </c>
      <c r="CE44" s="634"/>
      <c r="CF44" s="617" t="s">
        <v>338</v>
      </c>
      <c r="CG44" s="618"/>
      <c r="CH44" s="618"/>
      <c r="CI44" s="618"/>
      <c r="CJ44" s="618"/>
      <c r="CK44" s="618"/>
      <c r="CL44" s="618"/>
      <c r="CM44" s="618"/>
      <c r="CN44" s="618"/>
      <c r="CO44" s="618"/>
      <c r="CP44" s="618"/>
      <c r="CQ44" s="619"/>
      <c r="CR44" s="620">
        <v>505310</v>
      </c>
      <c r="CS44" s="621"/>
      <c r="CT44" s="621"/>
      <c r="CU44" s="621"/>
      <c r="CV44" s="621"/>
      <c r="CW44" s="621"/>
      <c r="CX44" s="621"/>
      <c r="CY44" s="622"/>
      <c r="CZ44" s="623">
        <v>7.4</v>
      </c>
      <c r="DA44" s="624"/>
      <c r="DB44" s="624"/>
      <c r="DC44" s="625"/>
      <c r="DD44" s="626">
        <v>172800</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c r="CD45" s="635"/>
      <c r="CE45" s="636"/>
      <c r="CF45" s="617" t="s">
        <v>339</v>
      </c>
      <c r="CG45" s="618"/>
      <c r="CH45" s="618"/>
      <c r="CI45" s="618"/>
      <c r="CJ45" s="618"/>
      <c r="CK45" s="618"/>
      <c r="CL45" s="618"/>
      <c r="CM45" s="618"/>
      <c r="CN45" s="618"/>
      <c r="CO45" s="618"/>
      <c r="CP45" s="618"/>
      <c r="CQ45" s="619"/>
      <c r="CR45" s="620">
        <v>288142</v>
      </c>
      <c r="CS45" s="639"/>
      <c r="CT45" s="639"/>
      <c r="CU45" s="639"/>
      <c r="CV45" s="639"/>
      <c r="CW45" s="639"/>
      <c r="CX45" s="639"/>
      <c r="CY45" s="640"/>
      <c r="CZ45" s="623">
        <v>4.2</v>
      </c>
      <c r="DA45" s="641"/>
      <c r="DB45" s="641"/>
      <c r="DC45" s="642"/>
      <c r="DD45" s="626">
        <v>16387</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c r="CD46" s="635"/>
      <c r="CE46" s="636"/>
      <c r="CF46" s="617" t="s">
        <v>340</v>
      </c>
      <c r="CG46" s="618"/>
      <c r="CH46" s="618"/>
      <c r="CI46" s="618"/>
      <c r="CJ46" s="618"/>
      <c r="CK46" s="618"/>
      <c r="CL46" s="618"/>
      <c r="CM46" s="618"/>
      <c r="CN46" s="618"/>
      <c r="CO46" s="618"/>
      <c r="CP46" s="618"/>
      <c r="CQ46" s="619"/>
      <c r="CR46" s="620">
        <v>217168</v>
      </c>
      <c r="CS46" s="621"/>
      <c r="CT46" s="621"/>
      <c r="CU46" s="621"/>
      <c r="CV46" s="621"/>
      <c r="CW46" s="621"/>
      <c r="CX46" s="621"/>
      <c r="CY46" s="622"/>
      <c r="CZ46" s="623">
        <v>3.2</v>
      </c>
      <c r="DA46" s="624"/>
      <c r="DB46" s="624"/>
      <c r="DC46" s="625"/>
      <c r="DD46" s="626">
        <v>156413</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c r="CD47" s="635"/>
      <c r="CE47" s="636"/>
      <c r="CF47" s="617" t="s">
        <v>341</v>
      </c>
      <c r="CG47" s="618"/>
      <c r="CH47" s="618"/>
      <c r="CI47" s="618"/>
      <c r="CJ47" s="618"/>
      <c r="CK47" s="618"/>
      <c r="CL47" s="618"/>
      <c r="CM47" s="618"/>
      <c r="CN47" s="618"/>
      <c r="CO47" s="618"/>
      <c r="CP47" s="618"/>
      <c r="CQ47" s="619"/>
      <c r="CR47" s="620" t="s">
        <v>112</v>
      </c>
      <c r="CS47" s="639"/>
      <c r="CT47" s="639"/>
      <c r="CU47" s="639"/>
      <c r="CV47" s="639"/>
      <c r="CW47" s="639"/>
      <c r="CX47" s="639"/>
      <c r="CY47" s="640"/>
      <c r="CZ47" s="623" t="s">
        <v>112</v>
      </c>
      <c r="DA47" s="641"/>
      <c r="DB47" s="641"/>
      <c r="DC47" s="642"/>
      <c r="DD47" s="626" t="s">
        <v>112</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c r="CD48" s="637"/>
      <c r="CE48" s="638"/>
      <c r="CF48" s="617" t="s">
        <v>342</v>
      </c>
      <c r="CG48" s="618"/>
      <c r="CH48" s="618"/>
      <c r="CI48" s="618"/>
      <c r="CJ48" s="618"/>
      <c r="CK48" s="618"/>
      <c r="CL48" s="618"/>
      <c r="CM48" s="618"/>
      <c r="CN48" s="618"/>
      <c r="CO48" s="618"/>
      <c r="CP48" s="618"/>
      <c r="CQ48" s="619"/>
      <c r="CR48" s="620" t="s">
        <v>112</v>
      </c>
      <c r="CS48" s="621"/>
      <c r="CT48" s="621"/>
      <c r="CU48" s="621"/>
      <c r="CV48" s="621"/>
      <c r="CW48" s="621"/>
      <c r="CX48" s="621"/>
      <c r="CY48" s="622"/>
      <c r="CZ48" s="623" t="s">
        <v>112</v>
      </c>
      <c r="DA48" s="624"/>
      <c r="DB48" s="624"/>
      <c r="DC48" s="625"/>
      <c r="DD48" s="626" t="s">
        <v>112</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c r="CD49" s="601" t="s">
        <v>343</v>
      </c>
      <c r="CE49" s="602"/>
      <c r="CF49" s="602"/>
      <c r="CG49" s="602"/>
      <c r="CH49" s="602"/>
      <c r="CI49" s="602"/>
      <c r="CJ49" s="602"/>
      <c r="CK49" s="602"/>
      <c r="CL49" s="602"/>
      <c r="CM49" s="602"/>
      <c r="CN49" s="602"/>
      <c r="CO49" s="602"/>
      <c r="CP49" s="602"/>
      <c r="CQ49" s="603"/>
      <c r="CR49" s="604">
        <v>6862046</v>
      </c>
      <c r="CS49" s="605"/>
      <c r="CT49" s="605"/>
      <c r="CU49" s="605"/>
      <c r="CV49" s="605"/>
      <c r="CW49" s="605"/>
      <c r="CX49" s="605"/>
      <c r="CY49" s="606"/>
      <c r="CZ49" s="607">
        <v>100</v>
      </c>
      <c r="DA49" s="608"/>
      <c r="DB49" s="608"/>
      <c r="DC49" s="609"/>
      <c r="DD49" s="610">
        <v>4474327</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row r="51" spans="82:133" hidden="1"/>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election activeCell="BS34" sqref="BS34:CQ34"/>
    </sheetView>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14" t="s">
        <v>345</v>
      </c>
      <c r="DK2" s="1115"/>
      <c r="DL2" s="1115"/>
      <c r="DM2" s="1115"/>
      <c r="DN2" s="1115"/>
      <c r="DO2" s="1116"/>
      <c r="DP2" s="202"/>
      <c r="DQ2" s="1114" t="s">
        <v>346</v>
      </c>
      <c r="DR2" s="1115"/>
      <c r="DS2" s="1115"/>
      <c r="DT2" s="1115"/>
      <c r="DU2" s="1115"/>
      <c r="DV2" s="1115"/>
      <c r="DW2" s="1115"/>
      <c r="DX2" s="1115"/>
      <c r="DY2" s="1115"/>
      <c r="DZ2" s="1116"/>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1089" t="s">
        <v>347</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1021" t="s">
        <v>349</v>
      </c>
      <c r="B5" s="1022"/>
      <c r="C5" s="1022"/>
      <c r="D5" s="1022"/>
      <c r="E5" s="1022"/>
      <c r="F5" s="1022"/>
      <c r="G5" s="1022"/>
      <c r="H5" s="1022"/>
      <c r="I5" s="1022"/>
      <c r="J5" s="1022"/>
      <c r="K5" s="1022"/>
      <c r="L5" s="1022"/>
      <c r="M5" s="1022"/>
      <c r="N5" s="1022"/>
      <c r="O5" s="1022"/>
      <c r="P5" s="1023"/>
      <c r="Q5" s="1027" t="s">
        <v>350</v>
      </c>
      <c r="R5" s="1028"/>
      <c r="S5" s="1028"/>
      <c r="T5" s="1028"/>
      <c r="U5" s="1029"/>
      <c r="V5" s="1027" t="s">
        <v>351</v>
      </c>
      <c r="W5" s="1028"/>
      <c r="X5" s="1028"/>
      <c r="Y5" s="1028"/>
      <c r="Z5" s="1029"/>
      <c r="AA5" s="1027" t="s">
        <v>352</v>
      </c>
      <c r="AB5" s="1028"/>
      <c r="AC5" s="1028"/>
      <c r="AD5" s="1028"/>
      <c r="AE5" s="1028"/>
      <c r="AF5" s="1117" t="s">
        <v>353</v>
      </c>
      <c r="AG5" s="1028"/>
      <c r="AH5" s="1028"/>
      <c r="AI5" s="1028"/>
      <c r="AJ5" s="1043"/>
      <c r="AK5" s="1028" t="s">
        <v>354</v>
      </c>
      <c r="AL5" s="1028"/>
      <c r="AM5" s="1028"/>
      <c r="AN5" s="1028"/>
      <c r="AO5" s="1029"/>
      <c r="AP5" s="1027" t="s">
        <v>355</v>
      </c>
      <c r="AQ5" s="1028"/>
      <c r="AR5" s="1028"/>
      <c r="AS5" s="1028"/>
      <c r="AT5" s="1029"/>
      <c r="AU5" s="1027" t="s">
        <v>356</v>
      </c>
      <c r="AV5" s="1028"/>
      <c r="AW5" s="1028"/>
      <c r="AX5" s="1028"/>
      <c r="AY5" s="1043"/>
      <c r="AZ5" s="209"/>
      <c r="BA5" s="209"/>
      <c r="BB5" s="209"/>
      <c r="BC5" s="209"/>
      <c r="BD5" s="209"/>
      <c r="BE5" s="210"/>
      <c r="BF5" s="210"/>
      <c r="BG5" s="210"/>
      <c r="BH5" s="210"/>
      <c r="BI5" s="210"/>
      <c r="BJ5" s="210"/>
      <c r="BK5" s="210"/>
      <c r="BL5" s="210"/>
      <c r="BM5" s="210"/>
      <c r="BN5" s="210"/>
      <c r="BO5" s="210"/>
      <c r="BP5" s="210"/>
      <c r="BQ5" s="1021" t="s">
        <v>357</v>
      </c>
      <c r="BR5" s="1022"/>
      <c r="BS5" s="1022"/>
      <c r="BT5" s="1022"/>
      <c r="BU5" s="1022"/>
      <c r="BV5" s="1022"/>
      <c r="BW5" s="1022"/>
      <c r="BX5" s="1022"/>
      <c r="BY5" s="1022"/>
      <c r="BZ5" s="1022"/>
      <c r="CA5" s="1022"/>
      <c r="CB5" s="1022"/>
      <c r="CC5" s="1022"/>
      <c r="CD5" s="1022"/>
      <c r="CE5" s="1022"/>
      <c r="CF5" s="1022"/>
      <c r="CG5" s="1023"/>
      <c r="CH5" s="1027" t="s">
        <v>358</v>
      </c>
      <c r="CI5" s="1028"/>
      <c r="CJ5" s="1028"/>
      <c r="CK5" s="1028"/>
      <c r="CL5" s="1029"/>
      <c r="CM5" s="1027" t="s">
        <v>359</v>
      </c>
      <c r="CN5" s="1028"/>
      <c r="CO5" s="1028"/>
      <c r="CP5" s="1028"/>
      <c r="CQ5" s="1029"/>
      <c r="CR5" s="1027" t="s">
        <v>360</v>
      </c>
      <c r="CS5" s="1028"/>
      <c r="CT5" s="1028"/>
      <c r="CU5" s="1028"/>
      <c r="CV5" s="1029"/>
      <c r="CW5" s="1027" t="s">
        <v>361</v>
      </c>
      <c r="CX5" s="1028"/>
      <c r="CY5" s="1028"/>
      <c r="CZ5" s="1028"/>
      <c r="DA5" s="1029"/>
      <c r="DB5" s="1027" t="s">
        <v>362</v>
      </c>
      <c r="DC5" s="1028"/>
      <c r="DD5" s="1028"/>
      <c r="DE5" s="1028"/>
      <c r="DF5" s="1029"/>
      <c r="DG5" s="1135" t="s">
        <v>363</v>
      </c>
      <c r="DH5" s="1136"/>
      <c r="DI5" s="1136"/>
      <c r="DJ5" s="1136"/>
      <c r="DK5" s="1137"/>
      <c r="DL5" s="1135" t="s">
        <v>364</v>
      </c>
      <c r="DM5" s="1136"/>
      <c r="DN5" s="1136"/>
      <c r="DO5" s="1136"/>
      <c r="DP5" s="1137"/>
      <c r="DQ5" s="1027" t="s">
        <v>365</v>
      </c>
      <c r="DR5" s="1028"/>
      <c r="DS5" s="1028"/>
      <c r="DT5" s="1028"/>
      <c r="DU5" s="1029"/>
      <c r="DV5" s="1027" t="s">
        <v>356</v>
      </c>
      <c r="DW5" s="1028"/>
      <c r="DX5" s="1028"/>
      <c r="DY5" s="1028"/>
      <c r="DZ5" s="1043"/>
      <c r="EA5" s="207"/>
    </row>
    <row r="6" spans="1:131" s="208" customFormat="1" ht="26.25" customHeight="1" thickBot="1">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18"/>
      <c r="AG6" s="1031"/>
      <c r="AH6" s="1031"/>
      <c r="AI6" s="1031"/>
      <c r="AJ6" s="1044"/>
      <c r="AK6" s="1031"/>
      <c r="AL6" s="1031"/>
      <c r="AM6" s="1031"/>
      <c r="AN6" s="1031"/>
      <c r="AO6" s="1032"/>
      <c r="AP6" s="1030"/>
      <c r="AQ6" s="1031"/>
      <c r="AR6" s="1031"/>
      <c r="AS6" s="1031"/>
      <c r="AT6" s="1032"/>
      <c r="AU6" s="1030"/>
      <c r="AV6" s="1031"/>
      <c r="AW6" s="1031"/>
      <c r="AX6" s="1031"/>
      <c r="AY6" s="1044"/>
      <c r="AZ6" s="205"/>
      <c r="BA6" s="205"/>
      <c r="BB6" s="205"/>
      <c r="BC6" s="205"/>
      <c r="BD6" s="205"/>
      <c r="BE6" s="206"/>
      <c r="BF6" s="206"/>
      <c r="BG6" s="206"/>
      <c r="BH6" s="206"/>
      <c r="BI6" s="206"/>
      <c r="BJ6" s="206"/>
      <c r="BK6" s="206"/>
      <c r="BL6" s="206"/>
      <c r="BM6" s="206"/>
      <c r="BN6" s="206"/>
      <c r="BO6" s="206"/>
      <c r="BP6" s="206"/>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38"/>
      <c r="DH6" s="1139"/>
      <c r="DI6" s="1139"/>
      <c r="DJ6" s="1139"/>
      <c r="DK6" s="1140"/>
      <c r="DL6" s="1138"/>
      <c r="DM6" s="1139"/>
      <c r="DN6" s="1139"/>
      <c r="DO6" s="1139"/>
      <c r="DP6" s="1140"/>
      <c r="DQ6" s="1030"/>
      <c r="DR6" s="1031"/>
      <c r="DS6" s="1031"/>
      <c r="DT6" s="1031"/>
      <c r="DU6" s="1032"/>
      <c r="DV6" s="1030"/>
      <c r="DW6" s="1031"/>
      <c r="DX6" s="1031"/>
      <c r="DY6" s="1031"/>
      <c r="DZ6" s="1044"/>
      <c r="EA6" s="207"/>
    </row>
    <row r="7" spans="1:131" s="208" customFormat="1" ht="26.25" customHeight="1" thickTop="1">
      <c r="A7" s="211">
        <v>1</v>
      </c>
      <c r="B7" s="1076" t="s">
        <v>366</v>
      </c>
      <c r="C7" s="1077"/>
      <c r="D7" s="1077"/>
      <c r="E7" s="1077"/>
      <c r="F7" s="1077"/>
      <c r="G7" s="1077"/>
      <c r="H7" s="1077"/>
      <c r="I7" s="1077"/>
      <c r="J7" s="1077"/>
      <c r="K7" s="1077"/>
      <c r="L7" s="1077"/>
      <c r="M7" s="1077"/>
      <c r="N7" s="1077"/>
      <c r="O7" s="1077"/>
      <c r="P7" s="1078"/>
      <c r="Q7" s="1141">
        <v>7106</v>
      </c>
      <c r="R7" s="1142"/>
      <c r="S7" s="1142"/>
      <c r="T7" s="1142"/>
      <c r="U7" s="1142"/>
      <c r="V7" s="1142">
        <v>6862</v>
      </c>
      <c r="W7" s="1142"/>
      <c r="X7" s="1142"/>
      <c r="Y7" s="1142"/>
      <c r="Z7" s="1142"/>
      <c r="AA7" s="1142">
        <v>244</v>
      </c>
      <c r="AB7" s="1142"/>
      <c r="AC7" s="1142"/>
      <c r="AD7" s="1142"/>
      <c r="AE7" s="1143"/>
      <c r="AF7" s="1144">
        <v>222</v>
      </c>
      <c r="AG7" s="1145"/>
      <c r="AH7" s="1145"/>
      <c r="AI7" s="1145"/>
      <c r="AJ7" s="1146"/>
      <c r="AK7" s="1125">
        <v>0</v>
      </c>
      <c r="AL7" s="1126"/>
      <c r="AM7" s="1126"/>
      <c r="AN7" s="1126"/>
      <c r="AO7" s="1126"/>
      <c r="AP7" s="1126">
        <v>5457</v>
      </c>
      <c r="AQ7" s="1126"/>
      <c r="AR7" s="1126"/>
      <c r="AS7" s="1126"/>
      <c r="AT7" s="1126"/>
      <c r="AU7" s="1127"/>
      <c r="AV7" s="1127"/>
      <c r="AW7" s="1127"/>
      <c r="AX7" s="1127"/>
      <c r="AY7" s="1128"/>
      <c r="AZ7" s="205"/>
      <c r="BA7" s="205"/>
      <c r="BB7" s="205"/>
      <c r="BC7" s="205"/>
      <c r="BD7" s="205"/>
      <c r="BE7" s="206"/>
      <c r="BF7" s="206"/>
      <c r="BG7" s="206"/>
      <c r="BH7" s="206"/>
      <c r="BI7" s="206"/>
      <c r="BJ7" s="206"/>
      <c r="BK7" s="206"/>
      <c r="BL7" s="206"/>
      <c r="BM7" s="206"/>
      <c r="BN7" s="206"/>
      <c r="BO7" s="206"/>
      <c r="BP7" s="206"/>
      <c r="BQ7" s="212">
        <v>1</v>
      </c>
      <c r="BR7" s="213"/>
      <c r="BS7" s="1129"/>
      <c r="BT7" s="1130"/>
      <c r="BU7" s="1130"/>
      <c r="BV7" s="1130"/>
      <c r="BW7" s="1130"/>
      <c r="BX7" s="1130"/>
      <c r="BY7" s="1130"/>
      <c r="BZ7" s="1130"/>
      <c r="CA7" s="1130"/>
      <c r="CB7" s="1130"/>
      <c r="CC7" s="1130"/>
      <c r="CD7" s="1130"/>
      <c r="CE7" s="1130"/>
      <c r="CF7" s="1130"/>
      <c r="CG7" s="1131"/>
      <c r="CH7" s="1122"/>
      <c r="CI7" s="1123"/>
      <c r="CJ7" s="1123"/>
      <c r="CK7" s="1123"/>
      <c r="CL7" s="1124"/>
      <c r="CM7" s="1122"/>
      <c r="CN7" s="1123"/>
      <c r="CO7" s="1123"/>
      <c r="CP7" s="1123"/>
      <c r="CQ7" s="1124"/>
      <c r="CR7" s="1122"/>
      <c r="CS7" s="1123"/>
      <c r="CT7" s="1123"/>
      <c r="CU7" s="1123"/>
      <c r="CV7" s="1124"/>
      <c r="CW7" s="1122"/>
      <c r="CX7" s="1123"/>
      <c r="CY7" s="1123"/>
      <c r="CZ7" s="1123"/>
      <c r="DA7" s="1124"/>
      <c r="DB7" s="1122"/>
      <c r="DC7" s="1123"/>
      <c r="DD7" s="1123"/>
      <c r="DE7" s="1123"/>
      <c r="DF7" s="1124"/>
      <c r="DG7" s="1122"/>
      <c r="DH7" s="1123"/>
      <c r="DI7" s="1123"/>
      <c r="DJ7" s="1123"/>
      <c r="DK7" s="1124"/>
      <c r="DL7" s="1122"/>
      <c r="DM7" s="1123"/>
      <c r="DN7" s="1123"/>
      <c r="DO7" s="1123"/>
      <c r="DP7" s="1124"/>
      <c r="DQ7" s="1122"/>
      <c r="DR7" s="1123"/>
      <c r="DS7" s="1123"/>
      <c r="DT7" s="1123"/>
      <c r="DU7" s="1124"/>
      <c r="DV7" s="1119"/>
      <c r="DW7" s="1120"/>
      <c r="DX7" s="1120"/>
      <c r="DY7" s="1120"/>
      <c r="DZ7" s="1121"/>
      <c r="EA7" s="207"/>
    </row>
    <row r="8" spans="1:131" s="208" customFormat="1" ht="26.25" customHeight="1">
      <c r="A8" s="214">
        <v>2</v>
      </c>
      <c r="B8" s="1045"/>
      <c r="C8" s="1046"/>
      <c r="D8" s="1046"/>
      <c r="E8" s="1046"/>
      <c r="F8" s="1046"/>
      <c r="G8" s="1046"/>
      <c r="H8" s="1046"/>
      <c r="I8" s="1046"/>
      <c r="J8" s="1046"/>
      <c r="K8" s="1046"/>
      <c r="L8" s="1046"/>
      <c r="M8" s="1046"/>
      <c r="N8" s="1046"/>
      <c r="O8" s="1046"/>
      <c r="P8" s="1047"/>
      <c r="Q8" s="1069"/>
      <c r="R8" s="1070"/>
      <c r="S8" s="1070"/>
      <c r="T8" s="1070"/>
      <c r="U8" s="1070"/>
      <c r="V8" s="1070"/>
      <c r="W8" s="1070"/>
      <c r="X8" s="1070"/>
      <c r="Y8" s="1070"/>
      <c r="Z8" s="1070"/>
      <c r="AA8" s="1070"/>
      <c r="AB8" s="1070"/>
      <c r="AC8" s="1070"/>
      <c r="AD8" s="1070"/>
      <c r="AE8" s="1071"/>
      <c r="AF8" s="1051"/>
      <c r="AG8" s="1052"/>
      <c r="AH8" s="1052"/>
      <c r="AI8" s="1052"/>
      <c r="AJ8" s="1053"/>
      <c r="AK8" s="1112"/>
      <c r="AL8" s="1113"/>
      <c r="AM8" s="1113"/>
      <c r="AN8" s="1113"/>
      <c r="AO8" s="1113"/>
      <c r="AP8" s="1113"/>
      <c r="AQ8" s="1113"/>
      <c r="AR8" s="1113"/>
      <c r="AS8" s="1113"/>
      <c r="AT8" s="1113"/>
      <c r="AU8" s="1110"/>
      <c r="AV8" s="1110"/>
      <c r="AW8" s="1110"/>
      <c r="AX8" s="1110"/>
      <c r="AY8" s="1111"/>
      <c r="AZ8" s="205"/>
      <c r="BA8" s="205"/>
      <c r="BB8" s="205"/>
      <c r="BC8" s="205"/>
      <c r="BD8" s="205"/>
      <c r="BE8" s="206"/>
      <c r="BF8" s="206"/>
      <c r="BG8" s="206"/>
      <c r="BH8" s="206"/>
      <c r="BI8" s="206"/>
      <c r="BJ8" s="206"/>
      <c r="BK8" s="206"/>
      <c r="BL8" s="206"/>
      <c r="BM8" s="206"/>
      <c r="BN8" s="206"/>
      <c r="BO8" s="206"/>
      <c r="BP8" s="206"/>
      <c r="BQ8" s="215">
        <v>2</v>
      </c>
      <c r="BR8" s="216"/>
      <c r="BS8" s="1040"/>
      <c r="BT8" s="1041"/>
      <c r="BU8" s="1041"/>
      <c r="BV8" s="1041"/>
      <c r="BW8" s="1041"/>
      <c r="BX8" s="1041"/>
      <c r="BY8" s="1041"/>
      <c r="BZ8" s="1041"/>
      <c r="CA8" s="1041"/>
      <c r="CB8" s="1041"/>
      <c r="CC8" s="1041"/>
      <c r="CD8" s="1041"/>
      <c r="CE8" s="1041"/>
      <c r="CF8" s="1041"/>
      <c r="CG8" s="1042"/>
      <c r="CH8" s="1014"/>
      <c r="CI8" s="1015"/>
      <c r="CJ8" s="1015"/>
      <c r="CK8" s="1015"/>
      <c r="CL8" s="1016"/>
      <c r="CM8" s="1014"/>
      <c r="CN8" s="1015"/>
      <c r="CO8" s="1015"/>
      <c r="CP8" s="1015"/>
      <c r="CQ8" s="1016"/>
      <c r="CR8" s="1014"/>
      <c r="CS8" s="1015"/>
      <c r="CT8" s="1015"/>
      <c r="CU8" s="1015"/>
      <c r="CV8" s="1016"/>
      <c r="CW8" s="1014"/>
      <c r="CX8" s="1015"/>
      <c r="CY8" s="1015"/>
      <c r="CZ8" s="1015"/>
      <c r="DA8" s="1016"/>
      <c r="DB8" s="1014"/>
      <c r="DC8" s="1015"/>
      <c r="DD8" s="1015"/>
      <c r="DE8" s="1015"/>
      <c r="DF8" s="1016"/>
      <c r="DG8" s="1014"/>
      <c r="DH8" s="1015"/>
      <c r="DI8" s="1015"/>
      <c r="DJ8" s="1015"/>
      <c r="DK8" s="1016"/>
      <c r="DL8" s="1014"/>
      <c r="DM8" s="1015"/>
      <c r="DN8" s="1015"/>
      <c r="DO8" s="1015"/>
      <c r="DP8" s="1016"/>
      <c r="DQ8" s="1014"/>
      <c r="DR8" s="1015"/>
      <c r="DS8" s="1015"/>
      <c r="DT8" s="1015"/>
      <c r="DU8" s="1016"/>
      <c r="DV8" s="1018"/>
      <c r="DW8" s="1019"/>
      <c r="DX8" s="1019"/>
      <c r="DY8" s="1019"/>
      <c r="DZ8" s="1020"/>
      <c r="EA8" s="207"/>
    </row>
    <row r="9" spans="1:131" s="208" customFormat="1" ht="26.25" customHeight="1">
      <c r="A9" s="214">
        <v>3</v>
      </c>
      <c r="B9" s="1045"/>
      <c r="C9" s="1046"/>
      <c r="D9" s="1046"/>
      <c r="E9" s="1046"/>
      <c r="F9" s="1046"/>
      <c r="G9" s="1046"/>
      <c r="H9" s="1046"/>
      <c r="I9" s="1046"/>
      <c r="J9" s="1046"/>
      <c r="K9" s="1046"/>
      <c r="L9" s="1046"/>
      <c r="M9" s="1046"/>
      <c r="N9" s="1046"/>
      <c r="O9" s="1046"/>
      <c r="P9" s="1047"/>
      <c r="Q9" s="1069"/>
      <c r="R9" s="1070"/>
      <c r="S9" s="1070"/>
      <c r="T9" s="1070"/>
      <c r="U9" s="1070"/>
      <c r="V9" s="1070"/>
      <c r="W9" s="1070"/>
      <c r="X9" s="1070"/>
      <c r="Y9" s="1070"/>
      <c r="Z9" s="1070"/>
      <c r="AA9" s="1070"/>
      <c r="AB9" s="1070"/>
      <c r="AC9" s="1070"/>
      <c r="AD9" s="1070"/>
      <c r="AE9" s="1071"/>
      <c r="AF9" s="1051"/>
      <c r="AG9" s="1052"/>
      <c r="AH9" s="1052"/>
      <c r="AI9" s="1052"/>
      <c r="AJ9" s="1053"/>
      <c r="AK9" s="1112"/>
      <c r="AL9" s="1113"/>
      <c r="AM9" s="1113"/>
      <c r="AN9" s="1113"/>
      <c r="AO9" s="1113"/>
      <c r="AP9" s="1113"/>
      <c r="AQ9" s="1113"/>
      <c r="AR9" s="1113"/>
      <c r="AS9" s="1113"/>
      <c r="AT9" s="1113"/>
      <c r="AU9" s="1110"/>
      <c r="AV9" s="1110"/>
      <c r="AW9" s="1110"/>
      <c r="AX9" s="1110"/>
      <c r="AY9" s="1111"/>
      <c r="AZ9" s="205"/>
      <c r="BA9" s="205"/>
      <c r="BB9" s="205"/>
      <c r="BC9" s="205"/>
      <c r="BD9" s="205"/>
      <c r="BE9" s="206"/>
      <c r="BF9" s="206"/>
      <c r="BG9" s="206"/>
      <c r="BH9" s="206"/>
      <c r="BI9" s="206"/>
      <c r="BJ9" s="206"/>
      <c r="BK9" s="206"/>
      <c r="BL9" s="206"/>
      <c r="BM9" s="206"/>
      <c r="BN9" s="206"/>
      <c r="BO9" s="206"/>
      <c r="BP9" s="206"/>
      <c r="BQ9" s="215">
        <v>3</v>
      </c>
      <c r="BR9" s="216"/>
      <c r="BS9" s="1040"/>
      <c r="BT9" s="1041"/>
      <c r="BU9" s="1041"/>
      <c r="BV9" s="1041"/>
      <c r="BW9" s="1041"/>
      <c r="BX9" s="1041"/>
      <c r="BY9" s="1041"/>
      <c r="BZ9" s="1041"/>
      <c r="CA9" s="1041"/>
      <c r="CB9" s="1041"/>
      <c r="CC9" s="1041"/>
      <c r="CD9" s="1041"/>
      <c r="CE9" s="1041"/>
      <c r="CF9" s="1041"/>
      <c r="CG9" s="1042"/>
      <c r="CH9" s="1014"/>
      <c r="CI9" s="1015"/>
      <c r="CJ9" s="1015"/>
      <c r="CK9" s="1015"/>
      <c r="CL9" s="1016"/>
      <c r="CM9" s="1014"/>
      <c r="CN9" s="1015"/>
      <c r="CO9" s="1015"/>
      <c r="CP9" s="1015"/>
      <c r="CQ9" s="1016"/>
      <c r="CR9" s="1014"/>
      <c r="CS9" s="1015"/>
      <c r="CT9" s="1015"/>
      <c r="CU9" s="1015"/>
      <c r="CV9" s="1016"/>
      <c r="CW9" s="1014"/>
      <c r="CX9" s="1015"/>
      <c r="CY9" s="1015"/>
      <c r="CZ9" s="1015"/>
      <c r="DA9" s="1016"/>
      <c r="DB9" s="1014"/>
      <c r="DC9" s="1015"/>
      <c r="DD9" s="1015"/>
      <c r="DE9" s="1015"/>
      <c r="DF9" s="1016"/>
      <c r="DG9" s="1014"/>
      <c r="DH9" s="1015"/>
      <c r="DI9" s="1015"/>
      <c r="DJ9" s="1015"/>
      <c r="DK9" s="1016"/>
      <c r="DL9" s="1014"/>
      <c r="DM9" s="1015"/>
      <c r="DN9" s="1015"/>
      <c r="DO9" s="1015"/>
      <c r="DP9" s="1016"/>
      <c r="DQ9" s="1014"/>
      <c r="DR9" s="1015"/>
      <c r="DS9" s="1015"/>
      <c r="DT9" s="1015"/>
      <c r="DU9" s="1016"/>
      <c r="DV9" s="1018"/>
      <c r="DW9" s="1019"/>
      <c r="DX9" s="1019"/>
      <c r="DY9" s="1019"/>
      <c r="DZ9" s="1020"/>
      <c r="EA9" s="207"/>
    </row>
    <row r="10" spans="1:131" s="208" customFormat="1" ht="26.25" customHeight="1">
      <c r="A10" s="214">
        <v>4</v>
      </c>
      <c r="B10" s="1045"/>
      <c r="C10" s="1046"/>
      <c r="D10" s="1046"/>
      <c r="E10" s="1046"/>
      <c r="F10" s="1046"/>
      <c r="G10" s="1046"/>
      <c r="H10" s="1046"/>
      <c r="I10" s="1046"/>
      <c r="J10" s="1046"/>
      <c r="K10" s="1046"/>
      <c r="L10" s="1046"/>
      <c r="M10" s="1046"/>
      <c r="N10" s="1046"/>
      <c r="O10" s="1046"/>
      <c r="P10" s="1047"/>
      <c r="Q10" s="1069"/>
      <c r="R10" s="1070"/>
      <c r="S10" s="1070"/>
      <c r="T10" s="1070"/>
      <c r="U10" s="1070"/>
      <c r="V10" s="1070"/>
      <c r="W10" s="1070"/>
      <c r="X10" s="1070"/>
      <c r="Y10" s="1070"/>
      <c r="Z10" s="1070"/>
      <c r="AA10" s="1070"/>
      <c r="AB10" s="1070"/>
      <c r="AC10" s="1070"/>
      <c r="AD10" s="1070"/>
      <c r="AE10" s="1071"/>
      <c r="AF10" s="1051"/>
      <c r="AG10" s="1052"/>
      <c r="AH10" s="1052"/>
      <c r="AI10" s="1052"/>
      <c r="AJ10" s="1053"/>
      <c r="AK10" s="1112"/>
      <c r="AL10" s="1113"/>
      <c r="AM10" s="1113"/>
      <c r="AN10" s="1113"/>
      <c r="AO10" s="1113"/>
      <c r="AP10" s="1113"/>
      <c r="AQ10" s="1113"/>
      <c r="AR10" s="1113"/>
      <c r="AS10" s="1113"/>
      <c r="AT10" s="1113"/>
      <c r="AU10" s="1110"/>
      <c r="AV10" s="1110"/>
      <c r="AW10" s="1110"/>
      <c r="AX10" s="1110"/>
      <c r="AY10" s="1111"/>
      <c r="AZ10" s="205"/>
      <c r="BA10" s="205"/>
      <c r="BB10" s="205"/>
      <c r="BC10" s="205"/>
      <c r="BD10" s="205"/>
      <c r="BE10" s="206"/>
      <c r="BF10" s="206"/>
      <c r="BG10" s="206"/>
      <c r="BH10" s="206"/>
      <c r="BI10" s="206"/>
      <c r="BJ10" s="206"/>
      <c r="BK10" s="206"/>
      <c r="BL10" s="206"/>
      <c r="BM10" s="206"/>
      <c r="BN10" s="206"/>
      <c r="BO10" s="206"/>
      <c r="BP10" s="206"/>
      <c r="BQ10" s="215">
        <v>4</v>
      </c>
      <c r="BR10" s="216"/>
      <c r="BS10" s="1040"/>
      <c r="BT10" s="1041"/>
      <c r="BU10" s="1041"/>
      <c r="BV10" s="1041"/>
      <c r="BW10" s="1041"/>
      <c r="BX10" s="1041"/>
      <c r="BY10" s="1041"/>
      <c r="BZ10" s="1041"/>
      <c r="CA10" s="1041"/>
      <c r="CB10" s="1041"/>
      <c r="CC10" s="1041"/>
      <c r="CD10" s="1041"/>
      <c r="CE10" s="1041"/>
      <c r="CF10" s="1041"/>
      <c r="CG10" s="1042"/>
      <c r="CH10" s="1014"/>
      <c r="CI10" s="1015"/>
      <c r="CJ10" s="1015"/>
      <c r="CK10" s="1015"/>
      <c r="CL10" s="1016"/>
      <c r="CM10" s="1014"/>
      <c r="CN10" s="1015"/>
      <c r="CO10" s="1015"/>
      <c r="CP10" s="1015"/>
      <c r="CQ10" s="1016"/>
      <c r="CR10" s="1014"/>
      <c r="CS10" s="1015"/>
      <c r="CT10" s="1015"/>
      <c r="CU10" s="1015"/>
      <c r="CV10" s="1016"/>
      <c r="CW10" s="1014"/>
      <c r="CX10" s="1015"/>
      <c r="CY10" s="1015"/>
      <c r="CZ10" s="1015"/>
      <c r="DA10" s="1016"/>
      <c r="DB10" s="1014"/>
      <c r="DC10" s="1015"/>
      <c r="DD10" s="1015"/>
      <c r="DE10" s="1015"/>
      <c r="DF10" s="1016"/>
      <c r="DG10" s="1014"/>
      <c r="DH10" s="1015"/>
      <c r="DI10" s="1015"/>
      <c r="DJ10" s="1015"/>
      <c r="DK10" s="1016"/>
      <c r="DL10" s="1014"/>
      <c r="DM10" s="1015"/>
      <c r="DN10" s="1015"/>
      <c r="DO10" s="1015"/>
      <c r="DP10" s="1016"/>
      <c r="DQ10" s="1014"/>
      <c r="DR10" s="1015"/>
      <c r="DS10" s="1015"/>
      <c r="DT10" s="1015"/>
      <c r="DU10" s="1016"/>
      <c r="DV10" s="1018"/>
      <c r="DW10" s="1019"/>
      <c r="DX10" s="1019"/>
      <c r="DY10" s="1019"/>
      <c r="DZ10" s="1020"/>
      <c r="EA10" s="207"/>
    </row>
    <row r="11" spans="1:131" s="208" customFormat="1" ht="26.25" customHeight="1">
      <c r="A11" s="214">
        <v>5</v>
      </c>
      <c r="B11" s="1045"/>
      <c r="C11" s="1046"/>
      <c r="D11" s="1046"/>
      <c r="E11" s="1046"/>
      <c r="F11" s="1046"/>
      <c r="G11" s="1046"/>
      <c r="H11" s="1046"/>
      <c r="I11" s="1046"/>
      <c r="J11" s="1046"/>
      <c r="K11" s="1046"/>
      <c r="L11" s="1046"/>
      <c r="M11" s="1046"/>
      <c r="N11" s="1046"/>
      <c r="O11" s="1046"/>
      <c r="P11" s="1047"/>
      <c r="Q11" s="1069"/>
      <c r="R11" s="1070"/>
      <c r="S11" s="1070"/>
      <c r="T11" s="1070"/>
      <c r="U11" s="1070"/>
      <c r="V11" s="1070"/>
      <c r="W11" s="1070"/>
      <c r="X11" s="1070"/>
      <c r="Y11" s="1070"/>
      <c r="Z11" s="1070"/>
      <c r="AA11" s="1070"/>
      <c r="AB11" s="1070"/>
      <c r="AC11" s="1070"/>
      <c r="AD11" s="1070"/>
      <c r="AE11" s="1071"/>
      <c r="AF11" s="1051"/>
      <c r="AG11" s="1052"/>
      <c r="AH11" s="1052"/>
      <c r="AI11" s="1052"/>
      <c r="AJ11" s="1053"/>
      <c r="AK11" s="1112"/>
      <c r="AL11" s="1113"/>
      <c r="AM11" s="1113"/>
      <c r="AN11" s="1113"/>
      <c r="AO11" s="1113"/>
      <c r="AP11" s="1113"/>
      <c r="AQ11" s="1113"/>
      <c r="AR11" s="1113"/>
      <c r="AS11" s="1113"/>
      <c r="AT11" s="1113"/>
      <c r="AU11" s="1110"/>
      <c r="AV11" s="1110"/>
      <c r="AW11" s="1110"/>
      <c r="AX11" s="1110"/>
      <c r="AY11" s="1111"/>
      <c r="AZ11" s="205"/>
      <c r="BA11" s="205"/>
      <c r="BB11" s="205"/>
      <c r="BC11" s="205"/>
      <c r="BD11" s="205"/>
      <c r="BE11" s="206"/>
      <c r="BF11" s="206"/>
      <c r="BG11" s="206"/>
      <c r="BH11" s="206"/>
      <c r="BI11" s="206"/>
      <c r="BJ11" s="206"/>
      <c r="BK11" s="206"/>
      <c r="BL11" s="206"/>
      <c r="BM11" s="206"/>
      <c r="BN11" s="206"/>
      <c r="BO11" s="206"/>
      <c r="BP11" s="206"/>
      <c r="BQ11" s="215">
        <v>5</v>
      </c>
      <c r="BR11" s="216"/>
      <c r="BS11" s="1040"/>
      <c r="BT11" s="1041"/>
      <c r="BU11" s="1041"/>
      <c r="BV11" s="1041"/>
      <c r="BW11" s="1041"/>
      <c r="BX11" s="1041"/>
      <c r="BY11" s="1041"/>
      <c r="BZ11" s="1041"/>
      <c r="CA11" s="1041"/>
      <c r="CB11" s="1041"/>
      <c r="CC11" s="1041"/>
      <c r="CD11" s="1041"/>
      <c r="CE11" s="1041"/>
      <c r="CF11" s="1041"/>
      <c r="CG11" s="1042"/>
      <c r="CH11" s="1014"/>
      <c r="CI11" s="1015"/>
      <c r="CJ11" s="1015"/>
      <c r="CK11" s="1015"/>
      <c r="CL11" s="1016"/>
      <c r="CM11" s="1014"/>
      <c r="CN11" s="1015"/>
      <c r="CO11" s="1015"/>
      <c r="CP11" s="1015"/>
      <c r="CQ11" s="1016"/>
      <c r="CR11" s="1014"/>
      <c r="CS11" s="1015"/>
      <c r="CT11" s="1015"/>
      <c r="CU11" s="1015"/>
      <c r="CV11" s="1016"/>
      <c r="CW11" s="1014"/>
      <c r="CX11" s="1015"/>
      <c r="CY11" s="1015"/>
      <c r="CZ11" s="1015"/>
      <c r="DA11" s="1016"/>
      <c r="DB11" s="1014"/>
      <c r="DC11" s="1015"/>
      <c r="DD11" s="1015"/>
      <c r="DE11" s="1015"/>
      <c r="DF11" s="1016"/>
      <c r="DG11" s="1014"/>
      <c r="DH11" s="1015"/>
      <c r="DI11" s="1015"/>
      <c r="DJ11" s="1015"/>
      <c r="DK11" s="1016"/>
      <c r="DL11" s="1014"/>
      <c r="DM11" s="1015"/>
      <c r="DN11" s="1015"/>
      <c r="DO11" s="1015"/>
      <c r="DP11" s="1016"/>
      <c r="DQ11" s="1014"/>
      <c r="DR11" s="1015"/>
      <c r="DS11" s="1015"/>
      <c r="DT11" s="1015"/>
      <c r="DU11" s="1016"/>
      <c r="DV11" s="1018"/>
      <c r="DW11" s="1019"/>
      <c r="DX11" s="1019"/>
      <c r="DY11" s="1019"/>
      <c r="DZ11" s="1020"/>
      <c r="EA11" s="207"/>
    </row>
    <row r="12" spans="1:131" s="208" customFormat="1" ht="26.25" customHeight="1">
      <c r="A12" s="214">
        <v>6</v>
      </c>
      <c r="B12" s="1045"/>
      <c r="C12" s="1046"/>
      <c r="D12" s="1046"/>
      <c r="E12" s="1046"/>
      <c r="F12" s="1046"/>
      <c r="G12" s="1046"/>
      <c r="H12" s="1046"/>
      <c r="I12" s="1046"/>
      <c r="J12" s="1046"/>
      <c r="K12" s="1046"/>
      <c r="L12" s="1046"/>
      <c r="M12" s="1046"/>
      <c r="N12" s="1046"/>
      <c r="O12" s="1046"/>
      <c r="P12" s="1047"/>
      <c r="Q12" s="1069"/>
      <c r="R12" s="1070"/>
      <c r="S12" s="1070"/>
      <c r="T12" s="1070"/>
      <c r="U12" s="1070"/>
      <c r="V12" s="1070"/>
      <c r="W12" s="1070"/>
      <c r="X12" s="1070"/>
      <c r="Y12" s="1070"/>
      <c r="Z12" s="1070"/>
      <c r="AA12" s="1070"/>
      <c r="AB12" s="1070"/>
      <c r="AC12" s="1070"/>
      <c r="AD12" s="1070"/>
      <c r="AE12" s="1071"/>
      <c r="AF12" s="1051"/>
      <c r="AG12" s="1052"/>
      <c r="AH12" s="1052"/>
      <c r="AI12" s="1052"/>
      <c r="AJ12" s="1053"/>
      <c r="AK12" s="1112"/>
      <c r="AL12" s="1113"/>
      <c r="AM12" s="1113"/>
      <c r="AN12" s="1113"/>
      <c r="AO12" s="1113"/>
      <c r="AP12" s="1113"/>
      <c r="AQ12" s="1113"/>
      <c r="AR12" s="1113"/>
      <c r="AS12" s="1113"/>
      <c r="AT12" s="1113"/>
      <c r="AU12" s="1110"/>
      <c r="AV12" s="1110"/>
      <c r="AW12" s="1110"/>
      <c r="AX12" s="1110"/>
      <c r="AY12" s="1111"/>
      <c r="AZ12" s="205"/>
      <c r="BA12" s="205"/>
      <c r="BB12" s="205"/>
      <c r="BC12" s="205"/>
      <c r="BD12" s="205"/>
      <c r="BE12" s="206"/>
      <c r="BF12" s="206"/>
      <c r="BG12" s="206"/>
      <c r="BH12" s="206"/>
      <c r="BI12" s="206"/>
      <c r="BJ12" s="206"/>
      <c r="BK12" s="206"/>
      <c r="BL12" s="206"/>
      <c r="BM12" s="206"/>
      <c r="BN12" s="206"/>
      <c r="BO12" s="206"/>
      <c r="BP12" s="206"/>
      <c r="BQ12" s="215">
        <v>6</v>
      </c>
      <c r="BR12" s="216"/>
      <c r="BS12" s="1040"/>
      <c r="BT12" s="1041"/>
      <c r="BU12" s="1041"/>
      <c r="BV12" s="1041"/>
      <c r="BW12" s="1041"/>
      <c r="BX12" s="1041"/>
      <c r="BY12" s="1041"/>
      <c r="BZ12" s="1041"/>
      <c r="CA12" s="1041"/>
      <c r="CB12" s="1041"/>
      <c r="CC12" s="1041"/>
      <c r="CD12" s="1041"/>
      <c r="CE12" s="1041"/>
      <c r="CF12" s="1041"/>
      <c r="CG12" s="1042"/>
      <c r="CH12" s="1014"/>
      <c r="CI12" s="1015"/>
      <c r="CJ12" s="1015"/>
      <c r="CK12" s="1015"/>
      <c r="CL12" s="1016"/>
      <c r="CM12" s="1014"/>
      <c r="CN12" s="1015"/>
      <c r="CO12" s="1015"/>
      <c r="CP12" s="1015"/>
      <c r="CQ12" s="1016"/>
      <c r="CR12" s="1014"/>
      <c r="CS12" s="1015"/>
      <c r="CT12" s="1015"/>
      <c r="CU12" s="1015"/>
      <c r="CV12" s="1016"/>
      <c r="CW12" s="1014"/>
      <c r="CX12" s="1015"/>
      <c r="CY12" s="1015"/>
      <c r="CZ12" s="1015"/>
      <c r="DA12" s="1016"/>
      <c r="DB12" s="1014"/>
      <c r="DC12" s="1015"/>
      <c r="DD12" s="1015"/>
      <c r="DE12" s="1015"/>
      <c r="DF12" s="1016"/>
      <c r="DG12" s="1014"/>
      <c r="DH12" s="1015"/>
      <c r="DI12" s="1015"/>
      <c r="DJ12" s="1015"/>
      <c r="DK12" s="1016"/>
      <c r="DL12" s="1014"/>
      <c r="DM12" s="1015"/>
      <c r="DN12" s="1015"/>
      <c r="DO12" s="1015"/>
      <c r="DP12" s="1016"/>
      <c r="DQ12" s="1014"/>
      <c r="DR12" s="1015"/>
      <c r="DS12" s="1015"/>
      <c r="DT12" s="1015"/>
      <c r="DU12" s="1016"/>
      <c r="DV12" s="1018"/>
      <c r="DW12" s="1019"/>
      <c r="DX12" s="1019"/>
      <c r="DY12" s="1019"/>
      <c r="DZ12" s="1020"/>
      <c r="EA12" s="207"/>
    </row>
    <row r="13" spans="1:131" s="208" customFormat="1" ht="26.25" customHeight="1">
      <c r="A13" s="214">
        <v>7</v>
      </c>
      <c r="B13" s="1045"/>
      <c r="C13" s="1046"/>
      <c r="D13" s="1046"/>
      <c r="E13" s="1046"/>
      <c r="F13" s="1046"/>
      <c r="G13" s="1046"/>
      <c r="H13" s="1046"/>
      <c r="I13" s="1046"/>
      <c r="J13" s="1046"/>
      <c r="K13" s="1046"/>
      <c r="L13" s="1046"/>
      <c r="M13" s="1046"/>
      <c r="N13" s="1046"/>
      <c r="O13" s="1046"/>
      <c r="P13" s="1047"/>
      <c r="Q13" s="1069"/>
      <c r="R13" s="1070"/>
      <c r="S13" s="1070"/>
      <c r="T13" s="1070"/>
      <c r="U13" s="1070"/>
      <c r="V13" s="1070"/>
      <c r="W13" s="1070"/>
      <c r="X13" s="1070"/>
      <c r="Y13" s="1070"/>
      <c r="Z13" s="1070"/>
      <c r="AA13" s="1070"/>
      <c r="AB13" s="1070"/>
      <c r="AC13" s="1070"/>
      <c r="AD13" s="1070"/>
      <c r="AE13" s="1071"/>
      <c r="AF13" s="1051"/>
      <c r="AG13" s="1052"/>
      <c r="AH13" s="1052"/>
      <c r="AI13" s="1052"/>
      <c r="AJ13" s="1053"/>
      <c r="AK13" s="1112"/>
      <c r="AL13" s="1113"/>
      <c r="AM13" s="1113"/>
      <c r="AN13" s="1113"/>
      <c r="AO13" s="1113"/>
      <c r="AP13" s="1113"/>
      <c r="AQ13" s="1113"/>
      <c r="AR13" s="1113"/>
      <c r="AS13" s="1113"/>
      <c r="AT13" s="1113"/>
      <c r="AU13" s="1110"/>
      <c r="AV13" s="1110"/>
      <c r="AW13" s="1110"/>
      <c r="AX13" s="1110"/>
      <c r="AY13" s="1111"/>
      <c r="AZ13" s="205"/>
      <c r="BA13" s="205"/>
      <c r="BB13" s="205"/>
      <c r="BC13" s="205"/>
      <c r="BD13" s="205"/>
      <c r="BE13" s="206"/>
      <c r="BF13" s="206"/>
      <c r="BG13" s="206"/>
      <c r="BH13" s="206"/>
      <c r="BI13" s="206"/>
      <c r="BJ13" s="206"/>
      <c r="BK13" s="206"/>
      <c r="BL13" s="206"/>
      <c r="BM13" s="206"/>
      <c r="BN13" s="206"/>
      <c r="BO13" s="206"/>
      <c r="BP13" s="206"/>
      <c r="BQ13" s="215">
        <v>7</v>
      </c>
      <c r="BR13" s="216"/>
      <c r="BS13" s="1040"/>
      <c r="BT13" s="1041"/>
      <c r="BU13" s="1041"/>
      <c r="BV13" s="1041"/>
      <c r="BW13" s="1041"/>
      <c r="BX13" s="1041"/>
      <c r="BY13" s="1041"/>
      <c r="BZ13" s="1041"/>
      <c r="CA13" s="1041"/>
      <c r="CB13" s="1041"/>
      <c r="CC13" s="1041"/>
      <c r="CD13" s="1041"/>
      <c r="CE13" s="1041"/>
      <c r="CF13" s="1041"/>
      <c r="CG13" s="1042"/>
      <c r="CH13" s="1014"/>
      <c r="CI13" s="1015"/>
      <c r="CJ13" s="1015"/>
      <c r="CK13" s="1015"/>
      <c r="CL13" s="1016"/>
      <c r="CM13" s="1014"/>
      <c r="CN13" s="1015"/>
      <c r="CO13" s="1015"/>
      <c r="CP13" s="1015"/>
      <c r="CQ13" s="1016"/>
      <c r="CR13" s="1014"/>
      <c r="CS13" s="1015"/>
      <c r="CT13" s="1015"/>
      <c r="CU13" s="1015"/>
      <c r="CV13" s="1016"/>
      <c r="CW13" s="1014"/>
      <c r="CX13" s="1015"/>
      <c r="CY13" s="1015"/>
      <c r="CZ13" s="1015"/>
      <c r="DA13" s="1016"/>
      <c r="DB13" s="1014"/>
      <c r="DC13" s="1015"/>
      <c r="DD13" s="1015"/>
      <c r="DE13" s="1015"/>
      <c r="DF13" s="1016"/>
      <c r="DG13" s="1014"/>
      <c r="DH13" s="1015"/>
      <c r="DI13" s="1015"/>
      <c r="DJ13" s="1015"/>
      <c r="DK13" s="1016"/>
      <c r="DL13" s="1014"/>
      <c r="DM13" s="1015"/>
      <c r="DN13" s="1015"/>
      <c r="DO13" s="1015"/>
      <c r="DP13" s="1016"/>
      <c r="DQ13" s="1014"/>
      <c r="DR13" s="1015"/>
      <c r="DS13" s="1015"/>
      <c r="DT13" s="1015"/>
      <c r="DU13" s="1016"/>
      <c r="DV13" s="1018"/>
      <c r="DW13" s="1019"/>
      <c r="DX13" s="1019"/>
      <c r="DY13" s="1019"/>
      <c r="DZ13" s="1020"/>
      <c r="EA13" s="207"/>
    </row>
    <row r="14" spans="1:131" s="208" customFormat="1" ht="26.25" customHeight="1">
      <c r="A14" s="214">
        <v>8</v>
      </c>
      <c r="B14" s="1045"/>
      <c r="C14" s="1046"/>
      <c r="D14" s="1046"/>
      <c r="E14" s="1046"/>
      <c r="F14" s="1046"/>
      <c r="G14" s="1046"/>
      <c r="H14" s="1046"/>
      <c r="I14" s="1046"/>
      <c r="J14" s="1046"/>
      <c r="K14" s="1046"/>
      <c r="L14" s="1046"/>
      <c r="M14" s="1046"/>
      <c r="N14" s="1046"/>
      <c r="O14" s="1046"/>
      <c r="P14" s="1047"/>
      <c r="Q14" s="1069"/>
      <c r="R14" s="1070"/>
      <c r="S14" s="1070"/>
      <c r="T14" s="1070"/>
      <c r="U14" s="1070"/>
      <c r="V14" s="1070"/>
      <c r="W14" s="1070"/>
      <c r="X14" s="1070"/>
      <c r="Y14" s="1070"/>
      <c r="Z14" s="1070"/>
      <c r="AA14" s="1070"/>
      <c r="AB14" s="1070"/>
      <c r="AC14" s="1070"/>
      <c r="AD14" s="1070"/>
      <c r="AE14" s="1071"/>
      <c r="AF14" s="1051"/>
      <c r="AG14" s="1052"/>
      <c r="AH14" s="1052"/>
      <c r="AI14" s="1052"/>
      <c r="AJ14" s="1053"/>
      <c r="AK14" s="1112"/>
      <c r="AL14" s="1113"/>
      <c r="AM14" s="1113"/>
      <c r="AN14" s="1113"/>
      <c r="AO14" s="1113"/>
      <c r="AP14" s="1113"/>
      <c r="AQ14" s="1113"/>
      <c r="AR14" s="1113"/>
      <c r="AS14" s="1113"/>
      <c r="AT14" s="1113"/>
      <c r="AU14" s="1110"/>
      <c r="AV14" s="1110"/>
      <c r="AW14" s="1110"/>
      <c r="AX14" s="1110"/>
      <c r="AY14" s="1111"/>
      <c r="AZ14" s="205"/>
      <c r="BA14" s="205"/>
      <c r="BB14" s="205"/>
      <c r="BC14" s="205"/>
      <c r="BD14" s="205"/>
      <c r="BE14" s="206"/>
      <c r="BF14" s="206"/>
      <c r="BG14" s="206"/>
      <c r="BH14" s="206"/>
      <c r="BI14" s="206"/>
      <c r="BJ14" s="206"/>
      <c r="BK14" s="206"/>
      <c r="BL14" s="206"/>
      <c r="BM14" s="206"/>
      <c r="BN14" s="206"/>
      <c r="BO14" s="206"/>
      <c r="BP14" s="206"/>
      <c r="BQ14" s="215">
        <v>8</v>
      </c>
      <c r="BR14" s="216"/>
      <c r="BS14" s="1040"/>
      <c r="BT14" s="1041"/>
      <c r="BU14" s="1041"/>
      <c r="BV14" s="1041"/>
      <c r="BW14" s="1041"/>
      <c r="BX14" s="1041"/>
      <c r="BY14" s="1041"/>
      <c r="BZ14" s="1041"/>
      <c r="CA14" s="1041"/>
      <c r="CB14" s="1041"/>
      <c r="CC14" s="1041"/>
      <c r="CD14" s="1041"/>
      <c r="CE14" s="1041"/>
      <c r="CF14" s="1041"/>
      <c r="CG14" s="1042"/>
      <c r="CH14" s="1014"/>
      <c r="CI14" s="1015"/>
      <c r="CJ14" s="1015"/>
      <c r="CK14" s="1015"/>
      <c r="CL14" s="1016"/>
      <c r="CM14" s="1014"/>
      <c r="CN14" s="1015"/>
      <c r="CO14" s="1015"/>
      <c r="CP14" s="1015"/>
      <c r="CQ14" s="1016"/>
      <c r="CR14" s="1014"/>
      <c r="CS14" s="1015"/>
      <c r="CT14" s="1015"/>
      <c r="CU14" s="1015"/>
      <c r="CV14" s="1016"/>
      <c r="CW14" s="1014"/>
      <c r="CX14" s="1015"/>
      <c r="CY14" s="1015"/>
      <c r="CZ14" s="1015"/>
      <c r="DA14" s="1016"/>
      <c r="DB14" s="1014"/>
      <c r="DC14" s="1015"/>
      <c r="DD14" s="1015"/>
      <c r="DE14" s="1015"/>
      <c r="DF14" s="1016"/>
      <c r="DG14" s="1014"/>
      <c r="DH14" s="1015"/>
      <c r="DI14" s="1015"/>
      <c r="DJ14" s="1015"/>
      <c r="DK14" s="1016"/>
      <c r="DL14" s="1014"/>
      <c r="DM14" s="1015"/>
      <c r="DN14" s="1015"/>
      <c r="DO14" s="1015"/>
      <c r="DP14" s="1016"/>
      <c r="DQ14" s="1014"/>
      <c r="DR14" s="1015"/>
      <c r="DS14" s="1015"/>
      <c r="DT14" s="1015"/>
      <c r="DU14" s="1016"/>
      <c r="DV14" s="1018"/>
      <c r="DW14" s="1019"/>
      <c r="DX14" s="1019"/>
      <c r="DY14" s="1019"/>
      <c r="DZ14" s="1020"/>
      <c r="EA14" s="207"/>
    </row>
    <row r="15" spans="1:131" s="208" customFormat="1" ht="26.25" customHeight="1">
      <c r="A15" s="214">
        <v>9</v>
      </c>
      <c r="B15" s="1045"/>
      <c r="C15" s="1046"/>
      <c r="D15" s="1046"/>
      <c r="E15" s="1046"/>
      <c r="F15" s="1046"/>
      <c r="G15" s="1046"/>
      <c r="H15" s="1046"/>
      <c r="I15" s="1046"/>
      <c r="J15" s="1046"/>
      <c r="K15" s="1046"/>
      <c r="L15" s="1046"/>
      <c r="M15" s="1046"/>
      <c r="N15" s="1046"/>
      <c r="O15" s="1046"/>
      <c r="P15" s="1047"/>
      <c r="Q15" s="1069"/>
      <c r="R15" s="1070"/>
      <c r="S15" s="1070"/>
      <c r="T15" s="1070"/>
      <c r="U15" s="1070"/>
      <c r="V15" s="1070"/>
      <c r="W15" s="1070"/>
      <c r="X15" s="1070"/>
      <c r="Y15" s="1070"/>
      <c r="Z15" s="1070"/>
      <c r="AA15" s="1070"/>
      <c r="AB15" s="1070"/>
      <c r="AC15" s="1070"/>
      <c r="AD15" s="1070"/>
      <c r="AE15" s="1071"/>
      <c r="AF15" s="1051"/>
      <c r="AG15" s="1052"/>
      <c r="AH15" s="1052"/>
      <c r="AI15" s="1052"/>
      <c r="AJ15" s="1053"/>
      <c r="AK15" s="1112"/>
      <c r="AL15" s="1113"/>
      <c r="AM15" s="1113"/>
      <c r="AN15" s="1113"/>
      <c r="AO15" s="1113"/>
      <c r="AP15" s="1113"/>
      <c r="AQ15" s="1113"/>
      <c r="AR15" s="1113"/>
      <c r="AS15" s="1113"/>
      <c r="AT15" s="1113"/>
      <c r="AU15" s="1110"/>
      <c r="AV15" s="1110"/>
      <c r="AW15" s="1110"/>
      <c r="AX15" s="1110"/>
      <c r="AY15" s="1111"/>
      <c r="AZ15" s="205"/>
      <c r="BA15" s="205"/>
      <c r="BB15" s="205"/>
      <c r="BC15" s="205"/>
      <c r="BD15" s="205"/>
      <c r="BE15" s="206"/>
      <c r="BF15" s="206"/>
      <c r="BG15" s="206"/>
      <c r="BH15" s="206"/>
      <c r="BI15" s="206"/>
      <c r="BJ15" s="206"/>
      <c r="BK15" s="206"/>
      <c r="BL15" s="206"/>
      <c r="BM15" s="206"/>
      <c r="BN15" s="206"/>
      <c r="BO15" s="206"/>
      <c r="BP15" s="206"/>
      <c r="BQ15" s="215">
        <v>9</v>
      </c>
      <c r="BR15" s="216"/>
      <c r="BS15" s="1040"/>
      <c r="BT15" s="1041"/>
      <c r="BU15" s="1041"/>
      <c r="BV15" s="1041"/>
      <c r="BW15" s="1041"/>
      <c r="BX15" s="1041"/>
      <c r="BY15" s="1041"/>
      <c r="BZ15" s="1041"/>
      <c r="CA15" s="1041"/>
      <c r="CB15" s="1041"/>
      <c r="CC15" s="1041"/>
      <c r="CD15" s="1041"/>
      <c r="CE15" s="1041"/>
      <c r="CF15" s="1041"/>
      <c r="CG15" s="1042"/>
      <c r="CH15" s="1014"/>
      <c r="CI15" s="1015"/>
      <c r="CJ15" s="1015"/>
      <c r="CK15" s="1015"/>
      <c r="CL15" s="1016"/>
      <c r="CM15" s="1014"/>
      <c r="CN15" s="1015"/>
      <c r="CO15" s="1015"/>
      <c r="CP15" s="1015"/>
      <c r="CQ15" s="1016"/>
      <c r="CR15" s="1014"/>
      <c r="CS15" s="1015"/>
      <c r="CT15" s="1015"/>
      <c r="CU15" s="1015"/>
      <c r="CV15" s="1016"/>
      <c r="CW15" s="1014"/>
      <c r="CX15" s="1015"/>
      <c r="CY15" s="1015"/>
      <c r="CZ15" s="1015"/>
      <c r="DA15" s="1016"/>
      <c r="DB15" s="1014"/>
      <c r="DC15" s="1015"/>
      <c r="DD15" s="1015"/>
      <c r="DE15" s="1015"/>
      <c r="DF15" s="1016"/>
      <c r="DG15" s="1014"/>
      <c r="DH15" s="1015"/>
      <c r="DI15" s="1015"/>
      <c r="DJ15" s="1015"/>
      <c r="DK15" s="1016"/>
      <c r="DL15" s="1014"/>
      <c r="DM15" s="1015"/>
      <c r="DN15" s="1015"/>
      <c r="DO15" s="1015"/>
      <c r="DP15" s="1016"/>
      <c r="DQ15" s="1014"/>
      <c r="DR15" s="1015"/>
      <c r="DS15" s="1015"/>
      <c r="DT15" s="1015"/>
      <c r="DU15" s="1016"/>
      <c r="DV15" s="1018"/>
      <c r="DW15" s="1019"/>
      <c r="DX15" s="1019"/>
      <c r="DY15" s="1019"/>
      <c r="DZ15" s="1020"/>
      <c r="EA15" s="207"/>
    </row>
    <row r="16" spans="1:131" s="208" customFormat="1" ht="26.25" customHeight="1">
      <c r="A16" s="214">
        <v>10</v>
      </c>
      <c r="B16" s="1045"/>
      <c r="C16" s="1046"/>
      <c r="D16" s="1046"/>
      <c r="E16" s="1046"/>
      <c r="F16" s="1046"/>
      <c r="G16" s="1046"/>
      <c r="H16" s="1046"/>
      <c r="I16" s="1046"/>
      <c r="J16" s="1046"/>
      <c r="K16" s="1046"/>
      <c r="L16" s="1046"/>
      <c r="M16" s="1046"/>
      <c r="N16" s="1046"/>
      <c r="O16" s="1046"/>
      <c r="P16" s="1047"/>
      <c r="Q16" s="1069"/>
      <c r="R16" s="1070"/>
      <c r="S16" s="1070"/>
      <c r="T16" s="1070"/>
      <c r="U16" s="1070"/>
      <c r="V16" s="1070"/>
      <c r="W16" s="1070"/>
      <c r="X16" s="1070"/>
      <c r="Y16" s="1070"/>
      <c r="Z16" s="1070"/>
      <c r="AA16" s="1070"/>
      <c r="AB16" s="1070"/>
      <c r="AC16" s="1070"/>
      <c r="AD16" s="1070"/>
      <c r="AE16" s="1071"/>
      <c r="AF16" s="1051"/>
      <c r="AG16" s="1052"/>
      <c r="AH16" s="1052"/>
      <c r="AI16" s="1052"/>
      <c r="AJ16" s="1053"/>
      <c r="AK16" s="1112"/>
      <c r="AL16" s="1113"/>
      <c r="AM16" s="1113"/>
      <c r="AN16" s="1113"/>
      <c r="AO16" s="1113"/>
      <c r="AP16" s="1113"/>
      <c r="AQ16" s="1113"/>
      <c r="AR16" s="1113"/>
      <c r="AS16" s="1113"/>
      <c r="AT16" s="1113"/>
      <c r="AU16" s="1110"/>
      <c r="AV16" s="1110"/>
      <c r="AW16" s="1110"/>
      <c r="AX16" s="1110"/>
      <c r="AY16" s="1111"/>
      <c r="AZ16" s="205"/>
      <c r="BA16" s="205"/>
      <c r="BB16" s="205"/>
      <c r="BC16" s="205"/>
      <c r="BD16" s="205"/>
      <c r="BE16" s="206"/>
      <c r="BF16" s="206"/>
      <c r="BG16" s="206"/>
      <c r="BH16" s="206"/>
      <c r="BI16" s="206"/>
      <c r="BJ16" s="206"/>
      <c r="BK16" s="206"/>
      <c r="BL16" s="206"/>
      <c r="BM16" s="206"/>
      <c r="BN16" s="206"/>
      <c r="BO16" s="206"/>
      <c r="BP16" s="206"/>
      <c r="BQ16" s="215">
        <v>10</v>
      </c>
      <c r="BR16" s="216"/>
      <c r="BS16" s="1040"/>
      <c r="BT16" s="1041"/>
      <c r="BU16" s="1041"/>
      <c r="BV16" s="1041"/>
      <c r="BW16" s="1041"/>
      <c r="BX16" s="1041"/>
      <c r="BY16" s="1041"/>
      <c r="BZ16" s="1041"/>
      <c r="CA16" s="1041"/>
      <c r="CB16" s="1041"/>
      <c r="CC16" s="1041"/>
      <c r="CD16" s="1041"/>
      <c r="CE16" s="1041"/>
      <c r="CF16" s="1041"/>
      <c r="CG16" s="1042"/>
      <c r="CH16" s="1014"/>
      <c r="CI16" s="1015"/>
      <c r="CJ16" s="1015"/>
      <c r="CK16" s="1015"/>
      <c r="CL16" s="1016"/>
      <c r="CM16" s="1014"/>
      <c r="CN16" s="1015"/>
      <c r="CO16" s="1015"/>
      <c r="CP16" s="1015"/>
      <c r="CQ16" s="1016"/>
      <c r="CR16" s="1014"/>
      <c r="CS16" s="1015"/>
      <c r="CT16" s="1015"/>
      <c r="CU16" s="1015"/>
      <c r="CV16" s="1016"/>
      <c r="CW16" s="1014"/>
      <c r="CX16" s="1015"/>
      <c r="CY16" s="1015"/>
      <c r="CZ16" s="1015"/>
      <c r="DA16" s="1016"/>
      <c r="DB16" s="1014"/>
      <c r="DC16" s="1015"/>
      <c r="DD16" s="1015"/>
      <c r="DE16" s="1015"/>
      <c r="DF16" s="1016"/>
      <c r="DG16" s="1014"/>
      <c r="DH16" s="1015"/>
      <c r="DI16" s="1015"/>
      <c r="DJ16" s="1015"/>
      <c r="DK16" s="1016"/>
      <c r="DL16" s="1014"/>
      <c r="DM16" s="1015"/>
      <c r="DN16" s="1015"/>
      <c r="DO16" s="1015"/>
      <c r="DP16" s="1016"/>
      <c r="DQ16" s="1014"/>
      <c r="DR16" s="1015"/>
      <c r="DS16" s="1015"/>
      <c r="DT16" s="1015"/>
      <c r="DU16" s="1016"/>
      <c r="DV16" s="1018"/>
      <c r="DW16" s="1019"/>
      <c r="DX16" s="1019"/>
      <c r="DY16" s="1019"/>
      <c r="DZ16" s="1020"/>
      <c r="EA16" s="207"/>
    </row>
    <row r="17" spans="1:131" s="208" customFormat="1" ht="26.25" customHeight="1">
      <c r="A17" s="214">
        <v>11</v>
      </c>
      <c r="B17" s="1045"/>
      <c r="C17" s="1046"/>
      <c r="D17" s="1046"/>
      <c r="E17" s="1046"/>
      <c r="F17" s="1046"/>
      <c r="G17" s="1046"/>
      <c r="H17" s="1046"/>
      <c r="I17" s="1046"/>
      <c r="J17" s="1046"/>
      <c r="K17" s="1046"/>
      <c r="L17" s="1046"/>
      <c r="M17" s="1046"/>
      <c r="N17" s="1046"/>
      <c r="O17" s="1046"/>
      <c r="P17" s="1047"/>
      <c r="Q17" s="1069"/>
      <c r="R17" s="1070"/>
      <c r="S17" s="1070"/>
      <c r="T17" s="1070"/>
      <c r="U17" s="1070"/>
      <c r="V17" s="1070"/>
      <c r="W17" s="1070"/>
      <c r="X17" s="1070"/>
      <c r="Y17" s="1070"/>
      <c r="Z17" s="1070"/>
      <c r="AA17" s="1070"/>
      <c r="AB17" s="1070"/>
      <c r="AC17" s="1070"/>
      <c r="AD17" s="1070"/>
      <c r="AE17" s="1071"/>
      <c r="AF17" s="1051"/>
      <c r="AG17" s="1052"/>
      <c r="AH17" s="1052"/>
      <c r="AI17" s="1052"/>
      <c r="AJ17" s="1053"/>
      <c r="AK17" s="1112"/>
      <c r="AL17" s="1113"/>
      <c r="AM17" s="1113"/>
      <c r="AN17" s="1113"/>
      <c r="AO17" s="1113"/>
      <c r="AP17" s="1113"/>
      <c r="AQ17" s="1113"/>
      <c r="AR17" s="1113"/>
      <c r="AS17" s="1113"/>
      <c r="AT17" s="1113"/>
      <c r="AU17" s="1110"/>
      <c r="AV17" s="1110"/>
      <c r="AW17" s="1110"/>
      <c r="AX17" s="1110"/>
      <c r="AY17" s="1111"/>
      <c r="AZ17" s="205"/>
      <c r="BA17" s="205"/>
      <c r="BB17" s="205"/>
      <c r="BC17" s="205"/>
      <c r="BD17" s="205"/>
      <c r="BE17" s="206"/>
      <c r="BF17" s="206"/>
      <c r="BG17" s="206"/>
      <c r="BH17" s="206"/>
      <c r="BI17" s="206"/>
      <c r="BJ17" s="206"/>
      <c r="BK17" s="206"/>
      <c r="BL17" s="206"/>
      <c r="BM17" s="206"/>
      <c r="BN17" s="206"/>
      <c r="BO17" s="206"/>
      <c r="BP17" s="206"/>
      <c r="BQ17" s="215">
        <v>11</v>
      </c>
      <c r="BR17" s="216"/>
      <c r="BS17" s="1040"/>
      <c r="BT17" s="1041"/>
      <c r="BU17" s="1041"/>
      <c r="BV17" s="1041"/>
      <c r="BW17" s="1041"/>
      <c r="BX17" s="1041"/>
      <c r="BY17" s="1041"/>
      <c r="BZ17" s="1041"/>
      <c r="CA17" s="1041"/>
      <c r="CB17" s="1041"/>
      <c r="CC17" s="1041"/>
      <c r="CD17" s="1041"/>
      <c r="CE17" s="1041"/>
      <c r="CF17" s="1041"/>
      <c r="CG17" s="1042"/>
      <c r="CH17" s="1014"/>
      <c r="CI17" s="1015"/>
      <c r="CJ17" s="1015"/>
      <c r="CK17" s="1015"/>
      <c r="CL17" s="1016"/>
      <c r="CM17" s="1014"/>
      <c r="CN17" s="1015"/>
      <c r="CO17" s="1015"/>
      <c r="CP17" s="1015"/>
      <c r="CQ17" s="1016"/>
      <c r="CR17" s="1014"/>
      <c r="CS17" s="1015"/>
      <c r="CT17" s="1015"/>
      <c r="CU17" s="1015"/>
      <c r="CV17" s="1016"/>
      <c r="CW17" s="1014"/>
      <c r="CX17" s="1015"/>
      <c r="CY17" s="1015"/>
      <c r="CZ17" s="1015"/>
      <c r="DA17" s="1016"/>
      <c r="DB17" s="1014"/>
      <c r="DC17" s="1015"/>
      <c r="DD17" s="1015"/>
      <c r="DE17" s="1015"/>
      <c r="DF17" s="1016"/>
      <c r="DG17" s="1014"/>
      <c r="DH17" s="1015"/>
      <c r="DI17" s="1015"/>
      <c r="DJ17" s="1015"/>
      <c r="DK17" s="1016"/>
      <c r="DL17" s="1014"/>
      <c r="DM17" s="1015"/>
      <c r="DN17" s="1015"/>
      <c r="DO17" s="1015"/>
      <c r="DP17" s="1016"/>
      <c r="DQ17" s="1014"/>
      <c r="DR17" s="1015"/>
      <c r="DS17" s="1015"/>
      <c r="DT17" s="1015"/>
      <c r="DU17" s="1016"/>
      <c r="DV17" s="1018"/>
      <c r="DW17" s="1019"/>
      <c r="DX17" s="1019"/>
      <c r="DY17" s="1019"/>
      <c r="DZ17" s="1020"/>
      <c r="EA17" s="207"/>
    </row>
    <row r="18" spans="1:131" s="208" customFormat="1" ht="26.25" customHeight="1">
      <c r="A18" s="214">
        <v>12</v>
      </c>
      <c r="B18" s="1045"/>
      <c r="C18" s="1046"/>
      <c r="D18" s="1046"/>
      <c r="E18" s="1046"/>
      <c r="F18" s="1046"/>
      <c r="G18" s="1046"/>
      <c r="H18" s="1046"/>
      <c r="I18" s="1046"/>
      <c r="J18" s="1046"/>
      <c r="K18" s="1046"/>
      <c r="L18" s="1046"/>
      <c r="M18" s="1046"/>
      <c r="N18" s="1046"/>
      <c r="O18" s="1046"/>
      <c r="P18" s="1047"/>
      <c r="Q18" s="1069"/>
      <c r="R18" s="1070"/>
      <c r="S18" s="1070"/>
      <c r="T18" s="1070"/>
      <c r="U18" s="1070"/>
      <c r="V18" s="1070"/>
      <c r="W18" s="1070"/>
      <c r="X18" s="1070"/>
      <c r="Y18" s="1070"/>
      <c r="Z18" s="1070"/>
      <c r="AA18" s="1070"/>
      <c r="AB18" s="1070"/>
      <c r="AC18" s="1070"/>
      <c r="AD18" s="1070"/>
      <c r="AE18" s="1071"/>
      <c r="AF18" s="1051"/>
      <c r="AG18" s="1052"/>
      <c r="AH18" s="1052"/>
      <c r="AI18" s="1052"/>
      <c r="AJ18" s="1053"/>
      <c r="AK18" s="1112"/>
      <c r="AL18" s="1113"/>
      <c r="AM18" s="1113"/>
      <c r="AN18" s="1113"/>
      <c r="AO18" s="1113"/>
      <c r="AP18" s="1113"/>
      <c r="AQ18" s="1113"/>
      <c r="AR18" s="1113"/>
      <c r="AS18" s="1113"/>
      <c r="AT18" s="1113"/>
      <c r="AU18" s="1110"/>
      <c r="AV18" s="1110"/>
      <c r="AW18" s="1110"/>
      <c r="AX18" s="1110"/>
      <c r="AY18" s="1111"/>
      <c r="AZ18" s="205"/>
      <c r="BA18" s="205"/>
      <c r="BB18" s="205"/>
      <c r="BC18" s="205"/>
      <c r="BD18" s="205"/>
      <c r="BE18" s="206"/>
      <c r="BF18" s="206"/>
      <c r="BG18" s="206"/>
      <c r="BH18" s="206"/>
      <c r="BI18" s="206"/>
      <c r="BJ18" s="206"/>
      <c r="BK18" s="206"/>
      <c r="BL18" s="206"/>
      <c r="BM18" s="206"/>
      <c r="BN18" s="206"/>
      <c r="BO18" s="206"/>
      <c r="BP18" s="206"/>
      <c r="BQ18" s="215">
        <v>12</v>
      </c>
      <c r="BR18" s="216"/>
      <c r="BS18" s="1040"/>
      <c r="BT18" s="1041"/>
      <c r="BU18" s="1041"/>
      <c r="BV18" s="1041"/>
      <c r="BW18" s="1041"/>
      <c r="BX18" s="1041"/>
      <c r="BY18" s="1041"/>
      <c r="BZ18" s="1041"/>
      <c r="CA18" s="1041"/>
      <c r="CB18" s="1041"/>
      <c r="CC18" s="1041"/>
      <c r="CD18" s="1041"/>
      <c r="CE18" s="1041"/>
      <c r="CF18" s="1041"/>
      <c r="CG18" s="1042"/>
      <c r="CH18" s="1014"/>
      <c r="CI18" s="1015"/>
      <c r="CJ18" s="1015"/>
      <c r="CK18" s="1015"/>
      <c r="CL18" s="1016"/>
      <c r="CM18" s="1014"/>
      <c r="CN18" s="1015"/>
      <c r="CO18" s="1015"/>
      <c r="CP18" s="1015"/>
      <c r="CQ18" s="1016"/>
      <c r="CR18" s="1014"/>
      <c r="CS18" s="1015"/>
      <c r="CT18" s="1015"/>
      <c r="CU18" s="1015"/>
      <c r="CV18" s="1016"/>
      <c r="CW18" s="1014"/>
      <c r="CX18" s="1015"/>
      <c r="CY18" s="1015"/>
      <c r="CZ18" s="1015"/>
      <c r="DA18" s="1016"/>
      <c r="DB18" s="1014"/>
      <c r="DC18" s="1015"/>
      <c r="DD18" s="1015"/>
      <c r="DE18" s="1015"/>
      <c r="DF18" s="1016"/>
      <c r="DG18" s="1014"/>
      <c r="DH18" s="1015"/>
      <c r="DI18" s="1015"/>
      <c r="DJ18" s="1015"/>
      <c r="DK18" s="1016"/>
      <c r="DL18" s="1014"/>
      <c r="DM18" s="1015"/>
      <c r="DN18" s="1015"/>
      <c r="DO18" s="1015"/>
      <c r="DP18" s="1016"/>
      <c r="DQ18" s="1014"/>
      <c r="DR18" s="1015"/>
      <c r="DS18" s="1015"/>
      <c r="DT18" s="1015"/>
      <c r="DU18" s="1016"/>
      <c r="DV18" s="1018"/>
      <c r="DW18" s="1019"/>
      <c r="DX18" s="1019"/>
      <c r="DY18" s="1019"/>
      <c r="DZ18" s="1020"/>
      <c r="EA18" s="207"/>
    </row>
    <row r="19" spans="1:131" s="208" customFormat="1" ht="26.25" customHeight="1">
      <c r="A19" s="214">
        <v>13</v>
      </c>
      <c r="B19" s="1045"/>
      <c r="C19" s="1046"/>
      <c r="D19" s="1046"/>
      <c r="E19" s="1046"/>
      <c r="F19" s="1046"/>
      <c r="G19" s="1046"/>
      <c r="H19" s="1046"/>
      <c r="I19" s="1046"/>
      <c r="J19" s="1046"/>
      <c r="K19" s="1046"/>
      <c r="L19" s="1046"/>
      <c r="M19" s="1046"/>
      <c r="N19" s="1046"/>
      <c r="O19" s="1046"/>
      <c r="P19" s="1047"/>
      <c r="Q19" s="1069"/>
      <c r="R19" s="1070"/>
      <c r="S19" s="1070"/>
      <c r="T19" s="1070"/>
      <c r="U19" s="1070"/>
      <c r="V19" s="1070"/>
      <c r="W19" s="1070"/>
      <c r="X19" s="1070"/>
      <c r="Y19" s="1070"/>
      <c r="Z19" s="1070"/>
      <c r="AA19" s="1070"/>
      <c r="AB19" s="1070"/>
      <c r="AC19" s="1070"/>
      <c r="AD19" s="1070"/>
      <c r="AE19" s="1071"/>
      <c r="AF19" s="1051"/>
      <c r="AG19" s="1052"/>
      <c r="AH19" s="1052"/>
      <c r="AI19" s="1052"/>
      <c r="AJ19" s="1053"/>
      <c r="AK19" s="1112"/>
      <c r="AL19" s="1113"/>
      <c r="AM19" s="1113"/>
      <c r="AN19" s="1113"/>
      <c r="AO19" s="1113"/>
      <c r="AP19" s="1113"/>
      <c r="AQ19" s="1113"/>
      <c r="AR19" s="1113"/>
      <c r="AS19" s="1113"/>
      <c r="AT19" s="1113"/>
      <c r="AU19" s="1110"/>
      <c r="AV19" s="1110"/>
      <c r="AW19" s="1110"/>
      <c r="AX19" s="1110"/>
      <c r="AY19" s="1111"/>
      <c r="AZ19" s="205"/>
      <c r="BA19" s="205"/>
      <c r="BB19" s="205"/>
      <c r="BC19" s="205"/>
      <c r="BD19" s="205"/>
      <c r="BE19" s="206"/>
      <c r="BF19" s="206"/>
      <c r="BG19" s="206"/>
      <c r="BH19" s="206"/>
      <c r="BI19" s="206"/>
      <c r="BJ19" s="206"/>
      <c r="BK19" s="206"/>
      <c r="BL19" s="206"/>
      <c r="BM19" s="206"/>
      <c r="BN19" s="206"/>
      <c r="BO19" s="206"/>
      <c r="BP19" s="206"/>
      <c r="BQ19" s="215">
        <v>13</v>
      </c>
      <c r="BR19" s="216"/>
      <c r="BS19" s="1040"/>
      <c r="BT19" s="1041"/>
      <c r="BU19" s="1041"/>
      <c r="BV19" s="1041"/>
      <c r="BW19" s="1041"/>
      <c r="BX19" s="1041"/>
      <c r="BY19" s="1041"/>
      <c r="BZ19" s="1041"/>
      <c r="CA19" s="1041"/>
      <c r="CB19" s="1041"/>
      <c r="CC19" s="1041"/>
      <c r="CD19" s="1041"/>
      <c r="CE19" s="1041"/>
      <c r="CF19" s="1041"/>
      <c r="CG19" s="1042"/>
      <c r="CH19" s="1014"/>
      <c r="CI19" s="1015"/>
      <c r="CJ19" s="1015"/>
      <c r="CK19" s="1015"/>
      <c r="CL19" s="1016"/>
      <c r="CM19" s="1014"/>
      <c r="CN19" s="1015"/>
      <c r="CO19" s="1015"/>
      <c r="CP19" s="1015"/>
      <c r="CQ19" s="1016"/>
      <c r="CR19" s="1014"/>
      <c r="CS19" s="1015"/>
      <c r="CT19" s="1015"/>
      <c r="CU19" s="1015"/>
      <c r="CV19" s="1016"/>
      <c r="CW19" s="1014"/>
      <c r="CX19" s="1015"/>
      <c r="CY19" s="1015"/>
      <c r="CZ19" s="1015"/>
      <c r="DA19" s="1016"/>
      <c r="DB19" s="1014"/>
      <c r="DC19" s="1015"/>
      <c r="DD19" s="1015"/>
      <c r="DE19" s="1015"/>
      <c r="DF19" s="1016"/>
      <c r="DG19" s="1014"/>
      <c r="DH19" s="1015"/>
      <c r="DI19" s="1015"/>
      <c r="DJ19" s="1015"/>
      <c r="DK19" s="1016"/>
      <c r="DL19" s="1014"/>
      <c r="DM19" s="1015"/>
      <c r="DN19" s="1015"/>
      <c r="DO19" s="1015"/>
      <c r="DP19" s="1016"/>
      <c r="DQ19" s="1014"/>
      <c r="DR19" s="1015"/>
      <c r="DS19" s="1015"/>
      <c r="DT19" s="1015"/>
      <c r="DU19" s="1016"/>
      <c r="DV19" s="1018"/>
      <c r="DW19" s="1019"/>
      <c r="DX19" s="1019"/>
      <c r="DY19" s="1019"/>
      <c r="DZ19" s="1020"/>
      <c r="EA19" s="207"/>
    </row>
    <row r="20" spans="1:131" s="208" customFormat="1" ht="26.25" customHeight="1">
      <c r="A20" s="214">
        <v>14</v>
      </c>
      <c r="B20" s="1045"/>
      <c r="C20" s="1046"/>
      <c r="D20" s="1046"/>
      <c r="E20" s="1046"/>
      <c r="F20" s="1046"/>
      <c r="G20" s="1046"/>
      <c r="H20" s="1046"/>
      <c r="I20" s="1046"/>
      <c r="J20" s="1046"/>
      <c r="K20" s="1046"/>
      <c r="L20" s="1046"/>
      <c r="M20" s="1046"/>
      <c r="N20" s="1046"/>
      <c r="O20" s="1046"/>
      <c r="P20" s="1047"/>
      <c r="Q20" s="1069"/>
      <c r="R20" s="1070"/>
      <c r="S20" s="1070"/>
      <c r="T20" s="1070"/>
      <c r="U20" s="1070"/>
      <c r="V20" s="1070"/>
      <c r="W20" s="1070"/>
      <c r="X20" s="1070"/>
      <c r="Y20" s="1070"/>
      <c r="Z20" s="1070"/>
      <c r="AA20" s="1070"/>
      <c r="AB20" s="1070"/>
      <c r="AC20" s="1070"/>
      <c r="AD20" s="1070"/>
      <c r="AE20" s="1071"/>
      <c r="AF20" s="1051"/>
      <c r="AG20" s="1052"/>
      <c r="AH20" s="1052"/>
      <c r="AI20" s="1052"/>
      <c r="AJ20" s="1053"/>
      <c r="AK20" s="1112"/>
      <c r="AL20" s="1113"/>
      <c r="AM20" s="1113"/>
      <c r="AN20" s="1113"/>
      <c r="AO20" s="1113"/>
      <c r="AP20" s="1113"/>
      <c r="AQ20" s="1113"/>
      <c r="AR20" s="1113"/>
      <c r="AS20" s="1113"/>
      <c r="AT20" s="1113"/>
      <c r="AU20" s="1110"/>
      <c r="AV20" s="1110"/>
      <c r="AW20" s="1110"/>
      <c r="AX20" s="1110"/>
      <c r="AY20" s="1111"/>
      <c r="AZ20" s="205"/>
      <c r="BA20" s="205"/>
      <c r="BB20" s="205"/>
      <c r="BC20" s="205"/>
      <c r="BD20" s="205"/>
      <c r="BE20" s="206"/>
      <c r="BF20" s="206"/>
      <c r="BG20" s="206"/>
      <c r="BH20" s="206"/>
      <c r="BI20" s="206"/>
      <c r="BJ20" s="206"/>
      <c r="BK20" s="206"/>
      <c r="BL20" s="206"/>
      <c r="BM20" s="206"/>
      <c r="BN20" s="206"/>
      <c r="BO20" s="206"/>
      <c r="BP20" s="206"/>
      <c r="BQ20" s="215">
        <v>14</v>
      </c>
      <c r="BR20" s="216"/>
      <c r="BS20" s="1040"/>
      <c r="BT20" s="1041"/>
      <c r="BU20" s="1041"/>
      <c r="BV20" s="1041"/>
      <c r="BW20" s="1041"/>
      <c r="BX20" s="1041"/>
      <c r="BY20" s="1041"/>
      <c r="BZ20" s="1041"/>
      <c r="CA20" s="1041"/>
      <c r="CB20" s="1041"/>
      <c r="CC20" s="1041"/>
      <c r="CD20" s="1041"/>
      <c r="CE20" s="1041"/>
      <c r="CF20" s="1041"/>
      <c r="CG20" s="1042"/>
      <c r="CH20" s="1014"/>
      <c r="CI20" s="1015"/>
      <c r="CJ20" s="1015"/>
      <c r="CK20" s="1015"/>
      <c r="CL20" s="1016"/>
      <c r="CM20" s="1014"/>
      <c r="CN20" s="1015"/>
      <c r="CO20" s="1015"/>
      <c r="CP20" s="1015"/>
      <c r="CQ20" s="1016"/>
      <c r="CR20" s="1014"/>
      <c r="CS20" s="1015"/>
      <c r="CT20" s="1015"/>
      <c r="CU20" s="1015"/>
      <c r="CV20" s="1016"/>
      <c r="CW20" s="1014"/>
      <c r="CX20" s="1015"/>
      <c r="CY20" s="1015"/>
      <c r="CZ20" s="1015"/>
      <c r="DA20" s="1016"/>
      <c r="DB20" s="1014"/>
      <c r="DC20" s="1015"/>
      <c r="DD20" s="1015"/>
      <c r="DE20" s="1015"/>
      <c r="DF20" s="1016"/>
      <c r="DG20" s="1014"/>
      <c r="DH20" s="1015"/>
      <c r="DI20" s="1015"/>
      <c r="DJ20" s="1015"/>
      <c r="DK20" s="1016"/>
      <c r="DL20" s="1014"/>
      <c r="DM20" s="1015"/>
      <c r="DN20" s="1015"/>
      <c r="DO20" s="1015"/>
      <c r="DP20" s="1016"/>
      <c r="DQ20" s="1014"/>
      <c r="DR20" s="1015"/>
      <c r="DS20" s="1015"/>
      <c r="DT20" s="1015"/>
      <c r="DU20" s="1016"/>
      <c r="DV20" s="1018"/>
      <c r="DW20" s="1019"/>
      <c r="DX20" s="1019"/>
      <c r="DY20" s="1019"/>
      <c r="DZ20" s="1020"/>
      <c r="EA20" s="207"/>
    </row>
    <row r="21" spans="1:131" s="208" customFormat="1" ht="26.25" customHeight="1" thickBot="1">
      <c r="A21" s="214">
        <v>15</v>
      </c>
      <c r="B21" s="1045"/>
      <c r="C21" s="1046"/>
      <c r="D21" s="1046"/>
      <c r="E21" s="1046"/>
      <c r="F21" s="1046"/>
      <c r="G21" s="1046"/>
      <c r="H21" s="1046"/>
      <c r="I21" s="1046"/>
      <c r="J21" s="1046"/>
      <c r="K21" s="1046"/>
      <c r="L21" s="1046"/>
      <c r="M21" s="1046"/>
      <c r="N21" s="1046"/>
      <c r="O21" s="1046"/>
      <c r="P21" s="1047"/>
      <c r="Q21" s="1069"/>
      <c r="R21" s="1070"/>
      <c r="S21" s="1070"/>
      <c r="T21" s="1070"/>
      <c r="U21" s="1070"/>
      <c r="V21" s="1070"/>
      <c r="W21" s="1070"/>
      <c r="X21" s="1070"/>
      <c r="Y21" s="1070"/>
      <c r="Z21" s="1070"/>
      <c r="AA21" s="1070"/>
      <c r="AB21" s="1070"/>
      <c r="AC21" s="1070"/>
      <c r="AD21" s="1070"/>
      <c r="AE21" s="1071"/>
      <c r="AF21" s="1051"/>
      <c r="AG21" s="1052"/>
      <c r="AH21" s="1052"/>
      <c r="AI21" s="1052"/>
      <c r="AJ21" s="1053"/>
      <c r="AK21" s="1112"/>
      <c r="AL21" s="1113"/>
      <c r="AM21" s="1113"/>
      <c r="AN21" s="1113"/>
      <c r="AO21" s="1113"/>
      <c r="AP21" s="1113"/>
      <c r="AQ21" s="1113"/>
      <c r="AR21" s="1113"/>
      <c r="AS21" s="1113"/>
      <c r="AT21" s="1113"/>
      <c r="AU21" s="1110"/>
      <c r="AV21" s="1110"/>
      <c r="AW21" s="1110"/>
      <c r="AX21" s="1110"/>
      <c r="AY21" s="1111"/>
      <c r="AZ21" s="205"/>
      <c r="BA21" s="205"/>
      <c r="BB21" s="205"/>
      <c r="BC21" s="205"/>
      <c r="BD21" s="205"/>
      <c r="BE21" s="206"/>
      <c r="BF21" s="206"/>
      <c r="BG21" s="206"/>
      <c r="BH21" s="206"/>
      <c r="BI21" s="206"/>
      <c r="BJ21" s="206"/>
      <c r="BK21" s="206"/>
      <c r="BL21" s="206"/>
      <c r="BM21" s="206"/>
      <c r="BN21" s="206"/>
      <c r="BO21" s="206"/>
      <c r="BP21" s="206"/>
      <c r="BQ21" s="215">
        <v>15</v>
      </c>
      <c r="BR21" s="216"/>
      <c r="BS21" s="1040"/>
      <c r="BT21" s="1041"/>
      <c r="BU21" s="1041"/>
      <c r="BV21" s="1041"/>
      <c r="BW21" s="1041"/>
      <c r="BX21" s="1041"/>
      <c r="BY21" s="1041"/>
      <c r="BZ21" s="1041"/>
      <c r="CA21" s="1041"/>
      <c r="CB21" s="1041"/>
      <c r="CC21" s="1041"/>
      <c r="CD21" s="1041"/>
      <c r="CE21" s="1041"/>
      <c r="CF21" s="1041"/>
      <c r="CG21" s="1042"/>
      <c r="CH21" s="1014"/>
      <c r="CI21" s="1015"/>
      <c r="CJ21" s="1015"/>
      <c r="CK21" s="1015"/>
      <c r="CL21" s="1016"/>
      <c r="CM21" s="1014"/>
      <c r="CN21" s="1015"/>
      <c r="CO21" s="1015"/>
      <c r="CP21" s="1015"/>
      <c r="CQ21" s="1016"/>
      <c r="CR21" s="1014"/>
      <c r="CS21" s="1015"/>
      <c r="CT21" s="1015"/>
      <c r="CU21" s="1015"/>
      <c r="CV21" s="1016"/>
      <c r="CW21" s="1014"/>
      <c r="CX21" s="1015"/>
      <c r="CY21" s="1015"/>
      <c r="CZ21" s="1015"/>
      <c r="DA21" s="1016"/>
      <c r="DB21" s="1014"/>
      <c r="DC21" s="1015"/>
      <c r="DD21" s="1015"/>
      <c r="DE21" s="1015"/>
      <c r="DF21" s="1016"/>
      <c r="DG21" s="1014"/>
      <c r="DH21" s="1015"/>
      <c r="DI21" s="1015"/>
      <c r="DJ21" s="1015"/>
      <c r="DK21" s="1016"/>
      <c r="DL21" s="1014"/>
      <c r="DM21" s="1015"/>
      <c r="DN21" s="1015"/>
      <c r="DO21" s="1015"/>
      <c r="DP21" s="1016"/>
      <c r="DQ21" s="1014"/>
      <c r="DR21" s="1015"/>
      <c r="DS21" s="1015"/>
      <c r="DT21" s="1015"/>
      <c r="DU21" s="1016"/>
      <c r="DV21" s="1018"/>
      <c r="DW21" s="1019"/>
      <c r="DX21" s="1019"/>
      <c r="DY21" s="1019"/>
      <c r="DZ21" s="1020"/>
      <c r="EA21" s="207"/>
    </row>
    <row r="22" spans="1:131" s="208" customFormat="1" ht="26.25" customHeight="1">
      <c r="A22" s="214">
        <v>16</v>
      </c>
      <c r="B22" s="1045"/>
      <c r="C22" s="1046"/>
      <c r="D22" s="1046"/>
      <c r="E22" s="1046"/>
      <c r="F22" s="1046"/>
      <c r="G22" s="1046"/>
      <c r="H22" s="1046"/>
      <c r="I22" s="1046"/>
      <c r="J22" s="1046"/>
      <c r="K22" s="1046"/>
      <c r="L22" s="1046"/>
      <c r="M22" s="1046"/>
      <c r="N22" s="1046"/>
      <c r="O22" s="1046"/>
      <c r="P22" s="1047"/>
      <c r="Q22" s="1107"/>
      <c r="R22" s="1108"/>
      <c r="S22" s="1108"/>
      <c r="T22" s="1108"/>
      <c r="U22" s="1108"/>
      <c r="V22" s="1108"/>
      <c r="W22" s="1108"/>
      <c r="X22" s="1108"/>
      <c r="Y22" s="1108"/>
      <c r="Z22" s="1108"/>
      <c r="AA22" s="1108"/>
      <c r="AB22" s="1108"/>
      <c r="AC22" s="1108"/>
      <c r="AD22" s="1108"/>
      <c r="AE22" s="1109"/>
      <c r="AF22" s="1051"/>
      <c r="AG22" s="1052"/>
      <c r="AH22" s="1052"/>
      <c r="AI22" s="1052"/>
      <c r="AJ22" s="1053"/>
      <c r="AK22" s="1103"/>
      <c r="AL22" s="1104"/>
      <c r="AM22" s="1104"/>
      <c r="AN22" s="1104"/>
      <c r="AO22" s="1104"/>
      <c r="AP22" s="1104"/>
      <c r="AQ22" s="1104"/>
      <c r="AR22" s="1104"/>
      <c r="AS22" s="1104"/>
      <c r="AT22" s="1104"/>
      <c r="AU22" s="1105"/>
      <c r="AV22" s="1105"/>
      <c r="AW22" s="1105"/>
      <c r="AX22" s="1105"/>
      <c r="AY22" s="1106"/>
      <c r="AZ22" s="1066" t="s">
        <v>367</v>
      </c>
      <c r="BA22" s="1066"/>
      <c r="BB22" s="1066"/>
      <c r="BC22" s="1066"/>
      <c r="BD22" s="1067"/>
      <c r="BE22" s="206"/>
      <c r="BF22" s="206"/>
      <c r="BG22" s="206"/>
      <c r="BH22" s="206"/>
      <c r="BI22" s="206"/>
      <c r="BJ22" s="206"/>
      <c r="BK22" s="206"/>
      <c r="BL22" s="206"/>
      <c r="BM22" s="206"/>
      <c r="BN22" s="206"/>
      <c r="BO22" s="206"/>
      <c r="BP22" s="206"/>
      <c r="BQ22" s="215">
        <v>16</v>
      </c>
      <c r="BR22" s="216"/>
      <c r="BS22" s="1040"/>
      <c r="BT22" s="1041"/>
      <c r="BU22" s="1041"/>
      <c r="BV22" s="1041"/>
      <c r="BW22" s="1041"/>
      <c r="BX22" s="1041"/>
      <c r="BY22" s="1041"/>
      <c r="BZ22" s="1041"/>
      <c r="CA22" s="1041"/>
      <c r="CB22" s="1041"/>
      <c r="CC22" s="1041"/>
      <c r="CD22" s="1041"/>
      <c r="CE22" s="1041"/>
      <c r="CF22" s="1041"/>
      <c r="CG22" s="1042"/>
      <c r="CH22" s="1014"/>
      <c r="CI22" s="1015"/>
      <c r="CJ22" s="1015"/>
      <c r="CK22" s="1015"/>
      <c r="CL22" s="1016"/>
      <c r="CM22" s="1014"/>
      <c r="CN22" s="1015"/>
      <c r="CO22" s="1015"/>
      <c r="CP22" s="1015"/>
      <c r="CQ22" s="1016"/>
      <c r="CR22" s="1014"/>
      <c r="CS22" s="1015"/>
      <c r="CT22" s="1015"/>
      <c r="CU22" s="1015"/>
      <c r="CV22" s="1016"/>
      <c r="CW22" s="1014"/>
      <c r="CX22" s="1015"/>
      <c r="CY22" s="1015"/>
      <c r="CZ22" s="1015"/>
      <c r="DA22" s="1016"/>
      <c r="DB22" s="1014"/>
      <c r="DC22" s="1015"/>
      <c r="DD22" s="1015"/>
      <c r="DE22" s="1015"/>
      <c r="DF22" s="1016"/>
      <c r="DG22" s="1014"/>
      <c r="DH22" s="1015"/>
      <c r="DI22" s="1015"/>
      <c r="DJ22" s="1015"/>
      <c r="DK22" s="1016"/>
      <c r="DL22" s="1014"/>
      <c r="DM22" s="1015"/>
      <c r="DN22" s="1015"/>
      <c r="DO22" s="1015"/>
      <c r="DP22" s="1016"/>
      <c r="DQ22" s="1014"/>
      <c r="DR22" s="1015"/>
      <c r="DS22" s="1015"/>
      <c r="DT22" s="1015"/>
      <c r="DU22" s="1016"/>
      <c r="DV22" s="1018"/>
      <c r="DW22" s="1019"/>
      <c r="DX22" s="1019"/>
      <c r="DY22" s="1019"/>
      <c r="DZ22" s="1020"/>
      <c r="EA22" s="207"/>
    </row>
    <row r="23" spans="1:131" s="208" customFormat="1" ht="26.25" customHeight="1" thickBot="1">
      <c r="A23" s="217" t="s">
        <v>368</v>
      </c>
      <c r="B23" s="973" t="s">
        <v>369</v>
      </c>
      <c r="C23" s="974"/>
      <c r="D23" s="974"/>
      <c r="E23" s="974"/>
      <c r="F23" s="974"/>
      <c r="G23" s="974"/>
      <c r="H23" s="974"/>
      <c r="I23" s="974"/>
      <c r="J23" s="974"/>
      <c r="K23" s="974"/>
      <c r="L23" s="974"/>
      <c r="M23" s="974"/>
      <c r="N23" s="974"/>
      <c r="O23" s="974"/>
      <c r="P23" s="975"/>
      <c r="Q23" s="1094">
        <v>7106</v>
      </c>
      <c r="R23" s="1095"/>
      <c r="S23" s="1095"/>
      <c r="T23" s="1095"/>
      <c r="U23" s="1095"/>
      <c r="V23" s="1095">
        <v>6862</v>
      </c>
      <c r="W23" s="1095"/>
      <c r="X23" s="1095"/>
      <c r="Y23" s="1095"/>
      <c r="Z23" s="1095"/>
      <c r="AA23" s="1095">
        <v>244</v>
      </c>
      <c r="AB23" s="1095"/>
      <c r="AC23" s="1095"/>
      <c r="AD23" s="1095"/>
      <c r="AE23" s="1096"/>
      <c r="AF23" s="1097">
        <v>222</v>
      </c>
      <c r="AG23" s="1095"/>
      <c r="AH23" s="1095"/>
      <c r="AI23" s="1095"/>
      <c r="AJ23" s="1098"/>
      <c r="AK23" s="1099"/>
      <c r="AL23" s="1100"/>
      <c r="AM23" s="1100"/>
      <c r="AN23" s="1100"/>
      <c r="AO23" s="1100"/>
      <c r="AP23" s="1095">
        <v>5457</v>
      </c>
      <c r="AQ23" s="1095"/>
      <c r="AR23" s="1095"/>
      <c r="AS23" s="1095"/>
      <c r="AT23" s="1095"/>
      <c r="AU23" s="1101"/>
      <c r="AV23" s="1101"/>
      <c r="AW23" s="1101"/>
      <c r="AX23" s="1101"/>
      <c r="AY23" s="1102"/>
      <c r="AZ23" s="1091" t="s">
        <v>112</v>
      </c>
      <c r="BA23" s="1092"/>
      <c r="BB23" s="1092"/>
      <c r="BC23" s="1092"/>
      <c r="BD23" s="1093"/>
      <c r="BE23" s="206"/>
      <c r="BF23" s="206"/>
      <c r="BG23" s="206"/>
      <c r="BH23" s="206"/>
      <c r="BI23" s="206"/>
      <c r="BJ23" s="206"/>
      <c r="BK23" s="206"/>
      <c r="BL23" s="206"/>
      <c r="BM23" s="206"/>
      <c r="BN23" s="206"/>
      <c r="BO23" s="206"/>
      <c r="BP23" s="206"/>
      <c r="BQ23" s="215">
        <v>17</v>
      </c>
      <c r="BR23" s="216"/>
      <c r="BS23" s="1040"/>
      <c r="BT23" s="1041"/>
      <c r="BU23" s="1041"/>
      <c r="BV23" s="1041"/>
      <c r="BW23" s="1041"/>
      <c r="BX23" s="1041"/>
      <c r="BY23" s="1041"/>
      <c r="BZ23" s="1041"/>
      <c r="CA23" s="1041"/>
      <c r="CB23" s="1041"/>
      <c r="CC23" s="1041"/>
      <c r="CD23" s="1041"/>
      <c r="CE23" s="1041"/>
      <c r="CF23" s="1041"/>
      <c r="CG23" s="1042"/>
      <c r="CH23" s="1014"/>
      <c r="CI23" s="1015"/>
      <c r="CJ23" s="1015"/>
      <c r="CK23" s="1015"/>
      <c r="CL23" s="1016"/>
      <c r="CM23" s="1014"/>
      <c r="CN23" s="1015"/>
      <c r="CO23" s="1015"/>
      <c r="CP23" s="1015"/>
      <c r="CQ23" s="1016"/>
      <c r="CR23" s="1014"/>
      <c r="CS23" s="1015"/>
      <c r="CT23" s="1015"/>
      <c r="CU23" s="1015"/>
      <c r="CV23" s="1016"/>
      <c r="CW23" s="1014"/>
      <c r="CX23" s="1015"/>
      <c r="CY23" s="1015"/>
      <c r="CZ23" s="1015"/>
      <c r="DA23" s="1016"/>
      <c r="DB23" s="1014"/>
      <c r="DC23" s="1015"/>
      <c r="DD23" s="1015"/>
      <c r="DE23" s="1015"/>
      <c r="DF23" s="1016"/>
      <c r="DG23" s="1014"/>
      <c r="DH23" s="1015"/>
      <c r="DI23" s="1015"/>
      <c r="DJ23" s="1015"/>
      <c r="DK23" s="1016"/>
      <c r="DL23" s="1014"/>
      <c r="DM23" s="1015"/>
      <c r="DN23" s="1015"/>
      <c r="DO23" s="1015"/>
      <c r="DP23" s="1016"/>
      <c r="DQ23" s="1014"/>
      <c r="DR23" s="1015"/>
      <c r="DS23" s="1015"/>
      <c r="DT23" s="1015"/>
      <c r="DU23" s="1016"/>
      <c r="DV23" s="1018"/>
      <c r="DW23" s="1019"/>
      <c r="DX23" s="1019"/>
      <c r="DY23" s="1019"/>
      <c r="DZ23" s="1020"/>
      <c r="EA23" s="207"/>
    </row>
    <row r="24" spans="1:131" s="208" customFormat="1" ht="26.25" customHeight="1">
      <c r="A24" s="1090" t="s">
        <v>370</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5"/>
      <c r="BA24" s="205"/>
      <c r="BB24" s="205"/>
      <c r="BC24" s="205"/>
      <c r="BD24" s="205"/>
      <c r="BE24" s="206"/>
      <c r="BF24" s="206"/>
      <c r="BG24" s="206"/>
      <c r="BH24" s="206"/>
      <c r="BI24" s="206"/>
      <c r="BJ24" s="206"/>
      <c r="BK24" s="206"/>
      <c r="BL24" s="206"/>
      <c r="BM24" s="206"/>
      <c r="BN24" s="206"/>
      <c r="BO24" s="206"/>
      <c r="BP24" s="206"/>
      <c r="BQ24" s="215">
        <v>18</v>
      </c>
      <c r="BR24" s="216"/>
      <c r="BS24" s="1040"/>
      <c r="BT24" s="1041"/>
      <c r="BU24" s="1041"/>
      <c r="BV24" s="1041"/>
      <c r="BW24" s="1041"/>
      <c r="BX24" s="1041"/>
      <c r="BY24" s="1041"/>
      <c r="BZ24" s="1041"/>
      <c r="CA24" s="1041"/>
      <c r="CB24" s="1041"/>
      <c r="CC24" s="1041"/>
      <c r="CD24" s="1041"/>
      <c r="CE24" s="1041"/>
      <c r="CF24" s="1041"/>
      <c r="CG24" s="1042"/>
      <c r="CH24" s="1014"/>
      <c r="CI24" s="1015"/>
      <c r="CJ24" s="1015"/>
      <c r="CK24" s="1015"/>
      <c r="CL24" s="1016"/>
      <c r="CM24" s="1014"/>
      <c r="CN24" s="1015"/>
      <c r="CO24" s="1015"/>
      <c r="CP24" s="1015"/>
      <c r="CQ24" s="1016"/>
      <c r="CR24" s="1014"/>
      <c r="CS24" s="1015"/>
      <c r="CT24" s="1015"/>
      <c r="CU24" s="1015"/>
      <c r="CV24" s="1016"/>
      <c r="CW24" s="1014"/>
      <c r="CX24" s="1015"/>
      <c r="CY24" s="1015"/>
      <c r="CZ24" s="1015"/>
      <c r="DA24" s="1016"/>
      <c r="DB24" s="1014"/>
      <c r="DC24" s="1015"/>
      <c r="DD24" s="1015"/>
      <c r="DE24" s="1015"/>
      <c r="DF24" s="1016"/>
      <c r="DG24" s="1014"/>
      <c r="DH24" s="1015"/>
      <c r="DI24" s="1015"/>
      <c r="DJ24" s="1015"/>
      <c r="DK24" s="1016"/>
      <c r="DL24" s="1014"/>
      <c r="DM24" s="1015"/>
      <c r="DN24" s="1015"/>
      <c r="DO24" s="1015"/>
      <c r="DP24" s="1016"/>
      <c r="DQ24" s="1014"/>
      <c r="DR24" s="1015"/>
      <c r="DS24" s="1015"/>
      <c r="DT24" s="1015"/>
      <c r="DU24" s="1016"/>
      <c r="DV24" s="1018"/>
      <c r="DW24" s="1019"/>
      <c r="DX24" s="1019"/>
      <c r="DY24" s="1019"/>
      <c r="DZ24" s="1020"/>
      <c r="EA24" s="207"/>
    </row>
    <row r="25" spans="1:131" s="200" customFormat="1" ht="26.25" customHeight="1" thickBot="1">
      <c r="A25" s="1089" t="s">
        <v>371</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5"/>
      <c r="BK25" s="205"/>
      <c r="BL25" s="205"/>
      <c r="BM25" s="205"/>
      <c r="BN25" s="205"/>
      <c r="BO25" s="218"/>
      <c r="BP25" s="218"/>
      <c r="BQ25" s="215">
        <v>19</v>
      </c>
      <c r="BR25" s="216"/>
      <c r="BS25" s="1040"/>
      <c r="BT25" s="1041"/>
      <c r="BU25" s="1041"/>
      <c r="BV25" s="1041"/>
      <c r="BW25" s="1041"/>
      <c r="BX25" s="1041"/>
      <c r="BY25" s="1041"/>
      <c r="BZ25" s="1041"/>
      <c r="CA25" s="1041"/>
      <c r="CB25" s="1041"/>
      <c r="CC25" s="1041"/>
      <c r="CD25" s="1041"/>
      <c r="CE25" s="1041"/>
      <c r="CF25" s="1041"/>
      <c r="CG25" s="1042"/>
      <c r="CH25" s="1014"/>
      <c r="CI25" s="1015"/>
      <c r="CJ25" s="1015"/>
      <c r="CK25" s="1015"/>
      <c r="CL25" s="1016"/>
      <c r="CM25" s="1014"/>
      <c r="CN25" s="1015"/>
      <c r="CO25" s="1015"/>
      <c r="CP25" s="1015"/>
      <c r="CQ25" s="1016"/>
      <c r="CR25" s="1014"/>
      <c r="CS25" s="1015"/>
      <c r="CT25" s="1015"/>
      <c r="CU25" s="1015"/>
      <c r="CV25" s="1016"/>
      <c r="CW25" s="1014"/>
      <c r="CX25" s="1015"/>
      <c r="CY25" s="1015"/>
      <c r="CZ25" s="1015"/>
      <c r="DA25" s="1016"/>
      <c r="DB25" s="1014"/>
      <c r="DC25" s="1015"/>
      <c r="DD25" s="1015"/>
      <c r="DE25" s="1015"/>
      <c r="DF25" s="1016"/>
      <c r="DG25" s="1014"/>
      <c r="DH25" s="1015"/>
      <c r="DI25" s="1015"/>
      <c r="DJ25" s="1015"/>
      <c r="DK25" s="1016"/>
      <c r="DL25" s="1014"/>
      <c r="DM25" s="1015"/>
      <c r="DN25" s="1015"/>
      <c r="DO25" s="1015"/>
      <c r="DP25" s="1016"/>
      <c r="DQ25" s="1014"/>
      <c r="DR25" s="1015"/>
      <c r="DS25" s="1015"/>
      <c r="DT25" s="1015"/>
      <c r="DU25" s="1016"/>
      <c r="DV25" s="1018"/>
      <c r="DW25" s="1019"/>
      <c r="DX25" s="1019"/>
      <c r="DY25" s="1019"/>
      <c r="DZ25" s="1020"/>
      <c r="EA25" s="199"/>
    </row>
    <row r="26" spans="1:131" s="200" customFormat="1" ht="26.25" customHeight="1">
      <c r="A26" s="1021" t="s">
        <v>349</v>
      </c>
      <c r="B26" s="1022"/>
      <c r="C26" s="1022"/>
      <c r="D26" s="1022"/>
      <c r="E26" s="1022"/>
      <c r="F26" s="1022"/>
      <c r="G26" s="1022"/>
      <c r="H26" s="1022"/>
      <c r="I26" s="1022"/>
      <c r="J26" s="1022"/>
      <c r="K26" s="1022"/>
      <c r="L26" s="1022"/>
      <c r="M26" s="1022"/>
      <c r="N26" s="1022"/>
      <c r="O26" s="1022"/>
      <c r="P26" s="1023"/>
      <c r="Q26" s="1027" t="s">
        <v>372</v>
      </c>
      <c r="R26" s="1028"/>
      <c r="S26" s="1028"/>
      <c r="T26" s="1028"/>
      <c r="U26" s="1029"/>
      <c r="V26" s="1027" t="s">
        <v>373</v>
      </c>
      <c r="W26" s="1028"/>
      <c r="X26" s="1028"/>
      <c r="Y26" s="1028"/>
      <c r="Z26" s="1029"/>
      <c r="AA26" s="1027" t="s">
        <v>374</v>
      </c>
      <c r="AB26" s="1028"/>
      <c r="AC26" s="1028"/>
      <c r="AD26" s="1028"/>
      <c r="AE26" s="1028"/>
      <c r="AF26" s="1085" t="s">
        <v>375</v>
      </c>
      <c r="AG26" s="1034"/>
      <c r="AH26" s="1034"/>
      <c r="AI26" s="1034"/>
      <c r="AJ26" s="1086"/>
      <c r="AK26" s="1028" t="s">
        <v>376</v>
      </c>
      <c r="AL26" s="1028"/>
      <c r="AM26" s="1028"/>
      <c r="AN26" s="1028"/>
      <c r="AO26" s="1029"/>
      <c r="AP26" s="1027" t="s">
        <v>377</v>
      </c>
      <c r="AQ26" s="1028"/>
      <c r="AR26" s="1028"/>
      <c r="AS26" s="1028"/>
      <c r="AT26" s="1029"/>
      <c r="AU26" s="1027" t="s">
        <v>378</v>
      </c>
      <c r="AV26" s="1028"/>
      <c r="AW26" s="1028"/>
      <c r="AX26" s="1028"/>
      <c r="AY26" s="1029"/>
      <c r="AZ26" s="1027" t="s">
        <v>379</v>
      </c>
      <c r="BA26" s="1028"/>
      <c r="BB26" s="1028"/>
      <c r="BC26" s="1028"/>
      <c r="BD26" s="1029"/>
      <c r="BE26" s="1027" t="s">
        <v>356</v>
      </c>
      <c r="BF26" s="1028"/>
      <c r="BG26" s="1028"/>
      <c r="BH26" s="1028"/>
      <c r="BI26" s="1043"/>
      <c r="BJ26" s="205"/>
      <c r="BK26" s="205"/>
      <c r="BL26" s="205"/>
      <c r="BM26" s="205"/>
      <c r="BN26" s="205"/>
      <c r="BO26" s="218"/>
      <c r="BP26" s="218"/>
      <c r="BQ26" s="215">
        <v>20</v>
      </c>
      <c r="BR26" s="216"/>
      <c r="BS26" s="1040"/>
      <c r="BT26" s="1041"/>
      <c r="BU26" s="1041"/>
      <c r="BV26" s="1041"/>
      <c r="BW26" s="1041"/>
      <c r="BX26" s="1041"/>
      <c r="BY26" s="1041"/>
      <c r="BZ26" s="1041"/>
      <c r="CA26" s="1041"/>
      <c r="CB26" s="1041"/>
      <c r="CC26" s="1041"/>
      <c r="CD26" s="1041"/>
      <c r="CE26" s="1041"/>
      <c r="CF26" s="1041"/>
      <c r="CG26" s="1042"/>
      <c r="CH26" s="1014"/>
      <c r="CI26" s="1015"/>
      <c r="CJ26" s="1015"/>
      <c r="CK26" s="1015"/>
      <c r="CL26" s="1016"/>
      <c r="CM26" s="1014"/>
      <c r="CN26" s="1015"/>
      <c r="CO26" s="1015"/>
      <c r="CP26" s="1015"/>
      <c r="CQ26" s="1016"/>
      <c r="CR26" s="1014"/>
      <c r="CS26" s="1015"/>
      <c r="CT26" s="1015"/>
      <c r="CU26" s="1015"/>
      <c r="CV26" s="1016"/>
      <c r="CW26" s="1014"/>
      <c r="CX26" s="1015"/>
      <c r="CY26" s="1015"/>
      <c r="CZ26" s="1015"/>
      <c r="DA26" s="1016"/>
      <c r="DB26" s="1014"/>
      <c r="DC26" s="1015"/>
      <c r="DD26" s="1015"/>
      <c r="DE26" s="1015"/>
      <c r="DF26" s="1016"/>
      <c r="DG26" s="1014"/>
      <c r="DH26" s="1015"/>
      <c r="DI26" s="1015"/>
      <c r="DJ26" s="1015"/>
      <c r="DK26" s="1016"/>
      <c r="DL26" s="1014"/>
      <c r="DM26" s="1015"/>
      <c r="DN26" s="1015"/>
      <c r="DO26" s="1015"/>
      <c r="DP26" s="1016"/>
      <c r="DQ26" s="1014"/>
      <c r="DR26" s="1015"/>
      <c r="DS26" s="1015"/>
      <c r="DT26" s="1015"/>
      <c r="DU26" s="1016"/>
      <c r="DV26" s="1018"/>
      <c r="DW26" s="1019"/>
      <c r="DX26" s="1019"/>
      <c r="DY26" s="1019"/>
      <c r="DZ26" s="1020"/>
      <c r="EA26" s="199"/>
    </row>
    <row r="27" spans="1:131" s="200" customFormat="1" ht="26.25" customHeight="1" thickBot="1">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5"/>
      <c r="BK27" s="205"/>
      <c r="BL27" s="205"/>
      <c r="BM27" s="205"/>
      <c r="BN27" s="205"/>
      <c r="BO27" s="218"/>
      <c r="BP27" s="218"/>
      <c r="BQ27" s="215">
        <v>21</v>
      </c>
      <c r="BR27" s="216"/>
      <c r="BS27" s="1040"/>
      <c r="BT27" s="1041"/>
      <c r="BU27" s="1041"/>
      <c r="BV27" s="1041"/>
      <c r="BW27" s="1041"/>
      <c r="BX27" s="1041"/>
      <c r="BY27" s="1041"/>
      <c r="BZ27" s="1041"/>
      <c r="CA27" s="1041"/>
      <c r="CB27" s="1041"/>
      <c r="CC27" s="1041"/>
      <c r="CD27" s="1041"/>
      <c r="CE27" s="1041"/>
      <c r="CF27" s="1041"/>
      <c r="CG27" s="1042"/>
      <c r="CH27" s="1014"/>
      <c r="CI27" s="1015"/>
      <c r="CJ27" s="1015"/>
      <c r="CK27" s="1015"/>
      <c r="CL27" s="1016"/>
      <c r="CM27" s="1014"/>
      <c r="CN27" s="1015"/>
      <c r="CO27" s="1015"/>
      <c r="CP27" s="1015"/>
      <c r="CQ27" s="1016"/>
      <c r="CR27" s="1014"/>
      <c r="CS27" s="1015"/>
      <c r="CT27" s="1015"/>
      <c r="CU27" s="1015"/>
      <c r="CV27" s="1016"/>
      <c r="CW27" s="1014"/>
      <c r="CX27" s="1015"/>
      <c r="CY27" s="1015"/>
      <c r="CZ27" s="1015"/>
      <c r="DA27" s="1016"/>
      <c r="DB27" s="1014"/>
      <c r="DC27" s="1015"/>
      <c r="DD27" s="1015"/>
      <c r="DE27" s="1015"/>
      <c r="DF27" s="1016"/>
      <c r="DG27" s="1014"/>
      <c r="DH27" s="1015"/>
      <c r="DI27" s="1015"/>
      <c r="DJ27" s="1015"/>
      <c r="DK27" s="1016"/>
      <c r="DL27" s="1014"/>
      <c r="DM27" s="1015"/>
      <c r="DN27" s="1015"/>
      <c r="DO27" s="1015"/>
      <c r="DP27" s="1016"/>
      <c r="DQ27" s="1014"/>
      <c r="DR27" s="1015"/>
      <c r="DS27" s="1015"/>
      <c r="DT27" s="1015"/>
      <c r="DU27" s="1016"/>
      <c r="DV27" s="1018"/>
      <c r="DW27" s="1019"/>
      <c r="DX27" s="1019"/>
      <c r="DY27" s="1019"/>
      <c r="DZ27" s="1020"/>
      <c r="EA27" s="199"/>
    </row>
    <row r="28" spans="1:131" s="200" customFormat="1" ht="26.25" customHeight="1" thickTop="1">
      <c r="A28" s="219">
        <v>1</v>
      </c>
      <c r="B28" s="1076" t="s">
        <v>380</v>
      </c>
      <c r="C28" s="1077"/>
      <c r="D28" s="1077"/>
      <c r="E28" s="1077"/>
      <c r="F28" s="1077"/>
      <c r="G28" s="1077"/>
      <c r="H28" s="1077"/>
      <c r="I28" s="1077"/>
      <c r="J28" s="1077"/>
      <c r="K28" s="1077"/>
      <c r="L28" s="1077"/>
      <c r="M28" s="1077"/>
      <c r="N28" s="1077"/>
      <c r="O28" s="1077"/>
      <c r="P28" s="1078"/>
      <c r="Q28" s="1079">
        <v>2817</v>
      </c>
      <c r="R28" s="1080"/>
      <c r="S28" s="1080"/>
      <c r="T28" s="1080"/>
      <c r="U28" s="1080"/>
      <c r="V28" s="1080">
        <v>2770</v>
      </c>
      <c r="W28" s="1080"/>
      <c r="X28" s="1080"/>
      <c r="Y28" s="1080"/>
      <c r="Z28" s="1080"/>
      <c r="AA28" s="1080">
        <v>47</v>
      </c>
      <c r="AB28" s="1080"/>
      <c r="AC28" s="1080"/>
      <c r="AD28" s="1080"/>
      <c r="AE28" s="1081"/>
      <c r="AF28" s="1082">
        <v>47</v>
      </c>
      <c r="AG28" s="1080"/>
      <c r="AH28" s="1080"/>
      <c r="AI28" s="1080"/>
      <c r="AJ28" s="1083"/>
      <c r="AK28" s="1084">
        <v>286</v>
      </c>
      <c r="AL28" s="1072"/>
      <c r="AM28" s="1072"/>
      <c r="AN28" s="1072"/>
      <c r="AO28" s="1072"/>
      <c r="AP28" s="1072">
        <v>0</v>
      </c>
      <c r="AQ28" s="1072"/>
      <c r="AR28" s="1072"/>
      <c r="AS28" s="1072"/>
      <c r="AT28" s="1072"/>
      <c r="AU28" s="1072">
        <v>0</v>
      </c>
      <c r="AV28" s="1072"/>
      <c r="AW28" s="1072"/>
      <c r="AX28" s="1072"/>
      <c r="AY28" s="1072"/>
      <c r="AZ28" s="1073">
        <v>0</v>
      </c>
      <c r="BA28" s="1073"/>
      <c r="BB28" s="1073"/>
      <c r="BC28" s="1073"/>
      <c r="BD28" s="1073"/>
      <c r="BE28" s="1074"/>
      <c r="BF28" s="1074"/>
      <c r="BG28" s="1074"/>
      <c r="BH28" s="1074"/>
      <c r="BI28" s="1075"/>
      <c r="BJ28" s="205"/>
      <c r="BK28" s="205"/>
      <c r="BL28" s="205"/>
      <c r="BM28" s="205"/>
      <c r="BN28" s="205"/>
      <c r="BO28" s="218"/>
      <c r="BP28" s="218"/>
      <c r="BQ28" s="215">
        <v>22</v>
      </c>
      <c r="BR28" s="216"/>
      <c r="BS28" s="1040"/>
      <c r="BT28" s="1041"/>
      <c r="BU28" s="1041"/>
      <c r="BV28" s="1041"/>
      <c r="BW28" s="1041"/>
      <c r="BX28" s="1041"/>
      <c r="BY28" s="1041"/>
      <c r="BZ28" s="1041"/>
      <c r="CA28" s="1041"/>
      <c r="CB28" s="1041"/>
      <c r="CC28" s="1041"/>
      <c r="CD28" s="1041"/>
      <c r="CE28" s="1041"/>
      <c r="CF28" s="1041"/>
      <c r="CG28" s="1042"/>
      <c r="CH28" s="1014"/>
      <c r="CI28" s="1015"/>
      <c r="CJ28" s="1015"/>
      <c r="CK28" s="1015"/>
      <c r="CL28" s="1016"/>
      <c r="CM28" s="1014"/>
      <c r="CN28" s="1015"/>
      <c r="CO28" s="1015"/>
      <c r="CP28" s="1015"/>
      <c r="CQ28" s="1016"/>
      <c r="CR28" s="1014"/>
      <c r="CS28" s="1015"/>
      <c r="CT28" s="1015"/>
      <c r="CU28" s="1015"/>
      <c r="CV28" s="1016"/>
      <c r="CW28" s="1014"/>
      <c r="CX28" s="1015"/>
      <c r="CY28" s="1015"/>
      <c r="CZ28" s="1015"/>
      <c r="DA28" s="1016"/>
      <c r="DB28" s="1014"/>
      <c r="DC28" s="1015"/>
      <c r="DD28" s="1015"/>
      <c r="DE28" s="1015"/>
      <c r="DF28" s="1016"/>
      <c r="DG28" s="1014"/>
      <c r="DH28" s="1015"/>
      <c r="DI28" s="1015"/>
      <c r="DJ28" s="1015"/>
      <c r="DK28" s="1016"/>
      <c r="DL28" s="1014"/>
      <c r="DM28" s="1015"/>
      <c r="DN28" s="1015"/>
      <c r="DO28" s="1015"/>
      <c r="DP28" s="1016"/>
      <c r="DQ28" s="1014"/>
      <c r="DR28" s="1015"/>
      <c r="DS28" s="1015"/>
      <c r="DT28" s="1015"/>
      <c r="DU28" s="1016"/>
      <c r="DV28" s="1018"/>
      <c r="DW28" s="1019"/>
      <c r="DX28" s="1019"/>
      <c r="DY28" s="1019"/>
      <c r="DZ28" s="1020"/>
      <c r="EA28" s="199"/>
    </row>
    <row r="29" spans="1:131" s="200" customFormat="1" ht="26.25" customHeight="1">
      <c r="A29" s="219">
        <v>2</v>
      </c>
      <c r="B29" s="1045" t="s">
        <v>381</v>
      </c>
      <c r="C29" s="1046"/>
      <c r="D29" s="1046"/>
      <c r="E29" s="1046"/>
      <c r="F29" s="1046"/>
      <c r="G29" s="1046"/>
      <c r="H29" s="1046"/>
      <c r="I29" s="1046"/>
      <c r="J29" s="1046"/>
      <c r="K29" s="1046"/>
      <c r="L29" s="1046"/>
      <c r="M29" s="1046"/>
      <c r="N29" s="1046"/>
      <c r="O29" s="1046"/>
      <c r="P29" s="1047"/>
      <c r="Q29" s="1069">
        <v>129</v>
      </c>
      <c r="R29" s="1070"/>
      <c r="S29" s="1070"/>
      <c r="T29" s="1070"/>
      <c r="U29" s="1070"/>
      <c r="V29" s="1070">
        <v>128</v>
      </c>
      <c r="W29" s="1070"/>
      <c r="X29" s="1070"/>
      <c r="Y29" s="1070"/>
      <c r="Z29" s="1070"/>
      <c r="AA29" s="1070">
        <v>1</v>
      </c>
      <c r="AB29" s="1070"/>
      <c r="AC29" s="1070"/>
      <c r="AD29" s="1070"/>
      <c r="AE29" s="1071"/>
      <c r="AF29" s="1051">
        <v>1</v>
      </c>
      <c r="AG29" s="1052"/>
      <c r="AH29" s="1052"/>
      <c r="AI29" s="1052"/>
      <c r="AJ29" s="1053"/>
      <c r="AK29" s="1009">
        <v>44</v>
      </c>
      <c r="AL29" s="1000"/>
      <c r="AM29" s="1000"/>
      <c r="AN29" s="1000"/>
      <c r="AO29" s="1000"/>
      <c r="AP29" s="1000">
        <v>0</v>
      </c>
      <c r="AQ29" s="1000"/>
      <c r="AR29" s="1000"/>
      <c r="AS29" s="1000"/>
      <c r="AT29" s="1000"/>
      <c r="AU29" s="1000">
        <v>0</v>
      </c>
      <c r="AV29" s="1000"/>
      <c r="AW29" s="1000"/>
      <c r="AX29" s="1000"/>
      <c r="AY29" s="1000"/>
      <c r="AZ29" s="1068">
        <v>0</v>
      </c>
      <c r="BA29" s="1068"/>
      <c r="BB29" s="1068"/>
      <c r="BC29" s="1068"/>
      <c r="BD29" s="1068"/>
      <c r="BE29" s="1063"/>
      <c r="BF29" s="1063"/>
      <c r="BG29" s="1063"/>
      <c r="BH29" s="1063"/>
      <c r="BI29" s="1064"/>
      <c r="BJ29" s="205"/>
      <c r="BK29" s="205"/>
      <c r="BL29" s="205"/>
      <c r="BM29" s="205"/>
      <c r="BN29" s="205"/>
      <c r="BO29" s="218"/>
      <c r="BP29" s="218"/>
      <c r="BQ29" s="215">
        <v>23</v>
      </c>
      <c r="BR29" s="216"/>
      <c r="BS29" s="1040"/>
      <c r="BT29" s="1041"/>
      <c r="BU29" s="1041"/>
      <c r="BV29" s="1041"/>
      <c r="BW29" s="1041"/>
      <c r="BX29" s="1041"/>
      <c r="BY29" s="1041"/>
      <c r="BZ29" s="1041"/>
      <c r="CA29" s="1041"/>
      <c r="CB29" s="1041"/>
      <c r="CC29" s="1041"/>
      <c r="CD29" s="1041"/>
      <c r="CE29" s="1041"/>
      <c r="CF29" s="1041"/>
      <c r="CG29" s="1042"/>
      <c r="CH29" s="1014"/>
      <c r="CI29" s="1015"/>
      <c r="CJ29" s="1015"/>
      <c r="CK29" s="1015"/>
      <c r="CL29" s="1016"/>
      <c r="CM29" s="1014"/>
      <c r="CN29" s="1015"/>
      <c r="CO29" s="1015"/>
      <c r="CP29" s="1015"/>
      <c r="CQ29" s="1016"/>
      <c r="CR29" s="1014"/>
      <c r="CS29" s="1015"/>
      <c r="CT29" s="1015"/>
      <c r="CU29" s="1015"/>
      <c r="CV29" s="1016"/>
      <c r="CW29" s="1014"/>
      <c r="CX29" s="1015"/>
      <c r="CY29" s="1015"/>
      <c r="CZ29" s="1015"/>
      <c r="DA29" s="1016"/>
      <c r="DB29" s="1014"/>
      <c r="DC29" s="1015"/>
      <c r="DD29" s="1015"/>
      <c r="DE29" s="1015"/>
      <c r="DF29" s="1016"/>
      <c r="DG29" s="1014"/>
      <c r="DH29" s="1015"/>
      <c r="DI29" s="1015"/>
      <c r="DJ29" s="1015"/>
      <c r="DK29" s="1016"/>
      <c r="DL29" s="1014"/>
      <c r="DM29" s="1015"/>
      <c r="DN29" s="1015"/>
      <c r="DO29" s="1015"/>
      <c r="DP29" s="1016"/>
      <c r="DQ29" s="1014"/>
      <c r="DR29" s="1015"/>
      <c r="DS29" s="1015"/>
      <c r="DT29" s="1015"/>
      <c r="DU29" s="1016"/>
      <c r="DV29" s="1018"/>
      <c r="DW29" s="1019"/>
      <c r="DX29" s="1019"/>
      <c r="DY29" s="1019"/>
      <c r="DZ29" s="1020"/>
      <c r="EA29" s="199"/>
    </row>
    <row r="30" spans="1:131" s="200" customFormat="1" ht="26.25" customHeight="1">
      <c r="A30" s="219">
        <v>3</v>
      </c>
      <c r="B30" s="1045" t="s">
        <v>382</v>
      </c>
      <c r="C30" s="1046"/>
      <c r="D30" s="1046"/>
      <c r="E30" s="1046"/>
      <c r="F30" s="1046"/>
      <c r="G30" s="1046"/>
      <c r="H30" s="1046"/>
      <c r="I30" s="1046"/>
      <c r="J30" s="1046"/>
      <c r="K30" s="1046"/>
      <c r="L30" s="1046"/>
      <c r="M30" s="1046"/>
      <c r="N30" s="1046"/>
      <c r="O30" s="1046"/>
      <c r="P30" s="1047"/>
      <c r="Q30" s="1069">
        <v>483</v>
      </c>
      <c r="R30" s="1070"/>
      <c r="S30" s="1070"/>
      <c r="T30" s="1070"/>
      <c r="U30" s="1070"/>
      <c r="V30" s="1070">
        <v>445</v>
      </c>
      <c r="W30" s="1070"/>
      <c r="X30" s="1070"/>
      <c r="Y30" s="1070"/>
      <c r="Z30" s="1070"/>
      <c r="AA30" s="1070">
        <v>38</v>
      </c>
      <c r="AB30" s="1070"/>
      <c r="AC30" s="1070"/>
      <c r="AD30" s="1070"/>
      <c r="AE30" s="1071"/>
      <c r="AF30" s="1051">
        <v>572</v>
      </c>
      <c r="AG30" s="1052"/>
      <c r="AH30" s="1052"/>
      <c r="AI30" s="1052"/>
      <c r="AJ30" s="1053"/>
      <c r="AK30" s="1009">
        <v>3</v>
      </c>
      <c r="AL30" s="1000"/>
      <c r="AM30" s="1000"/>
      <c r="AN30" s="1000"/>
      <c r="AO30" s="1000"/>
      <c r="AP30" s="1000">
        <v>136</v>
      </c>
      <c r="AQ30" s="1000"/>
      <c r="AR30" s="1000"/>
      <c r="AS30" s="1000"/>
      <c r="AT30" s="1000"/>
      <c r="AU30" s="1000">
        <v>0</v>
      </c>
      <c r="AV30" s="1000"/>
      <c r="AW30" s="1000"/>
      <c r="AX30" s="1000"/>
      <c r="AY30" s="1000"/>
      <c r="AZ30" s="1068">
        <v>0</v>
      </c>
      <c r="BA30" s="1068"/>
      <c r="BB30" s="1068"/>
      <c r="BC30" s="1068"/>
      <c r="BD30" s="1068"/>
      <c r="BE30" s="1063" t="s">
        <v>383</v>
      </c>
      <c r="BF30" s="1063"/>
      <c r="BG30" s="1063"/>
      <c r="BH30" s="1063"/>
      <c r="BI30" s="1064"/>
      <c r="BJ30" s="205"/>
      <c r="BK30" s="205"/>
      <c r="BL30" s="205"/>
      <c r="BM30" s="205"/>
      <c r="BN30" s="205"/>
      <c r="BO30" s="218"/>
      <c r="BP30" s="218"/>
      <c r="BQ30" s="215">
        <v>24</v>
      </c>
      <c r="BR30" s="216"/>
      <c r="BS30" s="1040"/>
      <c r="BT30" s="1041"/>
      <c r="BU30" s="1041"/>
      <c r="BV30" s="1041"/>
      <c r="BW30" s="1041"/>
      <c r="BX30" s="1041"/>
      <c r="BY30" s="1041"/>
      <c r="BZ30" s="1041"/>
      <c r="CA30" s="1041"/>
      <c r="CB30" s="1041"/>
      <c r="CC30" s="1041"/>
      <c r="CD30" s="1041"/>
      <c r="CE30" s="1041"/>
      <c r="CF30" s="1041"/>
      <c r="CG30" s="1042"/>
      <c r="CH30" s="1014"/>
      <c r="CI30" s="1015"/>
      <c r="CJ30" s="1015"/>
      <c r="CK30" s="1015"/>
      <c r="CL30" s="1016"/>
      <c r="CM30" s="1014"/>
      <c r="CN30" s="1015"/>
      <c r="CO30" s="1015"/>
      <c r="CP30" s="1015"/>
      <c r="CQ30" s="1016"/>
      <c r="CR30" s="1014"/>
      <c r="CS30" s="1015"/>
      <c r="CT30" s="1015"/>
      <c r="CU30" s="1015"/>
      <c r="CV30" s="1016"/>
      <c r="CW30" s="1014"/>
      <c r="CX30" s="1015"/>
      <c r="CY30" s="1015"/>
      <c r="CZ30" s="1015"/>
      <c r="DA30" s="1016"/>
      <c r="DB30" s="1014"/>
      <c r="DC30" s="1015"/>
      <c r="DD30" s="1015"/>
      <c r="DE30" s="1015"/>
      <c r="DF30" s="1016"/>
      <c r="DG30" s="1014"/>
      <c r="DH30" s="1015"/>
      <c r="DI30" s="1015"/>
      <c r="DJ30" s="1015"/>
      <c r="DK30" s="1016"/>
      <c r="DL30" s="1014"/>
      <c r="DM30" s="1015"/>
      <c r="DN30" s="1015"/>
      <c r="DO30" s="1015"/>
      <c r="DP30" s="1016"/>
      <c r="DQ30" s="1014"/>
      <c r="DR30" s="1015"/>
      <c r="DS30" s="1015"/>
      <c r="DT30" s="1015"/>
      <c r="DU30" s="1016"/>
      <c r="DV30" s="1018"/>
      <c r="DW30" s="1019"/>
      <c r="DX30" s="1019"/>
      <c r="DY30" s="1019"/>
      <c r="DZ30" s="1020"/>
      <c r="EA30" s="199"/>
    </row>
    <row r="31" spans="1:131" s="200" customFormat="1" ht="26.25" customHeight="1">
      <c r="A31" s="219">
        <v>4</v>
      </c>
      <c r="B31" s="1045" t="s">
        <v>384</v>
      </c>
      <c r="C31" s="1046"/>
      <c r="D31" s="1046"/>
      <c r="E31" s="1046"/>
      <c r="F31" s="1046"/>
      <c r="G31" s="1046"/>
      <c r="H31" s="1046"/>
      <c r="I31" s="1046"/>
      <c r="J31" s="1046"/>
      <c r="K31" s="1046"/>
      <c r="L31" s="1046"/>
      <c r="M31" s="1046"/>
      <c r="N31" s="1046"/>
      <c r="O31" s="1046"/>
      <c r="P31" s="1047"/>
      <c r="Q31" s="1069">
        <v>366</v>
      </c>
      <c r="R31" s="1070"/>
      <c r="S31" s="1070"/>
      <c r="T31" s="1070"/>
      <c r="U31" s="1070"/>
      <c r="V31" s="1070">
        <v>364</v>
      </c>
      <c r="W31" s="1070"/>
      <c r="X31" s="1070"/>
      <c r="Y31" s="1070"/>
      <c r="Z31" s="1070"/>
      <c r="AA31" s="1070">
        <v>2</v>
      </c>
      <c r="AB31" s="1070"/>
      <c r="AC31" s="1070"/>
      <c r="AD31" s="1070"/>
      <c r="AE31" s="1071"/>
      <c r="AF31" s="1051">
        <v>2</v>
      </c>
      <c r="AG31" s="1052"/>
      <c r="AH31" s="1052"/>
      <c r="AI31" s="1052"/>
      <c r="AJ31" s="1053"/>
      <c r="AK31" s="1009">
        <v>111</v>
      </c>
      <c r="AL31" s="1000"/>
      <c r="AM31" s="1000"/>
      <c r="AN31" s="1000"/>
      <c r="AO31" s="1000"/>
      <c r="AP31" s="1000">
        <v>2127</v>
      </c>
      <c r="AQ31" s="1000"/>
      <c r="AR31" s="1000"/>
      <c r="AS31" s="1000"/>
      <c r="AT31" s="1000"/>
      <c r="AU31" s="1000">
        <v>2127</v>
      </c>
      <c r="AV31" s="1000"/>
      <c r="AW31" s="1000"/>
      <c r="AX31" s="1000"/>
      <c r="AY31" s="1000"/>
      <c r="AZ31" s="1068">
        <v>0</v>
      </c>
      <c r="BA31" s="1068"/>
      <c r="BB31" s="1068"/>
      <c r="BC31" s="1068"/>
      <c r="BD31" s="1068"/>
      <c r="BE31" s="1063" t="s">
        <v>385</v>
      </c>
      <c r="BF31" s="1063"/>
      <c r="BG31" s="1063"/>
      <c r="BH31" s="1063"/>
      <c r="BI31" s="1064"/>
      <c r="BJ31" s="205"/>
      <c r="BK31" s="205"/>
      <c r="BL31" s="205"/>
      <c r="BM31" s="205"/>
      <c r="BN31" s="205"/>
      <c r="BO31" s="218"/>
      <c r="BP31" s="218"/>
      <c r="BQ31" s="215">
        <v>25</v>
      </c>
      <c r="BR31" s="216"/>
      <c r="BS31" s="1040"/>
      <c r="BT31" s="1041"/>
      <c r="BU31" s="1041"/>
      <c r="BV31" s="1041"/>
      <c r="BW31" s="1041"/>
      <c r="BX31" s="1041"/>
      <c r="BY31" s="1041"/>
      <c r="BZ31" s="1041"/>
      <c r="CA31" s="1041"/>
      <c r="CB31" s="1041"/>
      <c r="CC31" s="1041"/>
      <c r="CD31" s="1041"/>
      <c r="CE31" s="1041"/>
      <c r="CF31" s="1041"/>
      <c r="CG31" s="1042"/>
      <c r="CH31" s="1014"/>
      <c r="CI31" s="1015"/>
      <c r="CJ31" s="1015"/>
      <c r="CK31" s="1015"/>
      <c r="CL31" s="1016"/>
      <c r="CM31" s="1014"/>
      <c r="CN31" s="1015"/>
      <c r="CO31" s="1015"/>
      <c r="CP31" s="1015"/>
      <c r="CQ31" s="1016"/>
      <c r="CR31" s="1014"/>
      <c r="CS31" s="1015"/>
      <c r="CT31" s="1015"/>
      <c r="CU31" s="1015"/>
      <c r="CV31" s="1016"/>
      <c r="CW31" s="1014"/>
      <c r="CX31" s="1015"/>
      <c r="CY31" s="1015"/>
      <c r="CZ31" s="1015"/>
      <c r="DA31" s="1016"/>
      <c r="DB31" s="1014"/>
      <c r="DC31" s="1015"/>
      <c r="DD31" s="1015"/>
      <c r="DE31" s="1015"/>
      <c r="DF31" s="1016"/>
      <c r="DG31" s="1014"/>
      <c r="DH31" s="1015"/>
      <c r="DI31" s="1015"/>
      <c r="DJ31" s="1015"/>
      <c r="DK31" s="1016"/>
      <c r="DL31" s="1014"/>
      <c r="DM31" s="1015"/>
      <c r="DN31" s="1015"/>
      <c r="DO31" s="1015"/>
      <c r="DP31" s="1016"/>
      <c r="DQ31" s="1014"/>
      <c r="DR31" s="1015"/>
      <c r="DS31" s="1015"/>
      <c r="DT31" s="1015"/>
      <c r="DU31" s="1016"/>
      <c r="DV31" s="1018"/>
      <c r="DW31" s="1019"/>
      <c r="DX31" s="1019"/>
      <c r="DY31" s="1019"/>
      <c r="DZ31" s="1020"/>
      <c r="EA31" s="199"/>
    </row>
    <row r="32" spans="1:131" s="200" customFormat="1" ht="26.25" customHeight="1">
      <c r="A32" s="219">
        <v>5</v>
      </c>
      <c r="B32" s="1045" t="s">
        <v>386</v>
      </c>
      <c r="C32" s="1046"/>
      <c r="D32" s="1046"/>
      <c r="E32" s="1046"/>
      <c r="F32" s="1046"/>
      <c r="G32" s="1046"/>
      <c r="H32" s="1046"/>
      <c r="I32" s="1046"/>
      <c r="J32" s="1046"/>
      <c r="K32" s="1046"/>
      <c r="L32" s="1046"/>
      <c r="M32" s="1046"/>
      <c r="N32" s="1046"/>
      <c r="O32" s="1046"/>
      <c r="P32" s="1047"/>
      <c r="Q32" s="1069">
        <v>937</v>
      </c>
      <c r="R32" s="1070"/>
      <c r="S32" s="1070"/>
      <c r="T32" s="1070"/>
      <c r="U32" s="1070"/>
      <c r="V32" s="1070">
        <v>728</v>
      </c>
      <c r="W32" s="1070"/>
      <c r="X32" s="1070"/>
      <c r="Y32" s="1070"/>
      <c r="Z32" s="1070"/>
      <c r="AA32" s="1070">
        <v>209</v>
      </c>
      <c r="AB32" s="1070"/>
      <c r="AC32" s="1070"/>
      <c r="AD32" s="1070"/>
      <c r="AE32" s="1071"/>
      <c r="AF32" s="1051">
        <v>139</v>
      </c>
      <c r="AG32" s="1052"/>
      <c r="AH32" s="1052"/>
      <c r="AI32" s="1052"/>
      <c r="AJ32" s="1053"/>
      <c r="AK32" s="1009">
        <v>0</v>
      </c>
      <c r="AL32" s="1000"/>
      <c r="AM32" s="1000"/>
      <c r="AN32" s="1000"/>
      <c r="AO32" s="1000"/>
      <c r="AP32" s="1000">
        <v>0</v>
      </c>
      <c r="AQ32" s="1000"/>
      <c r="AR32" s="1000"/>
      <c r="AS32" s="1000"/>
      <c r="AT32" s="1000"/>
      <c r="AU32" s="1000">
        <v>0</v>
      </c>
      <c r="AV32" s="1000"/>
      <c r="AW32" s="1000"/>
      <c r="AX32" s="1000"/>
      <c r="AY32" s="1000"/>
      <c r="AZ32" s="1068">
        <v>0</v>
      </c>
      <c r="BA32" s="1068"/>
      <c r="BB32" s="1068"/>
      <c r="BC32" s="1068"/>
      <c r="BD32" s="1068"/>
      <c r="BE32" s="1063" t="s">
        <v>385</v>
      </c>
      <c r="BF32" s="1063"/>
      <c r="BG32" s="1063"/>
      <c r="BH32" s="1063"/>
      <c r="BI32" s="1064"/>
      <c r="BJ32" s="205"/>
      <c r="BK32" s="205"/>
      <c r="BL32" s="205"/>
      <c r="BM32" s="205"/>
      <c r="BN32" s="205"/>
      <c r="BO32" s="218"/>
      <c r="BP32" s="218"/>
      <c r="BQ32" s="215">
        <v>26</v>
      </c>
      <c r="BR32" s="216"/>
      <c r="BS32" s="1040"/>
      <c r="BT32" s="1041"/>
      <c r="BU32" s="1041"/>
      <c r="BV32" s="1041"/>
      <c r="BW32" s="1041"/>
      <c r="BX32" s="1041"/>
      <c r="BY32" s="1041"/>
      <c r="BZ32" s="1041"/>
      <c r="CA32" s="1041"/>
      <c r="CB32" s="1041"/>
      <c r="CC32" s="1041"/>
      <c r="CD32" s="1041"/>
      <c r="CE32" s="1041"/>
      <c r="CF32" s="1041"/>
      <c r="CG32" s="1042"/>
      <c r="CH32" s="1014"/>
      <c r="CI32" s="1015"/>
      <c r="CJ32" s="1015"/>
      <c r="CK32" s="1015"/>
      <c r="CL32" s="1016"/>
      <c r="CM32" s="1014"/>
      <c r="CN32" s="1015"/>
      <c r="CO32" s="1015"/>
      <c r="CP32" s="1015"/>
      <c r="CQ32" s="1016"/>
      <c r="CR32" s="1014"/>
      <c r="CS32" s="1015"/>
      <c r="CT32" s="1015"/>
      <c r="CU32" s="1015"/>
      <c r="CV32" s="1016"/>
      <c r="CW32" s="1014"/>
      <c r="CX32" s="1015"/>
      <c r="CY32" s="1015"/>
      <c r="CZ32" s="1015"/>
      <c r="DA32" s="1016"/>
      <c r="DB32" s="1014"/>
      <c r="DC32" s="1015"/>
      <c r="DD32" s="1015"/>
      <c r="DE32" s="1015"/>
      <c r="DF32" s="1016"/>
      <c r="DG32" s="1014"/>
      <c r="DH32" s="1015"/>
      <c r="DI32" s="1015"/>
      <c r="DJ32" s="1015"/>
      <c r="DK32" s="1016"/>
      <c r="DL32" s="1014"/>
      <c r="DM32" s="1015"/>
      <c r="DN32" s="1015"/>
      <c r="DO32" s="1015"/>
      <c r="DP32" s="1016"/>
      <c r="DQ32" s="1014"/>
      <c r="DR32" s="1015"/>
      <c r="DS32" s="1015"/>
      <c r="DT32" s="1015"/>
      <c r="DU32" s="1016"/>
      <c r="DV32" s="1018"/>
      <c r="DW32" s="1019"/>
      <c r="DX32" s="1019"/>
      <c r="DY32" s="1019"/>
      <c r="DZ32" s="1020"/>
      <c r="EA32" s="199"/>
    </row>
    <row r="33" spans="1:131" s="200" customFormat="1" ht="26.25" customHeight="1">
      <c r="A33" s="219">
        <v>6</v>
      </c>
      <c r="B33" s="1045"/>
      <c r="C33" s="1046"/>
      <c r="D33" s="1046"/>
      <c r="E33" s="1046"/>
      <c r="F33" s="1046"/>
      <c r="G33" s="1046"/>
      <c r="H33" s="1046"/>
      <c r="I33" s="1046"/>
      <c r="J33" s="1046"/>
      <c r="K33" s="1046"/>
      <c r="L33" s="1046"/>
      <c r="M33" s="1046"/>
      <c r="N33" s="1046"/>
      <c r="O33" s="1046"/>
      <c r="P33" s="1047"/>
      <c r="Q33" s="1069"/>
      <c r="R33" s="1070"/>
      <c r="S33" s="1070"/>
      <c r="T33" s="1070"/>
      <c r="U33" s="1070"/>
      <c r="V33" s="1070"/>
      <c r="W33" s="1070"/>
      <c r="X33" s="1070"/>
      <c r="Y33" s="1070"/>
      <c r="Z33" s="1070"/>
      <c r="AA33" s="1070"/>
      <c r="AB33" s="1070"/>
      <c r="AC33" s="1070"/>
      <c r="AD33" s="1070"/>
      <c r="AE33" s="1071"/>
      <c r="AF33" s="1051"/>
      <c r="AG33" s="1052"/>
      <c r="AH33" s="1052"/>
      <c r="AI33" s="1052"/>
      <c r="AJ33" s="1053"/>
      <c r="AK33" s="1009"/>
      <c r="AL33" s="1000"/>
      <c r="AM33" s="1000"/>
      <c r="AN33" s="1000"/>
      <c r="AO33" s="1000"/>
      <c r="AP33" s="1000"/>
      <c r="AQ33" s="1000"/>
      <c r="AR33" s="1000"/>
      <c r="AS33" s="1000"/>
      <c r="AT33" s="1000"/>
      <c r="AU33" s="1000"/>
      <c r="AV33" s="1000"/>
      <c r="AW33" s="1000"/>
      <c r="AX33" s="1000"/>
      <c r="AY33" s="1000"/>
      <c r="AZ33" s="1068"/>
      <c r="BA33" s="1068"/>
      <c r="BB33" s="1068"/>
      <c r="BC33" s="1068"/>
      <c r="BD33" s="1068"/>
      <c r="BE33" s="1063"/>
      <c r="BF33" s="1063"/>
      <c r="BG33" s="1063"/>
      <c r="BH33" s="1063"/>
      <c r="BI33" s="1064"/>
      <c r="BJ33" s="205"/>
      <c r="BK33" s="205"/>
      <c r="BL33" s="205"/>
      <c r="BM33" s="205"/>
      <c r="BN33" s="205"/>
      <c r="BO33" s="218"/>
      <c r="BP33" s="218"/>
      <c r="BQ33" s="215">
        <v>27</v>
      </c>
      <c r="BR33" s="216"/>
      <c r="BS33" s="1040"/>
      <c r="BT33" s="1041"/>
      <c r="BU33" s="1041"/>
      <c r="BV33" s="1041"/>
      <c r="BW33" s="1041"/>
      <c r="BX33" s="1041"/>
      <c r="BY33" s="1041"/>
      <c r="BZ33" s="1041"/>
      <c r="CA33" s="1041"/>
      <c r="CB33" s="1041"/>
      <c r="CC33" s="1041"/>
      <c r="CD33" s="1041"/>
      <c r="CE33" s="1041"/>
      <c r="CF33" s="1041"/>
      <c r="CG33" s="1042"/>
      <c r="CH33" s="1014"/>
      <c r="CI33" s="1015"/>
      <c r="CJ33" s="1015"/>
      <c r="CK33" s="1015"/>
      <c r="CL33" s="1016"/>
      <c r="CM33" s="1014"/>
      <c r="CN33" s="1015"/>
      <c r="CO33" s="1015"/>
      <c r="CP33" s="1015"/>
      <c r="CQ33" s="1016"/>
      <c r="CR33" s="1014"/>
      <c r="CS33" s="1015"/>
      <c r="CT33" s="1015"/>
      <c r="CU33" s="1015"/>
      <c r="CV33" s="1016"/>
      <c r="CW33" s="1014"/>
      <c r="CX33" s="1015"/>
      <c r="CY33" s="1015"/>
      <c r="CZ33" s="1015"/>
      <c r="DA33" s="1016"/>
      <c r="DB33" s="1014"/>
      <c r="DC33" s="1015"/>
      <c r="DD33" s="1015"/>
      <c r="DE33" s="1015"/>
      <c r="DF33" s="1016"/>
      <c r="DG33" s="1014"/>
      <c r="DH33" s="1015"/>
      <c r="DI33" s="1015"/>
      <c r="DJ33" s="1015"/>
      <c r="DK33" s="1016"/>
      <c r="DL33" s="1014"/>
      <c r="DM33" s="1015"/>
      <c r="DN33" s="1015"/>
      <c r="DO33" s="1015"/>
      <c r="DP33" s="1016"/>
      <c r="DQ33" s="1014"/>
      <c r="DR33" s="1015"/>
      <c r="DS33" s="1015"/>
      <c r="DT33" s="1015"/>
      <c r="DU33" s="1016"/>
      <c r="DV33" s="1018"/>
      <c r="DW33" s="1019"/>
      <c r="DX33" s="1019"/>
      <c r="DY33" s="1019"/>
      <c r="DZ33" s="1020"/>
      <c r="EA33" s="199"/>
    </row>
    <row r="34" spans="1:131" s="200" customFormat="1" ht="26.25" customHeight="1">
      <c r="A34" s="219">
        <v>7</v>
      </c>
      <c r="B34" s="1045"/>
      <c r="C34" s="1046"/>
      <c r="D34" s="1046"/>
      <c r="E34" s="1046"/>
      <c r="F34" s="1046"/>
      <c r="G34" s="1046"/>
      <c r="H34" s="1046"/>
      <c r="I34" s="1046"/>
      <c r="J34" s="1046"/>
      <c r="K34" s="1046"/>
      <c r="L34" s="1046"/>
      <c r="M34" s="1046"/>
      <c r="N34" s="1046"/>
      <c r="O34" s="1046"/>
      <c r="P34" s="1047"/>
      <c r="Q34" s="1069"/>
      <c r="R34" s="1070"/>
      <c r="S34" s="1070"/>
      <c r="T34" s="1070"/>
      <c r="U34" s="1070"/>
      <c r="V34" s="1070"/>
      <c r="W34" s="1070"/>
      <c r="X34" s="1070"/>
      <c r="Y34" s="1070"/>
      <c r="Z34" s="1070"/>
      <c r="AA34" s="1070"/>
      <c r="AB34" s="1070"/>
      <c r="AC34" s="1070"/>
      <c r="AD34" s="1070"/>
      <c r="AE34" s="1071"/>
      <c r="AF34" s="1051"/>
      <c r="AG34" s="1052"/>
      <c r="AH34" s="1052"/>
      <c r="AI34" s="1052"/>
      <c r="AJ34" s="1053"/>
      <c r="AK34" s="1009"/>
      <c r="AL34" s="1000"/>
      <c r="AM34" s="1000"/>
      <c r="AN34" s="1000"/>
      <c r="AO34" s="1000"/>
      <c r="AP34" s="1000"/>
      <c r="AQ34" s="1000"/>
      <c r="AR34" s="1000"/>
      <c r="AS34" s="1000"/>
      <c r="AT34" s="1000"/>
      <c r="AU34" s="1000"/>
      <c r="AV34" s="1000"/>
      <c r="AW34" s="1000"/>
      <c r="AX34" s="1000"/>
      <c r="AY34" s="1000"/>
      <c r="AZ34" s="1068"/>
      <c r="BA34" s="1068"/>
      <c r="BB34" s="1068"/>
      <c r="BC34" s="1068"/>
      <c r="BD34" s="1068"/>
      <c r="BE34" s="1063"/>
      <c r="BF34" s="1063"/>
      <c r="BG34" s="1063"/>
      <c r="BH34" s="1063"/>
      <c r="BI34" s="1064"/>
      <c r="BJ34" s="205"/>
      <c r="BK34" s="205"/>
      <c r="BL34" s="205"/>
      <c r="BM34" s="205"/>
      <c r="BN34" s="205"/>
      <c r="BO34" s="218"/>
      <c r="BP34" s="218"/>
      <c r="BQ34" s="215">
        <v>28</v>
      </c>
      <c r="BR34" s="216"/>
      <c r="BS34" s="1040"/>
      <c r="BT34" s="1041"/>
      <c r="BU34" s="1041"/>
      <c r="BV34" s="1041"/>
      <c r="BW34" s="1041"/>
      <c r="BX34" s="1041"/>
      <c r="BY34" s="1041"/>
      <c r="BZ34" s="1041"/>
      <c r="CA34" s="1041"/>
      <c r="CB34" s="1041"/>
      <c r="CC34" s="1041"/>
      <c r="CD34" s="1041"/>
      <c r="CE34" s="1041"/>
      <c r="CF34" s="1041"/>
      <c r="CG34" s="1042"/>
      <c r="CH34" s="1014"/>
      <c r="CI34" s="1015"/>
      <c r="CJ34" s="1015"/>
      <c r="CK34" s="1015"/>
      <c r="CL34" s="1016"/>
      <c r="CM34" s="1014"/>
      <c r="CN34" s="1015"/>
      <c r="CO34" s="1015"/>
      <c r="CP34" s="1015"/>
      <c r="CQ34" s="1016"/>
      <c r="CR34" s="1014"/>
      <c r="CS34" s="1015"/>
      <c r="CT34" s="1015"/>
      <c r="CU34" s="1015"/>
      <c r="CV34" s="1016"/>
      <c r="CW34" s="1014"/>
      <c r="CX34" s="1015"/>
      <c r="CY34" s="1015"/>
      <c r="CZ34" s="1015"/>
      <c r="DA34" s="1016"/>
      <c r="DB34" s="1014"/>
      <c r="DC34" s="1015"/>
      <c r="DD34" s="1015"/>
      <c r="DE34" s="1015"/>
      <c r="DF34" s="1016"/>
      <c r="DG34" s="1014"/>
      <c r="DH34" s="1015"/>
      <c r="DI34" s="1015"/>
      <c r="DJ34" s="1015"/>
      <c r="DK34" s="1016"/>
      <c r="DL34" s="1014"/>
      <c r="DM34" s="1015"/>
      <c r="DN34" s="1015"/>
      <c r="DO34" s="1015"/>
      <c r="DP34" s="1016"/>
      <c r="DQ34" s="1014"/>
      <c r="DR34" s="1015"/>
      <c r="DS34" s="1015"/>
      <c r="DT34" s="1015"/>
      <c r="DU34" s="1016"/>
      <c r="DV34" s="1018"/>
      <c r="DW34" s="1019"/>
      <c r="DX34" s="1019"/>
      <c r="DY34" s="1019"/>
      <c r="DZ34" s="1020"/>
      <c r="EA34" s="199"/>
    </row>
    <row r="35" spans="1:131" s="200" customFormat="1" ht="26.25" customHeight="1">
      <c r="A35" s="219">
        <v>8</v>
      </c>
      <c r="B35" s="1045"/>
      <c r="C35" s="1046"/>
      <c r="D35" s="1046"/>
      <c r="E35" s="1046"/>
      <c r="F35" s="1046"/>
      <c r="G35" s="1046"/>
      <c r="H35" s="1046"/>
      <c r="I35" s="1046"/>
      <c r="J35" s="1046"/>
      <c r="K35" s="1046"/>
      <c r="L35" s="1046"/>
      <c r="M35" s="1046"/>
      <c r="N35" s="1046"/>
      <c r="O35" s="1046"/>
      <c r="P35" s="1047"/>
      <c r="Q35" s="1069"/>
      <c r="R35" s="1070"/>
      <c r="S35" s="1070"/>
      <c r="T35" s="1070"/>
      <c r="U35" s="1070"/>
      <c r="V35" s="1070"/>
      <c r="W35" s="1070"/>
      <c r="X35" s="1070"/>
      <c r="Y35" s="1070"/>
      <c r="Z35" s="1070"/>
      <c r="AA35" s="1070"/>
      <c r="AB35" s="1070"/>
      <c r="AC35" s="1070"/>
      <c r="AD35" s="1070"/>
      <c r="AE35" s="1071"/>
      <c r="AF35" s="1051"/>
      <c r="AG35" s="1052"/>
      <c r="AH35" s="1052"/>
      <c r="AI35" s="1052"/>
      <c r="AJ35" s="1053"/>
      <c r="AK35" s="1009"/>
      <c r="AL35" s="1000"/>
      <c r="AM35" s="1000"/>
      <c r="AN35" s="1000"/>
      <c r="AO35" s="1000"/>
      <c r="AP35" s="1000"/>
      <c r="AQ35" s="1000"/>
      <c r="AR35" s="1000"/>
      <c r="AS35" s="1000"/>
      <c r="AT35" s="1000"/>
      <c r="AU35" s="1000"/>
      <c r="AV35" s="1000"/>
      <c r="AW35" s="1000"/>
      <c r="AX35" s="1000"/>
      <c r="AY35" s="1000"/>
      <c r="AZ35" s="1068"/>
      <c r="BA35" s="1068"/>
      <c r="BB35" s="1068"/>
      <c r="BC35" s="1068"/>
      <c r="BD35" s="1068"/>
      <c r="BE35" s="1063"/>
      <c r="BF35" s="1063"/>
      <c r="BG35" s="1063"/>
      <c r="BH35" s="1063"/>
      <c r="BI35" s="1064"/>
      <c r="BJ35" s="205"/>
      <c r="BK35" s="205"/>
      <c r="BL35" s="205"/>
      <c r="BM35" s="205"/>
      <c r="BN35" s="205"/>
      <c r="BO35" s="218"/>
      <c r="BP35" s="218"/>
      <c r="BQ35" s="215">
        <v>29</v>
      </c>
      <c r="BR35" s="216"/>
      <c r="BS35" s="1040"/>
      <c r="BT35" s="1041"/>
      <c r="BU35" s="1041"/>
      <c r="BV35" s="1041"/>
      <c r="BW35" s="1041"/>
      <c r="BX35" s="1041"/>
      <c r="BY35" s="1041"/>
      <c r="BZ35" s="1041"/>
      <c r="CA35" s="1041"/>
      <c r="CB35" s="1041"/>
      <c r="CC35" s="1041"/>
      <c r="CD35" s="1041"/>
      <c r="CE35" s="1041"/>
      <c r="CF35" s="1041"/>
      <c r="CG35" s="1042"/>
      <c r="CH35" s="1014"/>
      <c r="CI35" s="1015"/>
      <c r="CJ35" s="1015"/>
      <c r="CK35" s="1015"/>
      <c r="CL35" s="1016"/>
      <c r="CM35" s="1014"/>
      <c r="CN35" s="1015"/>
      <c r="CO35" s="1015"/>
      <c r="CP35" s="1015"/>
      <c r="CQ35" s="1016"/>
      <c r="CR35" s="1014"/>
      <c r="CS35" s="1015"/>
      <c r="CT35" s="1015"/>
      <c r="CU35" s="1015"/>
      <c r="CV35" s="1016"/>
      <c r="CW35" s="1014"/>
      <c r="CX35" s="1015"/>
      <c r="CY35" s="1015"/>
      <c r="CZ35" s="1015"/>
      <c r="DA35" s="1016"/>
      <c r="DB35" s="1014"/>
      <c r="DC35" s="1015"/>
      <c r="DD35" s="1015"/>
      <c r="DE35" s="1015"/>
      <c r="DF35" s="1016"/>
      <c r="DG35" s="1014"/>
      <c r="DH35" s="1015"/>
      <c r="DI35" s="1015"/>
      <c r="DJ35" s="1015"/>
      <c r="DK35" s="1016"/>
      <c r="DL35" s="1014"/>
      <c r="DM35" s="1015"/>
      <c r="DN35" s="1015"/>
      <c r="DO35" s="1015"/>
      <c r="DP35" s="1016"/>
      <c r="DQ35" s="1014"/>
      <c r="DR35" s="1015"/>
      <c r="DS35" s="1015"/>
      <c r="DT35" s="1015"/>
      <c r="DU35" s="1016"/>
      <c r="DV35" s="1018"/>
      <c r="DW35" s="1019"/>
      <c r="DX35" s="1019"/>
      <c r="DY35" s="1019"/>
      <c r="DZ35" s="1020"/>
      <c r="EA35" s="199"/>
    </row>
    <row r="36" spans="1:131" s="200" customFormat="1" ht="26.25" customHeight="1">
      <c r="A36" s="219">
        <v>9</v>
      </c>
      <c r="B36" s="1045"/>
      <c r="C36" s="1046"/>
      <c r="D36" s="1046"/>
      <c r="E36" s="1046"/>
      <c r="F36" s="1046"/>
      <c r="G36" s="1046"/>
      <c r="H36" s="1046"/>
      <c r="I36" s="1046"/>
      <c r="J36" s="1046"/>
      <c r="K36" s="1046"/>
      <c r="L36" s="1046"/>
      <c r="M36" s="1046"/>
      <c r="N36" s="1046"/>
      <c r="O36" s="1046"/>
      <c r="P36" s="1047"/>
      <c r="Q36" s="1069"/>
      <c r="R36" s="1070"/>
      <c r="S36" s="1070"/>
      <c r="T36" s="1070"/>
      <c r="U36" s="1070"/>
      <c r="V36" s="1070"/>
      <c r="W36" s="1070"/>
      <c r="X36" s="1070"/>
      <c r="Y36" s="1070"/>
      <c r="Z36" s="1070"/>
      <c r="AA36" s="1070"/>
      <c r="AB36" s="1070"/>
      <c r="AC36" s="1070"/>
      <c r="AD36" s="1070"/>
      <c r="AE36" s="1071"/>
      <c r="AF36" s="1051"/>
      <c r="AG36" s="1052"/>
      <c r="AH36" s="1052"/>
      <c r="AI36" s="1052"/>
      <c r="AJ36" s="1053"/>
      <c r="AK36" s="1009"/>
      <c r="AL36" s="1000"/>
      <c r="AM36" s="1000"/>
      <c r="AN36" s="1000"/>
      <c r="AO36" s="1000"/>
      <c r="AP36" s="1000"/>
      <c r="AQ36" s="1000"/>
      <c r="AR36" s="1000"/>
      <c r="AS36" s="1000"/>
      <c r="AT36" s="1000"/>
      <c r="AU36" s="1000"/>
      <c r="AV36" s="1000"/>
      <c r="AW36" s="1000"/>
      <c r="AX36" s="1000"/>
      <c r="AY36" s="1000"/>
      <c r="AZ36" s="1068"/>
      <c r="BA36" s="1068"/>
      <c r="BB36" s="1068"/>
      <c r="BC36" s="1068"/>
      <c r="BD36" s="1068"/>
      <c r="BE36" s="1063"/>
      <c r="BF36" s="1063"/>
      <c r="BG36" s="1063"/>
      <c r="BH36" s="1063"/>
      <c r="BI36" s="1064"/>
      <c r="BJ36" s="205"/>
      <c r="BK36" s="205"/>
      <c r="BL36" s="205"/>
      <c r="BM36" s="205"/>
      <c r="BN36" s="205"/>
      <c r="BO36" s="218"/>
      <c r="BP36" s="218"/>
      <c r="BQ36" s="215">
        <v>30</v>
      </c>
      <c r="BR36" s="216"/>
      <c r="BS36" s="1040"/>
      <c r="BT36" s="1041"/>
      <c r="BU36" s="1041"/>
      <c r="BV36" s="1041"/>
      <c r="BW36" s="1041"/>
      <c r="BX36" s="1041"/>
      <c r="BY36" s="1041"/>
      <c r="BZ36" s="1041"/>
      <c r="CA36" s="1041"/>
      <c r="CB36" s="1041"/>
      <c r="CC36" s="1041"/>
      <c r="CD36" s="1041"/>
      <c r="CE36" s="1041"/>
      <c r="CF36" s="1041"/>
      <c r="CG36" s="1042"/>
      <c r="CH36" s="1014"/>
      <c r="CI36" s="1015"/>
      <c r="CJ36" s="1015"/>
      <c r="CK36" s="1015"/>
      <c r="CL36" s="1016"/>
      <c r="CM36" s="1014"/>
      <c r="CN36" s="1015"/>
      <c r="CO36" s="1015"/>
      <c r="CP36" s="1015"/>
      <c r="CQ36" s="1016"/>
      <c r="CR36" s="1014"/>
      <c r="CS36" s="1015"/>
      <c r="CT36" s="1015"/>
      <c r="CU36" s="1015"/>
      <c r="CV36" s="1016"/>
      <c r="CW36" s="1014"/>
      <c r="CX36" s="1015"/>
      <c r="CY36" s="1015"/>
      <c r="CZ36" s="1015"/>
      <c r="DA36" s="1016"/>
      <c r="DB36" s="1014"/>
      <c r="DC36" s="1015"/>
      <c r="DD36" s="1015"/>
      <c r="DE36" s="1015"/>
      <c r="DF36" s="1016"/>
      <c r="DG36" s="1014"/>
      <c r="DH36" s="1015"/>
      <c r="DI36" s="1015"/>
      <c r="DJ36" s="1015"/>
      <c r="DK36" s="1016"/>
      <c r="DL36" s="1014"/>
      <c r="DM36" s="1015"/>
      <c r="DN36" s="1015"/>
      <c r="DO36" s="1015"/>
      <c r="DP36" s="1016"/>
      <c r="DQ36" s="1014"/>
      <c r="DR36" s="1015"/>
      <c r="DS36" s="1015"/>
      <c r="DT36" s="1015"/>
      <c r="DU36" s="1016"/>
      <c r="DV36" s="1018"/>
      <c r="DW36" s="1019"/>
      <c r="DX36" s="1019"/>
      <c r="DY36" s="1019"/>
      <c r="DZ36" s="1020"/>
      <c r="EA36" s="199"/>
    </row>
    <row r="37" spans="1:131" s="200" customFormat="1" ht="26.25" customHeight="1">
      <c r="A37" s="219">
        <v>10</v>
      </c>
      <c r="B37" s="1045"/>
      <c r="C37" s="1046"/>
      <c r="D37" s="1046"/>
      <c r="E37" s="1046"/>
      <c r="F37" s="1046"/>
      <c r="G37" s="1046"/>
      <c r="H37" s="1046"/>
      <c r="I37" s="1046"/>
      <c r="J37" s="1046"/>
      <c r="K37" s="1046"/>
      <c r="L37" s="1046"/>
      <c r="M37" s="1046"/>
      <c r="N37" s="1046"/>
      <c r="O37" s="1046"/>
      <c r="P37" s="1047"/>
      <c r="Q37" s="1069"/>
      <c r="R37" s="1070"/>
      <c r="S37" s="1070"/>
      <c r="T37" s="1070"/>
      <c r="U37" s="1070"/>
      <c r="V37" s="1070"/>
      <c r="W37" s="1070"/>
      <c r="X37" s="1070"/>
      <c r="Y37" s="1070"/>
      <c r="Z37" s="1070"/>
      <c r="AA37" s="1070"/>
      <c r="AB37" s="1070"/>
      <c r="AC37" s="1070"/>
      <c r="AD37" s="1070"/>
      <c r="AE37" s="1071"/>
      <c r="AF37" s="1051"/>
      <c r="AG37" s="1052"/>
      <c r="AH37" s="1052"/>
      <c r="AI37" s="1052"/>
      <c r="AJ37" s="1053"/>
      <c r="AK37" s="1009"/>
      <c r="AL37" s="1000"/>
      <c r="AM37" s="1000"/>
      <c r="AN37" s="1000"/>
      <c r="AO37" s="1000"/>
      <c r="AP37" s="1000"/>
      <c r="AQ37" s="1000"/>
      <c r="AR37" s="1000"/>
      <c r="AS37" s="1000"/>
      <c r="AT37" s="1000"/>
      <c r="AU37" s="1000"/>
      <c r="AV37" s="1000"/>
      <c r="AW37" s="1000"/>
      <c r="AX37" s="1000"/>
      <c r="AY37" s="1000"/>
      <c r="AZ37" s="1068"/>
      <c r="BA37" s="1068"/>
      <c r="BB37" s="1068"/>
      <c r="BC37" s="1068"/>
      <c r="BD37" s="1068"/>
      <c r="BE37" s="1063"/>
      <c r="BF37" s="1063"/>
      <c r="BG37" s="1063"/>
      <c r="BH37" s="1063"/>
      <c r="BI37" s="1064"/>
      <c r="BJ37" s="205"/>
      <c r="BK37" s="205"/>
      <c r="BL37" s="205"/>
      <c r="BM37" s="205"/>
      <c r="BN37" s="205"/>
      <c r="BO37" s="218"/>
      <c r="BP37" s="218"/>
      <c r="BQ37" s="215">
        <v>31</v>
      </c>
      <c r="BR37" s="216"/>
      <c r="BS37" s="1040"/>
      <c r="BT37" s="1041"/>
      <c r="BU37" s="1041"/>
      <c r="BV37" s="1041"/>
      <c r="BW37" s="1041"/>
      <c r="BX37" s="1041"/>
      <c r="BY37" s="1041"/>
      <c r="BZ37" s="1041"/>
      <c r="CA37" s="1041"/>
      <c r="CB37" s="1041"/>
      <c r="CC37" s="1041"/>
      <c r="CD37" s="1041"/>
      <c r="CE37" s="1041"/>
      <c r="CF37" s="1041"/>
      <c r="CG37" s="1042"/>
      <c r="CH37" s="1014"/>
      <c r="CI37" s="1015"/>
      <c r="CJ37" s="1015"/>
      <c r="CK37" s="1015"/>
      <c r="CL37" s="1016"/>
      <c r="CM37" s="1014"/>
      <c r="CN37" s="1015"/>
      <c r="CO37" s="1015"/>
      <c r="CP37" s="1015"/>
      <c r="CQ37" s="1016"/>
      <c r="CR37" s="1014"/>
      <c r="CS37" s="1015"/>
      <c r="CT37" s="1015"/>
      <c r="CU37" s="1015"/>
      <c r="CV37" s="1016"/>
      <c r="CW37" s="1014"/>
      <c r="CX37" s="1015"/>
      <c r="CY37" s="1015"/>
      <c r="CZ37" s="1015"/>
      <c r="DA37" s="1016"/>
      <c r="DB37" s="1014"/>
      <c r="DC37" s="1015"/>
      <c r="DD37" s="1015"/>
      <c r="DE37" s="1015"/>
      <c r="DF37" s="1016"/>
      <c r="DG37" s="1014"/>
      <c r="DH37" s="1015"/>
      <c r="DI37" s="1015"/>
      <c r="DJ37" s="1015"/>
      <c r="DK37" s="1016"/>
      <c r="DL37" s="1014"/>
      <c r="DM37" s="1015"/>
      <c r="DN37" s="1015"/>
      <c r="DO37" s="1015"/>
      <c r="DP37" s="1016"/>
      <c r="DQ37" s="1014"/>
      <c r="DR37" s="1015"/>
      <c r="DS37" s="1015"/>
      <c r="DT37" s="1015"/>
      <c r="DU37" s="1016"/>
      <c r="DV37" s="1018"/>
      <c r="DW37" s="1019"/>
      <c r="DX37" s="1019"/>
      <c r="DY37" s="1019"/>
      <c r="DZ37" s="1020"/>
      <c r="EA37" s="199"/>
    </row>
    <row r="38" spans="1:131" s="200" customFormat="1" ht="26.25" customHeight="1">
      <c r="A38" s="219">
        <v>11</v>
      </c>
      <c r="B38" s="1045"/>
      <c r="C38" s="1046"/>
      <c r="D38" s="1046"/>
      <c r="E38" s="1046"/>
      <c r="F38" s="1046"/>
      <c r="G38" s="1046"/>
      <c r="H38" s="1046"/>
      <c r="I38" s="1046"/>
      <c r="J38" s="1046"/>
      <c r="K38" s="1046"/>
      <c r="L38" s="1046"/>
      <c r="M38" s="1046"/>
      <c r="N38" s="1046"/>
      <c r="O38" s="1046"/>
      <c r="P38" s="1047"/>
      <c r="Q38" s="1069"/>
      <c r="R38" s="1070"/>
      <c r="S38" s="1070"/>
      <c r="T38" s="1070"/>
      <c r="U38" s="1070"/>
      <c r="V38" s="1070"/>
      <c r="W38" s="1070"/>
      <c r="X38" s="1070"/>
      <c r="Y38" s="1070"/>
      <c r="Z38" s="1070"/>
      <c r="AA38" s="1070"/>
      <c r="AB38" s="1070"/>
      <c r="AC38" s="1070"/>
      <c r="AD38" s="1070"/>
      <c r="AE38" s="1071"/>
      <c r="AF38" s="1051"/>
      <c r="AG38" s="1052"/>
      <c r="AH38" s="1052"/>
      <c r="AI38" s="1052"/>
      <c r="AJ38" s="1053"/>
      <c r="AK38" s="1009"/>
      <c r="AL38" s="1000"/>
      <c r="AM38" s="1000"/>
      <c r="AN38" s="1000"/>
      <c r="AO38" s="1000"/>
      <c r="AP38" s="1000"/>
      <c r="AQ38" s="1000"/>
      <c r="AR38" s="1000"/>
      <c r="AS38" s="1000"/>
      <c r="AT38" s="1000"/>
      <c r="AU38" s="1000"/>
      <c r="AV38" s="1000"/>
      <c r="AW38" s="1000"/>
      <c r="AX38" s="1000"/>
      <c r="AY38" s="1000"/>
      <c r="AZ38" s="1068"/>
      <c r="BA38" s="1068"/>
      <c r="BB38" s="1068"/>
      <c r="BC38" s="1068"/>
      <c r="BD38" s="1068"/>
      <c r="BE38" s="1063"/>
      <c r="BF38" s="1063"/>
      <c r="BG38" s="1063"/>
      <c r="BH38" s="1063"/>
      <c r="BI38" s="1064"/>
      <c r="BJ38" s="205"/>
      <c r="BK38" s="205"/>
      <c r="BL38" s="205"/>
      <c r="BM38" s="205"/>
      <c r="BN38" s="205"/>
      <c r="BO38" s="218"/>
      <c r="BP38" s="218"/>
      <c r="BQ38" s="215">
        <v>32</v>
      </c>
      <c r="BR38" s="216"/>
      <c r="BS38" s="1040"/>
      <c r="BT38" s="1041"/>
      <c r="BU38" s="1041"/>
      <c r="BV38" s="1041"/>
      <c r="BW38" s="1041"/>
      <c r="BX38" s="1041"/>
      <c r="BY38" s="1041"/>
      <c r="BZ38" s="1041"/>
      <c r="CA38" s="1041"/>
      <c r="CB38" s="1041"/>
      <c r="CC38" s="1041"/>
      <c r="CD38" s="1041"/>
      <c r="CE38" s="1041"/>
      <c r="CF38" s="1041"/>
      <c r="CG38" s="1042"/>
      <c r="CH38" s="1014"/>
      <c r="CI38" s="1015"/>
      <c r="CJ38" s="1015"/>
      <c r="CK38" s="1015"/>
      <c r="CL38" s="1016"/>
      <c r="CM38" s="1014"/>
      <c r="CN38" s="1015"/>
      <c r="CO38" s="1015"/>
      <c r="CP38" s="1015"/>
      <c r="CQ38" s="1016"/>
      <c r="CR38" s="1014"/>
      <c r="CS38" s="1015"/>
      <c r="CT38" s="1015"/>
      <c r="CU38" s="1015"/>
      <c r="CV38" s="1016"/>
      <c r="CW38" s="1014"/>
      <c r="CX38" s="1015"/>
      <c r="CY38" s="1015"/>
      <c r="CZ38" s="1015"/>
      <c r="DA38" s="1016"/>
      <c r="DB38" s="1014"/>
      <c r="DC38" s="1015"/>
      <c r="DD38" s="1015"/>
      <c r="DE38" s="1015"/>
      <c r="DF38" s="1016"/>
      <c r="DG38" s="1014"/>
      <c r="DH38" s="1015"/>
      <c r="DI38" s="1015"/>
      <c r="DJ38" s="1015"/>
      <c r="DK38" s="1016"/>
      <c r="DL38" s="1014"/>
      <c r="DM38" s="1015"/>
      <c r="DN38" s="1015"/>
      <c r="DO38" s="1015"/>
      <c r="DP38" s="1016"/>
      <c r="DQ38" s="1014"/>
      <c r="DR38" s="1015"/>
      <c r="DS38" s="1015"/>
      <c r="DT38" s="1015"/>
      <c r="DU38" s="1016"/>
      <c r="DV38" s="1018"/>
      <c r="DW38" s="1019"/>
      <c r="DX38" s="1019"/>
      <c r="DY38" s="1019"/>
      <c r="DZ38" s="1020"/>
      <c r="EA38" s="199"/>
    </row>
    <row r="39" spans="1:131" s="200" customFormat="1" ht="26.25" customHeight="1">
      <c r="A39" s="219">
        <v>12</v>
      </c>
      <c r="B39" s="1045"/>
      <c r="C39" s="1046"/>
      <c r="D39" s="1046"/>
      <c r="E39" s="1046"/>
      <c r="F39" s="1046"/>
      <c r="G39" s="1046"/>
      <c r="H39" s="1046"/>
      <c r="I39" s="1046"/>
      <c r="J39" s="1046"/>
      <c r="K39" s="1046"/>
      <c r="L39" s="1046"/>
      <c r="M39" s="1046"/>
      <c r="N39" s="1046"/>
      <c r="O39" s="1046"/>
      <c r="P39" s="1047"/>
      <c r="Q39" s="1069"/>
      <c r="R39" s="1070"/>
      <c r="S39" s="1070"/>
      <c r="T39" s="1070"/>
      <c r="U39" s="1070"/>
      <c r="V39" s="1070"/>
      <c r="W39" s="1070"/>
      <c r="X39" s="1070"/>
      <c r="Y39" s="1070"/>
      <c r="Z39" s="1070"/>
      <c r="AA39" s="1070"/>
      <c r="AB39" s="1070"/>
      <c r="AC39" s="1070"/>
      <c r="AD39" s="1070"/>
      <c r="AE39" s="1071"/>
      <c r="AF39" s="1051"/>
      <c r="AG39" s="1052"/>
      <c r="AH39" s="1052"/>
      <c r="AI39" s="1052"/>
      <c r="AJ39" s="1053"/>
      <c r="AK39" s="1009"/>
      <c r="AL39" s="1000"/>
      <c r="AM39" s="1000"/>
      <c r="AN39" s="1000"/>
      <c r="AO39" s="1000"/>
      <c r="AP39" s="1000"/>
      <c r="AQ39" s="1000"/>
      <c r="AR39" s="1000"/>
      <c r="AS39" s="1000"/>
      <c r="AT39" s="1000"/>
      <c r="AU39" s="1000"/>
      <c r="AV39" s="1000"/>
      <c r="AW39" s="1000"/>
      <c r="AX39" s="1000"/>
      <c r="AY39" s="1000"/>
      <c r="AZ39" s="1068"/>
      <c r="BA39" s="1068"/>
      <c r="BB39" s="1068"/>
      <c r="BC39" s="1068"/>
      <c r="BD39" s="1068"/>
      <c r="BE39" s="1063"/>
      <c r="BF39" s="1063"/>
      <c r="BG39" s="1063"/>
      <c r="BH39" s="1063"/>
      <c r="BI39" s="1064"/>
      <c r="BJ39" s="205"/>
      <c r="BK39" s="205"/>
      <c r="BL39" s="205"/>
      <c r="BM39" s="205"/>
      <c r="BN39" s="205"/>
      <c r="BO39" s="218"/>
      <c r="BP39" s="218"/>
      <c r="BQ39" s="215">
        <v>33</v>
      </c>
      <c r="BR39" s="216"/>
      <c r="BS39" s="1040"/>
      <c r="BT39" s="1041"/>
      <c r="BU39" s="1041"/>
      <c r="BV39" s="1041"/>
      <c r="BW39" s="1041"/>
      <c r="BX39" s="1041"/>
      <c r="BY39" s="1041"/>
      <c r="BZ39" s="1041"/>
      <c r="CA39" s="1041"/>
      <c r="CB39" s="1041"/>
      <c r="CC39" s="1041"/>
      <c r="CD39" s="1041"/>
      <c r="CE39" s="1041"/>
      <c r="CF39" s="1041"/>
      <c r="CG39" s="1042"/>
      <c r="CH39" s="1014"/>
      <c r="CI39" s="1015"/>
      <c r="CJ39" s="1015"/>
      <c r="CK39" s="1015"/>
      <c r="CL39" s="1016"/>
      <c r="CM39" s="1014"/>
      <c r="CN39" s="1015"/>
      <c r="CO39" s="1015"/>
      <c r="CP39" s="1015"/>
      <c r="CQ39" s="1016"/>
      <c r="CR39" s="1014"/>
      <c r="CS39" s="1015"/>
      <c r="CT39" s="1015"/>
      <c r="CU39" s="1015"/>
      <c r="CV39" s="1016"/>
      <c r="CW39" s="1014"/>
      <c r="CX39" s="1015"/>
      <c r="CY39" s="1015"/>
      <c r="CZ39" s="1015"/>
      <c r="DA39" s="1016"/>
      <c r="DB39" s="1014"/>
      <c r="DC39" s="1015"/>
      <c r="DD39" s="1015"/>
      <c r="DE39" s="1015"/>
      <c r="DF39" s="1016"/>
      <c r="DG39" s="1014"/>
      <c r="DH39" s="1015"/>
      <c r="DI39" s="1015"/>
      <c r="DJ39" s="1015"/>
      <c r="DK39" s="1016"/>
      <c r="DL39" s="1014"/>
      <c r="DM39" s="1015"/>
      <c r="DN39" s="1015"/>
      <c r="DO39" s="1015"/>
      <c r="DP39" s="1016"/>
      <c r="DQ39" s="1014"/>
      <c r="DR39" s="1015"/>
      <c r="DS39" s="1015"/>
      <c r="DT39" s="1015"/>
      <c r="DU39" s="1016"/>
      <c r="DV39" s="1018"/>
      <c r="DW39" s="1019"/>
      <c r="DX39" s="1019"/>
      <c r="DY39" s="1019"/>
      <c r="DZ39" s="1020"/>
      <c r="EA39" s="199"/>
    </row>
    <row r="40" spans="1:131" s="200" customFormat="1" ht="26.25" customHeight="1">
      <c r="A40" s="214">
        <v>13</v>
      </c>
      <c r="B40" s="1045"/>
      <c r="C40" s="1046"/>
      <c r="D40" s="1046"/>
      <c r="E40" s="1046"/>
      <c r="F40" s="1046"/>
      <c r="G40" s="1046"/>
      <c r="H40" s="1046"/>
      <c r="I40" s="1046"/>
      <c r="J40" s="1046"/>
      <c r="K40" s="1046"/>
      <c r="L40" s="1046"/>
      <c r="M40" s="1046"/>
      <c r="N40" s="1046"/>
      <c r="O40" s="1046"/>
      <c r="P40" s="1047"/>
      <c r="Q40" s="1069"/>
      <c r="R40" s="1070"/>
      <c r="S40" s="1070"/>
      <c r="T40" s="1070"/>
      <c r="U40" s="1070"/>
      <c r="V40" s="1070"/>
      <c r="W40" s="1070"/>
      <c r="X40" s="1070"/>
      <c r="Y40" s="1070"/>
      <c r="Z40" s="1070"/>
      <c r="AA40" s="1070"/>
      <c r="AB40" s="1070"/>
      <c r="AC40" s="1070"/>
      <c r="AD40" s="1070"/>
      <c r="AE40" s="1071"/>
      <c r="AF40" s="1051"/>
      <c r="AG40" s="1052"/>
      <c r="AH40" s="1052"/>
      <c r="AI40" s="1052"/>
      <c r="AJ40" s="1053"/>
      <c r="AK40" s="1009"/>
      <c r="AL40" s="1000"/>
      <c r="AM40" s="1000"/>
      <c r="AN40" s="1000"/>
      <c r="AO40" s="1000"/>
      <c r="AP40" s="1000"/>
      <c r="AQ40" s="1000"/>
      <c r="AR40" s="1000"/>
      <c r="AS40" s="1000"/>
      <c r="AT40" s="1000"/>
      <c r="AU40" s="1000"/>
      <c r="AV40" s="1000"/>
      <c r="AW40" s="1000"/>
      <c r="AX40" s="1000"/>
      <c r="AY40" s="1000"/>
      <c r="AZ40" s="1068"/>
      <c r="BA40" s="1068"/>
      <c r="BB40" s="1068"/>
      <c r="BC40" s="1068"/>
      <c r="BD40" s="1068"/>
      <c r="BE40" s="1063"/>
      <c r="BF40" s="1063"/>
      <c r="BG40" s="1063"/>
      <c r="BH40" s="1063"/>
      <c r="BI40" s="1064"/>
      <c r="BJ40" s="205"/>
      <c r="BK40" s="205"/>
      <c r="BL40" s="205"/>
      <c r="BM40" s="205"/>
      <c r="BN40" s="205"/>
      <c r="BO40" s="218"/>
      <c r="BP40" s="218"/>
      <c r="BQ40" s="215">
        <v>34</v>
      </c>
      <c r="BR40" s="216"/>
      <c r="BS40" s="1040"/>
      <c r="BT40" s="1041"/>
      <c r="BU40" s="1041"/>
      <c r="BV40" s="1041"/>
      <c r="BW40" s="1041"/>
      <c r="BX40" s="1041"/>
      <c r="BY40" s="1041"/>
      <c r="BZ40" s="1041"/>
      <c r="CA40" s="1041"/>
      <c r="CB40" s="1041"/>
      <c r="CC40" s="1041"/>
      <c r="CD40" s="1041"/>
      <c r="CE40" s="1041"/>
      <c r="CF40" s="1041"/>
      <c r="CG40" s="1042"/>
      <c r="CH40" s="1014"/>
      <c r="CI40" s="1015"/>
      <c r="CJ40" s="1015"/>
      <c r="CK40" s="1015"/>
      <c r="CL40" s="1016"/>
      <c r="CM40" s="1014"/>
      <c r="CN40" s="1015"/>
      <c r="CO40" s="1015"/>
      <c r="CP40" s="1015"/>
      <c r="CQ40" s="1016"/>
      <c r="CR40" s="1014"/>
      <c r="CS40" s="1015"/>
      <c r="CT40" s="1015"/>
      <c r="CU40" s="1015"/>
      <c r="CV40" s="1016"/>
      <c r="CW40" s="1014"/>
      <c r="CX40" s="1015"/>
      <c r="CY40" s="1015"/>
      <c r="CZ40" s="1015"/>
      <c r="DA40" s="1016"/>
      <c r="DB40" s="1014"/>
      <c r="DC40" s="1015"/>
      <c r="DD40" s="1015"/>
      <c r="DE40" s="1015"/>
      <c r="DF40" s="1016"/>
      <c r="DG40" s="1014"/>
      <c r="DH40" s="1015"/>
      <c r="DI40" s="1015"/>
      <c r="DJ40" s="1015"/>
      <c r="DK40" s="1016"/>
      <c r="DL40" s="1014"/>
      <c r="DM40" s="1015"/>
      <c r="DN40" s="1015"/>
      <c r="DO40" s="1015"/>
      <c r="DP40" s="1016"/>
      <c r="DQ40" s="1014"/>
      <c r="DR40" s="1015"/>
      <c r="DS40" s="1015"/>
      <c r="DT40" s="1015"/>
      <c r="DU40" s="1016"/>
      <c r="DV40" s="1018"/>
      <c r="DW40" s="1019"/>
      <c r="DX40" s="1019"/>
      <c r="DY40" s="1019"/>
      <c r="DZ40" s="1020"/>
      <c r="EA40" s="199"/>
    </row>
    <row r="41" spans="1:131" s="200" customFormat="1" ht="26.25" customHeight="1">
      <c r="A41" s="214">
        <v>14</v>
      </c>
      <c r="B41" s="1045"/>
      <c r="C41" s="1046"/>
      <c r="D41" s="1046"/>
      <c r="E41" s="1046"/>
      <c r="F41" s="1046"/>
      <c r="G41" s="1046"/>
      <c r="H41" s="1046"/>
      <c r="I41" s="1046"/>
      <c r="J41" s="1046"/>
      <c r="K41" s="1046"/>
      <c r="L41" s="1046"/>
      <c r="M41" s="1046"/>
      <c r="N41" s="1046"/>
      <c r="O41" s="1046"/>
      <c r="P41" s="1047"/>
      <c r="Q41" s="1069"/>
      <c r="R41" s="1070"/>
      <c r="S41" s="1070"/>
      <c r="T41" s="1070"/>
      <c r="U41" s="1070"/>
      <c r="V41" s="1070"/>
      <c r="W41" s="1070"/>
      <c r="X41" s="1070"/>
      <c r="Y41" s="1070"/>
      <c r="Z41" s="1070"/>
      <c r="AA41" s="1070"/>
      <c r="AB41" s="1070"/>
      <c r="AC41" s="1070"/>
      <c r="AD41" s="1070"/>
      <c r="AE41" s="1071"/>
      <c r="AF41" s="1051"/>
      <c r="AG41" s="1052"/>
      <c r="AH41" s="1052"/>
      <c r="AI41" s="1052"/>
      <c r="AJ41" s="1053"/>
      <c r="AK41" s="1009"/>
      <c r="AL41" s="1000"/>
      <c r="AM41" s="1000"/>
      <c r="AN41" s="1000"/>
      <c r="AO41" s="1000"/>
      <c r="AP41" s="1000"/>
      <c r="AQ41" s="1000"/>
      <c r="AR41" s="1000"/>
      <c r="AS41" s="1000"/>
      <c r="AT41" s="1000"/>
      <c r="AU41" s="1000"/>
      <c r="AV41" s="1000"/>
      <c r="AW41" s="1000"/>
      <c r="AX41" s="1000"/>
      <c r="AY41" s="1000"/>
      <c r="AZ41" s="1068"/>
      <c r="BA41" s="1068"/>
      <c r="BB41" s="1068"/>
      <c r="BC41" s="1068"/>
      <c r="BD41" s="1068"/>
      <c r="BE41" s="1063"/>
      <c r="BF41" s="1063"/>
      <c r="BG41" s="1063"/>
      <c r="BH41" s="1063"/>
      <c r="BI41" s="1064"/>
      <c r="BJ41" s="205"/>
      <c r="BK41" s="205"/>
      <c r="BL41" s="205"/>
      <c r="BM41" s="205"/>
      <c r="BN41" s="205"/>
      <c r="BO41" s="218"/>
      <c r="BP41" s="218"/>
      <c r="BQ41" s="215">
        <v>35</v>
      </c>
      <c r="BR41" s="216"/>
      <c r="BS41" s="1040"/>
      <c r="BT41" s="1041"/>
      <c r="BU41" s="1041"/>
      <c r="BV41" s="1041"/>
      <c r="BW41" s="1041"/>
      <c r="BX41" s="1041"/>
      <c r="BY41" s="1041"/>
      <c r="BZ41" s="1041"/>
      <c r="CA41" s="1041"/>
      <c r="CB41" s="1041"/>
      <c r="CC41" s="1041"/>
      <c r="CD41" s="1041"/>
      <c r="CE41" s="1041"/>
      <c r="CF41" s="1041"/>
      <c r="CG41" s="1042"/>
      <c r="CH41" s="1014"/>
      <c r="CI41" s="1015"/>
      <c r="CJ41" s="1015"/>
      <c r="CK41" s="1015"/>
      <c r="CL41" s="1016"/>
      <c r="CM41" s="1014"/>
      <c r="CN41" s="1015"/>
      <c r="CO41" s="1015"/>
      <c r="CP41" s="1015"/>
      <c r="CQ41" s="1016"/>
      <c r="CR41" s="1014"/>
      <c r="CS41" s="1015"/>
      <c r="CT41" s="1015"/>
      <c r="CU41" s="1015"/>
      <c r="CV41" s="1016"/>
      <c r="CW41" s="1014"/>
      <c r="CX41" s="1015"/>
      <c r="CY41" s="1015"/>
      <c r="CZ41" s="1015"/>
      <c r="DA41" s="1016"/>
      <c r="DB41" s="1014"/>
      <c r="DC41" s="1015"/>
      <c r="DD41" s="1015"/>
      <c r="DE41" s="1015"/>
      <c r="DF41" s="1016"/>
      <c r="DG41" s="1014"/>
      <c r="DH41" s="1015"/>
      <c r="DI41" s="1015"/>
      <c r="DJ41" s="1015"/>
      <c r="DK41" s="1016"/>
      <c r="DL41" s="1014"/>
      <c r="DM41" s="1015"/>
      <c r="DN41" s="1015"/>
      <c r="DO41" s="1015"/>
      <c r="DP41" s="1016"/>
      <c r="DQ41" s="1014"/>
      <c r="DR41" s="1015"/>
      <c r="DS41" s="1015"/>
      <c r="DT41" s="1015"/>
      <c r="DU41" s="1016"/>
      <c r="DV41" s="1018"/>
      <c r="DW41" s="1019"/>
      <c r="DX41" s="1019"/>
      <c r="DY41" s="1019"/>
      <c r="DZ41" s="1020"/>
      <c r="EA41" s="199"/>
    </row>
    <row r="42" spans="1:131" s="200" customFormat="1" ht="26.25" customHeight="1">
      <c r="A42" s="214">
        <v>15</v>
      </c>
      <c r="B42" s="1045"/>
      <c r="C42" s="1046"/>
      <c r="D42" s="1046"/>
      <c r="E42" s="1046"/>
      <c r="F42" s="1046"/>
      <c r="G42" s="1046"/>
      <c r="H42" s="1046"/>
      <c r="I42" s="1046"/>
      <c r="J42" s="1046"/>
      <c r="K42" s="1046"/>
      <c r="L42" s="1046"/>
      <c r="M42" s="1046"/>
      <c r="N42" s="1046"/>
      <c r="O42" s="1046"/>
      <c r="P42" s="1047"/>
      <c r="Q42" s="1069"/>
      <c r="R42" s="1070"/>
      <c r="S42" s="1070"/>
      <c r="T42" s="1070"/>
      <c r="U42" s="1070"/>
      <c r="V42" s="1070"/>
      <c r="W42" s="1070"/>
      <c r="X42" s="1070"/>
      <c r="Y42" s="1070"/>
      <c r="Z42" s="1070"/>
      <c r="AA42" s="1070"/>
      <c r="AB42" s="1070"/>
      <c r="AC42" s="1070"/>
      <c r="AD42" s="1070"/>
      <c r="AE42" s="1071"/>
      <c r="AF42" s="1051"/>
      <c r="AG42" s="1052"/>
      <c r="AH42" s="1052"/>
      <c r="AI42" s="1052"/>
      <c r="AJ42" s="1053"/>
      <c r="AK42" s="1009"/>
      <c r="AL42" s="1000"/>
      <c r="AM42" s="1000"/>
      <c r="AN42" s="1000"/>
      <c r="AO42" s="1000"/>
      <c r="AP42" s="1000"/>
      <c r="AQ42" s="1000"/>
      <c r="AR42" s="1000"/>
      <c r="AS42" s="1000"/>
      <c r="AT42" s="1000"/>
      <c r="AU42" s="1000"/>
      <c r="AV42" s="1000"/>
      <c r="AW42" s="1000"/>
      <c r="AX42" s="1000"/>
      <c r="AY42" s="1000"/>
      <c r="AZ42" s="1068"/>
      <c r="BA42" s="1068"/>
      <c r="BB42" s="1068"/>
      <c r="BC42" s="1068"/>
      <c r="BD42" s="1068"/>
      <c r="BE42" s="1063"/>
      <c r="BF42" s="1063"/>
      <c r="BG42" s="1063"/>
      <c r="BH42" s="1063"/>
      <c r="BI42" s="1064"/>
      <c r="BJ42" s="205"/>
      <c r="BK42" s="205"/>
      <c r="BL42" s="205"/>
      <c r="BM42" s="205"/>
      <c r="BN42" s="205"/>
      <c r="BO42" s="218"/>
      <c r="BP42" s="218"/>
      <c r="BQ42" s="215">
        <v>36</v>
      </c>
      <c r="BR42" s="216"/>
      <c r="BS42" s="1040"/>
      <c r="BT42" s="1041"/>
      <c r="BU42" s="1041"/>
      <c r="BV42" s="1041"/>
      <c r="BW42" s="1041"/>
      <c r="BX42" s="1041"/>
      <c r="BY42" s="1041"/>
      <c r="BZ42" s="1041"/>
      <c r="CA42" s="1041"/>
      <c r="CB42" s="1041"/>
      <c r="CC42" s="1041"/>
      <c r="CD42" s="1041"/>
      <c r="CE42" s="1041"/>
      <c r="CF42" s="1041"/>
      <c r="CG42" s="1042"/>
      <c r="CH42" s="1014"/>
      <c r="CI42" s="1015"/>
      <c r="CJ42" s="1015"/>
      <c r="CK42" s="1015"/>
      <c r="CL42" s="1016"/>
      <c r="CM42" s="1014"/>
      <c r="CN42" s="1015"/>
      <c r="CO42" s="1015"/>
      <c r="CP42" s="1015"/>
      <c r="CQ42" s="1016"/>
      <c r="CR42" s="1014"/>
      <c r="CS42" s="1015"/>
      <c r="CT42" s="1015"/>
      <c r="CU42" s="1015"/>
      <c r="CV42" s="1016"/>
      <c r="CW42" s="1014"/>
      <c r="CX42" s="1015"/>
      <c r="CY42" s="1015"/>
      <c r="CZ42" s="1015"/>
      <c r="DA42" s="1016"/>
      <c r="DB42" s="1014"/>
      <c r="DC42" s="1015"/>
      <c r="DD42" s="1015"/>
      <c r="DE42" s="1015"/>
      <c r="DF42" s="1016"/>
      <c r="DG42" s="1014"/>
      <c r="DH42" s="1015"/>
      <c r="DI42" s="1015"/>
      <c r="DJ42" s="1015"/>
      <c r="DK42" s="1016"/>
      <c r="DL42" s="1014"/>
      <c r="DM42" s="1015"/>
      <c r="DN42" s="1015"/>
      <c r="DO42" s="1015"/>
      <c r="DP42" s="1016"/>
      <c r="DQ42" s="1014"/>
      <c r="DR42" s="1015"/>
      <c r="DS42" s="1015"/>
      <c r="DT42" s="1015"/>
      <c r="DU42" s="1016"/>
      <c r="DV42" s="1018"/>
      <c r="DW42" s="1019"/>
      <c r="DX42" s="1019"/>
      <c r="DY42" s="1019"/>
      <c r="DZ42" s="1020"/>
      <c r="EA42" s="199"/>
    </row>
    <row r="43" spans="1:131" s="200" customFormat="1" ht="26.25" customHeight="1">
      <c r="A43" s="214">
        <v>16</v>
      </c>
      <c r="B43" s="1045"/>
      <c r="C43" s="1046"/>
      <c r="D43" s="1046"/>
      <c r="E43" s="1046"/>
      <c r="F43" s="1046"/>
      <c r="G43" s="1046"/>
      <c r="H43" s="1046"/>
      <c r="I43" s="1046"/>
      <c r="J43" s="1046"/>
      <c r="K43" s="1046"/>
      <c r="L43" s="1046"/>
      <c r="M43" s="1046"/>
      <c r="N43" s="1046"/>
      <c r="O43" s="1046"/>
      <c r="P43" s="1047"/>
      <c r="Q43" s="1069"/>
      <c r="R43" s="1070"/>
      <c r="S43" s="1070"/>
      <c r="T43" s="1070"/>
      <c r="U43" s="1070"/>
      <c r="V43" s="1070"/>
      <c r="W43" s="1070"/>
      <c r="X43" s="1070"/>
      <c r="Y43" s="1070"/>
      <c r="Z43" s="1070"/>
      <c r="AA43" s="1070"/>
      <c r="AB43" s="1070"/>
      <c r="AC43" s="1070"/>
      <c r="AD43" s="1070"/>
      <c r="AE43" s="1071"/>
      <c r="AF43" s="1051"/>
      <c r="AG43" s="1052"/>
      <c r="AH43" s="1052"/>
      <c r="AI43" s="1052"/>
      <c r="AJ43" s="1053"/>
      <c r="AK43" s="1009"/>
      <c r="AL43" s="1000"/>
      <c r="AM43" s="1000"/>
      <c r="AN43" s="1000"/>
      <c r="AO43" s="1000"/>
      <c r="AP43" s="1000"/>
      <c r="AQ43" s="1000"/>
      <c r="AR43" s="1000"/>
      <c r="AS43" s="1000"/>
      <c r="AT43" s="1000"/>
      <c r="AU43" s="1000"/>
      <c r="AV43" s="1000"/>
      <c r="AW43" s="1000"/>
      <c r="AX43" s="1000"/>
      <c r="AY43" s="1000"/>
      <c r="AZ43" s="1068"/>
      <c r="BA43" s="1068"/>
      <c r="BB43" s="1068"/>
      <c r="BC43" s="1068"/>
      <c r="BD43" s="1068"/>
      <c r="BE43" s="1063"/>
      <c r="BF43" s="1063"/>
      <c r="BG43" s="1063"/>
      <c r="BH43" s="1063"/>
      <c r="BI43" s="1064"/>
      <c r="BJ43" s="205"/>
      <c r="BK43" s="205"/>
      <c r="BL43" s="205"/>
      <c r="BM43" s="205"/>
      <c r="BN43" s="205"/>
      <c r="BO43" s="218"/>
      <c r="BP43" s="218"/>
      <c r="BQ43" s="215">
        <v>37</v>
      </c>
      <c r="BR43" s="216"/>
      <c r="BS43" s="1040"/>
      <c r="BT43" s="1041"/>
      <c r="BU43" s="1041"/>
      <c r="BV43" s="1041"/>
      <c r="BW43" s="1041"/>
      <c r="BX43" s="1041"/>
      <c r="BY43" s="1041"/>
      <c r="BZ43" s="1041"/>
      <c r="CA43" s="1041"/>
      <c r="CB43" s="1041"/>
      <c r="CC43" s="1041"/>
      <c r="CD43" s="1041"/>
      <c r="CE43" s="1041"/>
      <c r="CF43" s="1041"/>
      <c r="CG43" s="1042"/>
      <c r="CH43" s="1014"/>
      <c r="CI43" s="1015"/>
      <c r="CJ43" s="1015"/>
      <c r="CK43" s="1015"/>
      <c r="CL43" s="1016"/>
      <c r="CM43" s="1014"/>
      <c r="CN43" s="1015"/>
      <c r="CO43" s="1015"/>
      <c r="CP43" s="1015"/>
      <c r="CQ43" s="1016"/>
      <c r="CR43" s="1014"/>
      <c r="CS43" s="1015"/>
      <c r="CT43" s="1015"/>
      <c r="CU43" s="1015"/>
      <c r="CV43" s="1016"/>
      <c r="CW43" s="1014"/>
      <c r="CX43" s="1015"/>
      <c r="CY43" s="1015"/>
      <c r="CZ43" s="1015"/>
      <c r="DA43" s="1016"/>
      <c r="DB43" s="1014"/>
      <c r="DC43" s="1015"/>
      <c r="DD43" s="1015"/>
      <c r="DE43" s="1015"/>
      <c r="DF43" s="1016"/>
      <c r="DG43" s="1014"/>
      <c r="DH43" s="1015"/>
      <c r="DI43" s="1015"/>
      <c r="DJ43" s="1015"/>
      <c r="DK43" s="1016"/>
      <c r="DL43" s="1014"/>
      <c r="DM43" s="1015"/>
      <c r="DN43" s="1015"/>
      <c r="DO43" s="1015"/>
      <c r="DP43" s="1016"/>
      <c r="DQ43" s="1014"/>
      <c r="DR43" s="1015"/>
      <c r="DS43" s="1015"/>
      <c r="DT43" s="1015"/>
      <c r="DU43" s="1016"/>
      <c r="DV43" s="1018"/>
      <c r="DW43" s="1019"/>
      <c r="DX43" s="1019"/>
      <c r="DY43" s="1019"/>
      <c r="DZ43" s="1020"/>
      <c r="EA43" s="199"/>
    </row>
    <row r="44" spans="1:131" s="200" customFormat="1" ht="26.25" customHeight="1">
      <c r="A44" s="214">
        <v>17</v>
      </c>
      <c r="B44" s="1045"/>
      <c r="C44" s="1046"/>
      <c r="D44" s="1046"/>
      <c r="E44" s="1046"/>
      <c r="F44" s="1046"/>
      <c r="G44" s="1046"/>
      <c r="H44" s="1046"/>
      <c r="I44" s="1046"/>
      <c r="J44" s="1046"/>
      <c r="K44" s="1046"/>
      <c r="L44" s="1046"/>
      <c r="M44" s="1046"/>
      <c r="N44" s="1046"/>
      <c r="O44" s="1046"/>
      <c r="P44" s="1047"/>
      <c r="Q44" s="1069"/>
      <c r="R44" s="1070"/>
      <c r="S44" s="1070"/>
      <c r="T44" s="1070"/>
      <c r="U44" s="1070"/>
      <c r="V44" s="1070"/>
      <c r="W44" s="1070"/>
      <c r="X44" s="1070"/>
      <c r="Y44" s="1070"/>
      <c r="Z44" s="1070"/>
      <c r="AA44" s="1070"/>
      <c r="AB44" s="1070"/>
      <c r="AC44" s="1070"/>
      <c r="AD44" s="1070"/>
      <c r="AE44" s="1071"/>
      <c r="AF44" s="1051"/>
      <c r="AG44" s="1052"/>
      <c r="AH44" s="1052"/>
      <c r="AI44" s="1052"/>
      <c r="AJ44" s="1053"/>
      <c r="AK44" s="1009"/>
      <c r="AL44" s="1000"/>
      <c r="AM44" s="1000"/>
      <c r="AN44" s="1000"/>
      <c r="AO44" s="1000"/>
      <c r="AP44" s="1000"/>
      <c r="AQ44" s="1000"/>
      <c r="AR44" s="1000"/>
      <c r="AS44" s="1000"/>
      <c r="AT44" s="1000"/>
      <c r="AU44" s="1000"/>
      <c r="AV44" s="1000"/>
      <c r="AW44" s="1000"/>
      <c r="AX44" s="1000"/>
      <c r="AY44" s="1000"/>
      <c r="AZ44" s="1068"/>
      <c r="BA44" s="1068"/>
      <c r="BB44" s="1068"/>
      <c r="BC44" s="1068"/>
      <c r="BD44" s="1068"/>
      <c r="BE44" s="1063"/>
      <c r="BF44" s="1063"/>
      <c r="BG44" s="1063"/>
      <c r="BH44" s="1063"/>
      <c r="BI44" s="1064"/>
      <c r="BJ44" s="205"/>
      <c r="BK44" s="205"/>
      <c r="BL44" s="205"/>
      <c r="BM44" s="205"/>
      <c r="BN44" s="205"/>
      <c r="BO44" s="218"/>
      <c r="BP44" s="218"/>
      <c r="BQ44" s="215">
        <v>38</v>
      </c>
      <c r="BR44" s="216"/>
      <c r="BS44" s="1040"/>
      <c r="BT44" s="1041"/>
      <c r="BU44" s="1041"/>
      <c r="BV44" s="1041"/>
      <c r="BW44" s="1041"/>
      <c r="BX44" s="1041"/>
      <c r="BY44" s="1041"/>
      <c r="BZ44" s="1041"/>
      <c r="CA44" s="1041"/>
      <c r="CB44" s="1041"/>
      <c r="CC44" s="1041"/>
      <c r="CD44" s="1041"/>
      <c r="CE44" s="1041"/>
      <c r="CF44" s="1041"/>
      <c r="CG44" s="1042"/>
      <c r="CH44" s="1014"/>
      <c r="CI44" s="1015"/>
      <c r="CJ44" s="1015"/>
      <c r="CK44" s="1015"/>
      <c r="CL44" s="1016"/>
      <c r="CM44" s="1014"/>
      <c r="CN44" s="1015"/>
      <c r="CO44" s="1015"/>
      <c r="CP44" s="1015"/>
      <c r="CQ44" s="1016"/>
      <c r="CR44" s="1014"/>
      <c r="CS44" s="1015"/>
      <c r="CT44" s="1015"/>
      <c r="CU44" s="1015"/>
      <c r="CV44" s="1016"/>
      <c r="CW44" s="1014"/>
      <c r="CX44" s="1015"/>
      <c r="CY44" s="1015"/>
      <c r="CZ44" s="1015"/>
      <c r="DA44" s="1016"/>
      <c r="DB44" s="1014"/>
      <c r="DC44" s="1015"/>
      <c r="DD44" s="1015"/>
      <c r="DE44" s="1015"/>
      <c r="DF44" s="1016"/>
      <c r="DG44" s="1014"/>
      <c r="DH44" s="1015"/>
      <c r="DI44" s="1015"/>
      <c r="DJ44" s="1015"/>
      <c r="DK44" s="1016"/>
      <c r="DL44" s="1014"/>
      <c r="DM44" s="1015"/>
      <c r="DN44" s="1015"/>
      <c r="DO44" s="1015"/>
      <c r="DP44" s="1016"/>
      <c r="DQ44" s="1014"/>
      <c r="DR44" s="1015"/>
      <c r="DS44" s="1015"/>
      <c r="DT44" s="1015"/>
      <c r="DU44" s="1016"/>
      <c r="DV44" s="1018"/>
      <c r="DW44" s="1019"/>
      <c r="DX44" s="1019"/>
      <c r="DY44" s="1019"/>
      <c r="DZ44" s="1020"/>
      <c r="EA44" s="199"/>
    </row>
    <row r="45" spans="1:131" s="200" customFormat="1" ht="26.25" customHeight="1">
      <c r="A45" s="214">
        <v>18</v>
      </c>
      <c r="B45" s="1045"/>
      <c r="C45" s="1046"/>
      <c r="D45" s="1046"/>
      <c r="E45" s="1046"/>
      <c r="F45" s="1046"/>
      <c r="G45" s="1046"/>
      <c r="H45" s="1046"/>
      <c r="I45" s="1046"/>
      <c r="J45" s="1046"/>
      <c r="K45" s="1046"/>
      <c r="L45" s="1046"/>
      <c r="M45" s="1046"/>
      <c r="N45" s="1046"/>
      <c r="O45" s="1046"/>
      <c r="P45" s="1047"/>
      <c r="Q45" s="1069"/>
      <c r="R45" s="1070"/>
      <c r="S45" s="1070"/>
      <c r="T45" s="1070"/>
      <c r="U45" s="1070"/>
      <c r="V45" s="1070"/>
      <c r="W45" s="1070"/>
      <c r="X45" s="1070"/>
      <c r="Y45" s="1070"/>
      <c r="Z45" s="1070"/>
      <c r="AA45" s="1070"/>
      <c r="AB45" s="1070"/>
      <c r="AC45" s="1070"/>
      <c r="AD45" s="1070"/>
      <c r="AE45" s="1071"/>
      <c r="AF45" s="1051"/>
      <c r="AG45" s="1052"/>
      <c r="AH45" s="1052"/>
      <c r="AI45" s="1052"/>
      <c r="AJ45" s="1053"/>
      <c r="AK45" s="1009"/>
      <c r="AL45" s="1000"/>
      <c r="AM45" s="1000"/>
      <c r="AN45" s="1000"/>
      <c r="AO45" s="1000"/>
      <c r="AP45" s="1000"/>
      <c r="AQ45" s="1000"/>
      <c r="AR45" s="1000"/>
      <c r="AS45" s="1000"/>
      <c r="AT45" s="1000"/>
      <c r="AU45" s="1000"/>
      <c r="AV45" s="1000"/>
      <c r="AW45" s="1000"/>
      <c r="AX45" s="1000"/>
      <c r="AY45" s="1000"/>
      <c r="AZ45" s="1068"/>
      <c r="BA45" s="1068"/>
      <c r="BB45" s="1068"/>
      <c r="BC45" s="1068"/>
      <c r="BD45" s="1068"/>
      <c r="BE45" s="1063"/>
      <c r="BF45" s="1063"/>
      <c r="BG45" s="1063"/>
      <c r="BH45" s="1063"/>
      <c r="BI45" s="1064"/>
      <c r="BJ45" s="205"/>
      <c r="BK45" s="205"/>
      <c r="BL45" s="205"/>
      <c r="BM45" s="205"/>
      <c r="BN45" s="205"/>
      <c r="BO45" s="218"/>
      <c r="BP45" s="218"/>
      <c r="BQ45" s="215">
        <v>39</v>
      </c>
      <c r="BR45" s="216"/>
      <c r="BS45" s="1040"/>
      <c r="BT45" s="1041"/>
      <c r="BU45" s="1041"/>
      <c r="BV45" s="1041"/>
      <c r="BW45" s="1041"/>
      <c r="BX45" s="1041"/>
      <c r="BY45" s="1041"/>
      <c r="BZ45" s="1041"/>
      <c r="CA45" s="1041"/>
      <c r="CB45" s="1041"/>
      <c r="CC45" s="1041"/>
      <c r="CD45" s="1041"/>
      <c r="CE45" s="1041"/>
      <c r="CF45" s="1041"/>
      <c r="CG45" s="1042"/>
      <c r="CH45" s="1014"/>
      <c r="CI45" s="1015"/>
      <c r="CJ45" s="1015"/>
      <c r="CK45" s="1015"/>
      <c r="CL45" s="1016"/>
      <c r="CM45" s="1014"/>
      <c r="CN45" s="1015"/>
      <c r="CO45" s="1015"/>
      <c r="CP45" s="1015"/>
      <c r="CQ45" s="1016"/>
      <c r="CR45" s="1014"/>
      <c r="CS45" s="1015"/>
      <c r="CT45" s="1015"/>
      <c r="CU45" s="1015"/>
      <c r="CV45" s="1016"/>
      <c r="CW45" s="1014"/>
      <c r="CX45" s="1015"/>
      <c r="CY45" s="1015"/>
      <c r="CZ45" s="1015"/>
      <c r="DA45" s="1016"/>
      <c r="DB45" s="1014"/>
      <c r="DC45" s="1015"/>
      <c r="DD45" s="1015"/>
      <c r="DE45" s="1015"/>
      <c r="DF45" s="1016"/>
      <c r="DG45" s="1014"/>
      <c r="DH45" s="1015"/>
      <c r="DI45" s="1015"/>
      <c r="DJ45" s="1015"/>
      <c r="DK45" s="1016"/>
      <c r="DL45" s="1014"/>
      <c r="DM45" s="1015"/>
      <c r="DN45" s="1015"/>
      <c r="DO45" s="1015"/>
      <c r="DP45" s="1016"/>
      <c r="DQ45" s="1014"/>
      <c r="DR45" s="1015"/>
      <c r="DS45" s="1015"/>
      <c r="DT45" s="1015"/>
      <c r="DU45" s="1016"/>
      <c r="DV45" s="1018"/>
      <c r="DW45" s="1019"/>
      <c r="DX45" s="1019"/>
      <c r="DY45" s="1019"/>
      <c r="DZ45" s="1020"/>
      <c r="EA45" s="199"/>
    </row>
    <row r="46" spans="1:131" s="200" customFormat="1" ht="26.25" customHeight="1">
      <c r="A46" s="214">
        <v>19</v>
      </c>
      <c r="B46" s="1045"/>
      <c r="C46" s="1046"/>
      <c r="D46" s="1046"/>
      <c r="E46" s="1046"/>
      <c r="F46" s="1046"/>
      <c r="G46" s="1046"/>
      <c r="H46" s="1046"/>
      <c r="I46" s="1046"/>
      <c r="J46" s="1046"/>
      <c r="K46" s="1046"/>
      <c r="L46" s="1046"/>
      <c r="M46" s="1046"/>
      <c r="N46" s="1046"/>
      <c r="O46" s="1046"/>
      <c r="P46" s="1047"/>
      <c r="Q46" s="1069"/>
      <c r="R46" s="1070"/>
      <c r="S46" s="1070"/>
      <c r="T46" s="1070"/>
      <c r="U46" s="1070"/>
      <c r="V46" s="1070"/>
      <c r="W46" s="1070"/>
      <c r="X46" s="1070"/>
      <c r="Y46" s="1070"/>
      <c r="Z46" s="1070"/>
      <c r="AA46" s="1070"/>
      <c r="AB46" s="1070"/>
      <c r="AC46" s="1070"/>
      <c r="AD46" s="1070"/>
      <c r="AE46" s="1071"/>
      <c r="AF46" s="1051"/>
      <c r="AG46" s="1052"/>
      <c r="AH46" s="1052"/>
      <c r="AI46" s="1052"/>
      <c r="AJ46" s="1053"/>
      <c r="AK46" s="1009"/>
      <c r="AL46" s="1000"/>
      <c r="AM46" s="1000"/>
      <c r="AN46" s="1000"/>
      <c r="AO46" s="1000"/>
      <c r="AP46" s="1000"/>
      <c r="AQ46" s="1000"/>
      <c r="AR46" s="1000"/>
      <c r="AS46" s="1000"/>
      <c r="AT46" s="1000"/>
      <c r="AU46" s="1000"/>
      <c r="AV46" s="1000"/>
      <c r="AW46" s="1000"/>
      <c r="AX46" s="1000"/>
      <c r="AY46" s="1000"/>
      <c r="AZ46" s="1068"/>
      <c r="BA46" s="1068"/>
      <c r="BB46" s="1068"/>
      <c r="BC46" s="1068"/>
      <c r="BD46" s="1068"/>
      <c r="BE46" s="1063"/>
      <c r="BF46" s="1063"/>
      <c r="BG46" s="1063"/>
      <c r="BH46" s="1063"/>
      <c r="BI46" s="1064"/>
      <c r="BJ46" s="205"/>
      <c r="BK46" s="205"/>
      <c r="BL46" s="205"/>
      <c r="BM46" s="205"/>
      <c r="BN46" s="205"/>
      <c r="BO46" s="218"/>
      <c r="BP46" s="218"/>
      <c r="BQ46" s="215">
        <v>40</v>
      </c>
      <c r="BR46" s="216"/>
      <c r="BS46" s="1040"/>
      <c r="BT46" s="1041"/>
      <c r="BU46" s="1041"/>
      <c r="BV46" s="1041"/>
      <c r="BW46" s="1041"/>
      <c r="BX46" s="1041"/>
      <c r="BY46" s="1041"/>
      <c r="BZ46" s="1041"/>
      <c r="CA46" s="1041"/>
      <c r="CB46" s="1041"/>
      <c r="CC46" s="1041"/>
      <c r="CD46" s="1041"/>
      <c r="CE46" s="1041"/>
      <c r="CF46" s="1041"/>
      <c r="CG46" s="1042"/>
      <c r="CH46" s="1014"/>
      <c r="CI46" s="1015"/>
      <c r="CJ46" s="1015"/>
      <c r="CK46" s="1015"/>
      <c r="CL46" s="1016"/>
      <c r="CM46" s="1014"/>
      <c r="CN46" s="1015"/>
      <c r="CO46" s="1015"/>
      <c r="CP46" s="1015"/>
      <c r="CQ46" s="1016"/>
      <c r="CR46" s="1014"/>
      <c r="CS46" s="1015"/>
      <c r="CT46" s="1015"/>
      <c r="CU46" s="1015"/>
      <c r="CV46" s="1016"/>
      <c r="CW46" s="1014"/>
      <c r="CX46" s="1015"/>
      <c r="CY46" s="1015"/>
      <c r="CZ46" s="1015"/>
      <c r="DA46" s="1016"/>
      <c r="DB46" s="1014"/>
      <c r="DC46" s="1015"/>
      <c r="DD46" s="1015"/>
      <c r="DE46" s="1015"/>
      <c r="DF46" s="1016"/>
      <c r="DG46" s="1014"/>
      <c r="DH46" s="1015"/>
      <c r="DI46" s="1015"/>
      <c r="DJ46" s="1015"/>
      <c r="DK46" s="1016"/>
      <c r="DL46" s="1014"/>
      <c r="DM46" s="1015"/>
      <c r="DN46" s="1015"/>
      <c r="DO46" s="1015"/>
      <c r="DP46" s="1016"/>
      <c r="DQ46" s="1014"/>
      <c r="DR46" s="1015"/>
      <c r="DS46" s="1015"/>
      <c r="DT46" s="1015"/>
      <c r="DU46" s="1016"/>
      <c r="DV46" s="1018"/>
      <c r="DW46" s="1019"/>
      <c r="DX46" s="1019"/>
      <c r="DY46" s="1019"/>
      <c r="DZ46" s="1020"/>
      <c r="EA46" s="199"/>
    </row>
    <row r="47" spans="1:131" s="200" customFormat="1" ht="26.25" customHeight="1">
      <c r="A47" s="214">
        <v>20</v>
      </c>
      <c r="B47" s="1045"/>
      <c r="C47" s="1046"/>
      <c r="D47" s="1046"/>
      <c r="E47" s="1046"/>
      <c r="F47" s="1046"/>
      <c r="G47" s="1046"/>
      <c r="H47" s="1046"/>
      <c r="I47" s="1046"/>
      <c r="J47" s="1046"/>
      <c r="K47" s="1046"/>
      <c r="L47" s="1046"/>
      <c r="M47" s="1046"/>
      <c r="N47" s="1046"/>
      <c r="O47" s="1046"/>
      <c r="P47" s="1047"/>
      <c r="Q47" s="1069"/>
      <c r="R47" s="1070"/>
      <c r="S47" s="1070"/>
      <c r="T47" s="1070"/>
      <c r="U47" s="1070"/>
      <c r="V47" s="1070"/>
      <c r="W47" s="1070"/>
      <c r="X47" s="1070"/>
      <c r="Y47" s="1070"/>
      <c r="Z47" s="1070"/>
      <c r="AA47" s="1070"/>
      <c r="AB47" s="1070"/>
      <c r="AC47" s="1070"/>
      <c r="AD47" s="1070"/>
      <c r="AE47" s="1071"/>
      <c r="AF47" s="1051"/>
      <c r="AG47" s="1052"/>
      <c r="AH47" s="1052"/>
      <c r="AI47" s="1052"/>
      <c r="AJ47" s="1053"/>
      <c r="AK47" s="1009"/>
      <c r="AL47" s="1000"/>
      <c r="AM47" s="1000"/>
      <c r="AN47" s="1000"/>
      <c r="AO47" s="1000"/>
      <c r="AP47" s="1000"/>
      <c r="AQ47" s="1000"/>
      <c r="AR47" s="1000"/>
      <c r="AS47" s="1000"/>
      <c r="AT47" s="1000"/>
      <c r="AU47" s="1000"/>
      <c r="AV47" s="1000"/>
      <c r="AW47" s="1000"/>
      <c r="AX47" s="1000"/>
      <c r="AY47" s="1000"/>
      <c r="AZ47" s="1068"/>
      <c r="BA47" s="1068"/>
      <c r="BB47" s="1068"/>
      <c r="BC47" s="1068"/>
      <c r="BD47" s="1068"/>
      <c r="BE47" s="1063"/>
      <c r="BF47" s="1063"/>
      <c r="BG47" s="1063"/>
      <c r="BH47" s="1063"/>
      <c r="BI47" s="1064"/>
      <c r="BJ47" s="205"/>
      <c r="BK47" s="205"/>
      <c r="BL47" s="205"/>
      <c r="BM47" s="205"/>
      <c r="BN47" s="205"/>
      <c r="BO47" s="218"/>
      <c r="BP47" s="218"/>
      <c r="BQ47" s="215">
        <v>41</v>
      </c>
      <c r="BR47" s="216"/>
      <c r="BS47" s="1040"/>
      <c r="BT47" s="1041"/>
      <c r="BU47" s="1041"/>
      <c r="BV47" s="1041"/>
      <c r="BW47" s="1041"/>
      <c r="BX47" s="1041"/>
      <c r="BY47" s="1041"/>
      <c r="BZ47" s="1041"/>
      <c r="CA47" s="1041"/>
      <c r="CB47" s="1041"/>
      <c r="CC47" s="1041"/>
      <c r="CD47" s="1041"/>
      <c r="CE47" s="1041"/>
      <c r="CF47" s="1041"/>
      <c r="CG47" s="1042"/>
      <c r="CH47" s="1014"/>
      <c r="CI47" s="1015"/>
      <c r="CJ47" s="1015"/>
      <c r="CK47" s="1015"/>
      <c r="CL47" s="1016"/>
      <c r="CM47" s="1014"/>
      <c r="CN47" s="1015"/>
      <c r="CO47" s="1015"/>
      <c r="CP47" s="1015"/>
      <c r="CQ47" s="1016"/>
      <c r="CR47" s="1014"/>
      <c r="CS47" s="1015"/>
      <c r="CT47" s="1015"/>
      <c r="CU47" s="1015"/>
      <c r="CV47" s="1016"/>
      <c r="CW47" s="1014"/>
      <c r="CX47" s="1015"/>
      <c r="CY47" s="1015"/>
      <c r="CZ47" s="1015"/>
      <c r="DA47" s="1016"/>
      <c r="DB47" s="1014"/>
      <c r="DC47" s="1015"/>
      <c r="DD47" s="1015"/>
      <c r="DE47" s="1015"/>
      <c r="DF47" s="1016"/>
      <c r="DG47" s="1014"/>
      <c r="DH47" s="1015"/>
      <c r="DI47" s="1015"/>
      <c r="DJ47" s="1015"/>
      <c r="DK47" s="1016"/>
      <c r="DL47" s="1014"/>
      <c r="DM47" s="1015"/>
      <c r="DN47" s="1015"/>
      <c r="DO47" s="1015"/>
      <c r="DP47" s="1016"/>
      <c r="DQ47" s="1014"/>
      <c r="DR47" s="1015"/>
      <c r="DS47" s="1015"/>
      <c r="DT47" s="1015"/>
      <c r="DU47" s="1016"/>
      <c r="DV47" s="1018"/>
      <c r="DW47" s="1019"/>
      <c r="DX47" s="1019"/>
      <c r="DY47" s="1019"/>
      <c r="DZ47" s="1020"/>
      <c r="EA47" s="199"/>
    </row>
    <row r="48" spans="1:131" s="200" customFormat="1" ht="26.25" customHeight="1">
      <c r="A48" s="214">
        <v>21</v>
      </c>
      <c r="B48" s="1045"/>
      <c r="C48" s="1046"/>
      <c r="D48" s="1046"/>
      <c r="E48" s="1046"/>
      <c r="F48" s="1046"/>
      <c r="G48" s="1046"/>
      <c r="H48" s="1046"/>
      <c r="I48" s="1046"/>
      <c r="J48" s="1046"/>
      <c r="K48" s="1046"/>
      <c r="L48" s="1046"/>
      <c r="M48" s="1046"/>
      <c r="N48" s="1046"/>
      <c r="O48" s="1046"/>
      <c r="P48" s="1047"/>
      <c r="Q48" s="1069"/>
      <c r="R48" s="1070"/>
      <c r="S48" s="1070"/>
      <c r="T48" s="1070"/>
      <c r="U48" s="1070"/>
      <c r="V48" s="1070"/>
      <c r="W48" s="1070"/>
      <c r="X48" s="1070"/>
      <c r="Y48" s="1070"/>
      <c r="Z48" s="1070"/>
      <c r="AA48" s="1070"/>
      <c r="AB48" s="1070"/>
      <c r="AC48" s="1070"/>
      <c r="AD48" s="1070"/>
      <c r="AE48" s="1071"/>
      <c r="AF48" s="1051"/>
      <c r="AG48" s="1052"/>
      <c r="AH48" s="1052"/>
      <c r="AI48" s="1052"/>
      <c r="AJ48" s="1053"/>
      <c r="AK48" s="1009"/>
      <c r="AL48" s="1000"/>
      <c r="AM48" s="1000"/>
      <c r="AN48" s="1000"/>
      <c r="AO48" s="1000"/>
      <c r="AP48" s="1000"/>
      <c r="AQ48" s="1000"/>
      <c r="AR48" s="1000"/>
      <c r="AS48" s="1000"/>
      <c r="AT48" s="1000"/>
      <c r="AU48" s="1000"/>
      <c r="AV48" s="1000"/>
      <c r="AW48" s="1000"/>
      <c r="AX48" s="1000"/>
      <c r="AY48" s="1000"/>
      <c r="AZ48" s="1068"/>
      <c r="BA48" s="1068"/>
      <c r="BB48" s="1068"/>
      <c r="BC48" s="1068"/>
      <c r="BD48" s="1068"/>
      <c r="BE48" s="1063"/>
      <c r="BF48" s="1063"/>
      <c r="BG48" s="1063"/>
      <c r="BH48" s="1063"/>
      <c r="BI48" s="1064"/>
      <c r="BJ48" s="205"/>
      <c r="BK48" s="205"/>
      <c r="BL48" s="205"/>
      <c r="BM48" s="205"/>
      <c r="BN48" s="205"/>
      <c r="BO48" s="218"/>
      <c r="BP48" s="218"/>
      <c r="BQ48" s="215">
        <v>42</v>
      </c>
      <c r="BR48" s="216"/>
      <c r="BS48" s="1040"/>
      <c r="BT48" s="1041"/>
      <c r="BU48" s="1041"/>
      <c r="BV48" s="1041"/>
      <c r="BW48" s="1041"/>
      <c r="BX48" s="1041"/>
      <c r="BY48" s="1041"/>
      <c r="BZ48" s="1041"/>
      <c r="CA48" s="1041"/>
      <c r="CB48" s="1041"/>
      <c r="CC48" s="1041"/>
      <c r="CD48" s="1041"/>
      <c r="CE48" s="1041"/>
      <c r="CF48" s="1041"/>
      <c r="CG48" s="1042"/>
      <c r="CH48" s="1014"/>
      <c r="CI48" s="1015"/>
      <c r="CJ48" s="1015"/>
      <c r="CK48" s="1015"/>
      <c r="CL48" s="1016"/>
      <c r="CM48" s="1014"/>
      <c r="CN48" s="1015"/>
      <c r="CO48" s="1015"/>
      <c r="CP48" s="1015"/>
      <c r="CQ48" s="1016"/>
      <c r="CR48" s="1014"/>
      <c r="CS48" s="1015"/>
      <c r="CT48" s="1015"/>
      <c r="CU48" s="1015"/>
      <c r="CV48" s="1016"/>
      <c r="CW48" s="1014"/>
      <c r="CX48" s="1015"/>
      <c r="CY48" s="1015"/>
      <c r="CZ48" s="1015"/>
      <c r="DA48" s="1016"/>
      <c r="DB48" s="1014"/>
      <c r="DC48" s="1015"/>
      <c r="DD48" s="1015"/>
      <c r="DE48" s="1015"/>
      <c r="DF48" s="1016"/>
      <c r="DG48" s="1014"/>
      <c r="DH48" s="1015"/>
      <c r="DI48" s="1015"/>
      <c r="DJ48" s="1015"/>
      <c r="DK48" s="1016"/>
      <c r="DL48" s="1014"/>
      <c r="DM48" s="1015"/>
      <c r="DN48" s="1015"/>
      <c r="DO48" s="1015"/>
      <c r="DP48" s="1016"/>
      <c r="DQ48" s="1014"/>
      <c r="DR48" s="1015"/>
      <c r="DS48" s="1015"/>
      <c r="DT48" s="1015"/>
      <c r="DU48" s="1016"/>
      <c r="DV48" s="1018"/>
      <c r="DW48" s="1019"/>
      <c r="DX48" s="1019"/>
      <c r="DY48" s="1019"/>
      <c r="DZ48" s="1020"/>
      <c r="EA48" s="199"/>
    </row>
    <row r="49" spans="1:131" s="200" customFormat="1" ht="26.25" customHeight="1">
      <c r="A49" s="214">
        <v>22</v>
      </c>
      <c r="B49" s="1045"/>
      <c r="C49" s="1046"/>
      <c r="D49" s="1046"/>
      <c r="E49" s="1046"/>
      <c r="F49" s="1046"/>
      <c r="G49" s="1046"/>
      <c r="H49" s="1046"/>
      <c r="I49" s="1046"/>
      <c r="J49" s="1046"/>
      <c r="K49" s="1046"/>
      <c r="L49" s="1046"/>
      <c r="M49" s="1046"/>
      <c r="N49" s="1046"/>
      <c r="O49" s="1046"/>
      <c r="P49" s="1047"/>
      <c r="Q49" s="1069"/>
      <c r="R49" s="1070"/>
      <c r="S49" s="1070"/>
      <c r="T49" s="1070"/>
      <c r="U49" s="1070"/>
      <c r="V49" s="1070"/>
      <c r="W49" s="1070"/>
      <c r="X49" s="1070"/>
      <c r="Y49" s="1070"/>
      <c r="Z49" s="1070"/>
      <c r="AA49" s="1070"/>
      <c r="AB49" s="1070"/>
      <c r="AC49" s="1070"/>
      <c r="AD49" s="1070"/>
      <c r="AE49" s="1071"/>
      <c r="AF49" s="1051"/>
      <c r="AG49" s="1052"/>
      <c r="AH49" s="1052"/>
      <c r="AI49" s="1052"/>
      <c r="AJ49" s="1053"/>
      <c r="AK49" s="1009"/>
      <c r="AL49" s="1000"/>
      <c r="AM49" s="1000"/>
      <c r="AN49" s="1000"/>
      <c r="AO49" s="1000"/>
      <c r="AP49" s="1000"/>
      <c r="AQ49" s="1000"/>
      <c r="AR49" s="1000"/>
      <c r="AS49" s="1000"/>
      <c r="AT49" s="1000"/>
      <c r="AU49" s="1000"/>
      <c r="AV49" s="1000"/>
      <c r="AW49" s="1000"/>
      <c r="AX49" s="1000"/>
      <c r="AY49" s="1000"/>
      <c r="AZ49" s="1068"/>
      <c r="BA49" s="1068"/>
      <c r="BB49" s="1068"/>
      <c r="BC49" s="1068"/>
      <c r="BD49" s="1068"/>
      <c r="BE49" s="1063"/>
      <c r="BF49" s="1063"/>
      <c r="BG49" s="1063"/>
      <c r="BH49" s="1063"/>
      <c r="BI49" s="1064"/>
      <c r="BJ49" s="205"/>
      <c r="BK49" s="205"/>
      <c r="BL49" s="205"/>
      <c r="BM49" s="205"/>
      <c r="BN49" s="205"/>
      <c r="BO49" s="218"/>
      <c r="BP49" s="218"/>
      <c r="BQ49" s="215">
        <v>43</v>
      </c>
      <c r="BR49" s="216"/>
      <c r="BS49" s="1040"/>
      <c r="BT49" s="1041"/>
      <c r="BU49" s="1041"/>
      <c r="BV49" s="1041"/>
      <c r="BW49" s="1041"/>
      <c r="BX49" s="1041"/>
      <c r="BY49" s="1041"/>
      <c r="BZ49" s="1041"/>
      <c r="CA49" s="1041"/>
      <c r="CB49" s="1041"/>
      <c r="CC49" s="1041"/>
      <c r="CD49" s="1041"/>
      <c r="CE49" s="1041"/>
      <c r="CF49" s="1041"/>
      <c r="CG49" s="1042"/>
      <c r="CH49" s="1014"/>
      <c r="CI49" s="1015"/>
      <c r="CJ49" s="1015"/>
      <c r="CK49" s="1015"/>
      <c r="CL49" s="1016"/>
      <c r="CM49" s="1014"/>
      <c r="CN49" s="1015"/>
      <c r="CO49" s="1015"/>
      <c r="CP49" s="1015"/>
      <c r="CQ49" s="1016"/>
      <c r="CR49" s="1014"/>
      <c r="CS49" s="1015"/>
      <c r="CT49" s="1015"/>
      <c r="CU49" s="1015"/>
      <c r="CV49" s="1016"/>
      <c r="CW49" s="1014"/>
      <c r="CX49" s="1015"/>
      <c r="CY49" s="1015"/>
      <c r="CZ49" s="1015"/>
      <c r="DA49" s="1016"/>
      <c r="DB49" s="1014"/>
      <c r="DC49" s="1015"/>
      <c r="DD49" s="1015"/>
      <c r="DE49" s="1015"/>
      <c r="DF49" s="1016"/>
      <c r="DG49" s="1014"/>
      <c r="DH49" s="1015"/>
      <c r="DI49" s="1015"/>
      <c r="DJ49" s="1015"/>
      <c r="DK49" s="1016"/>
      <c r="DL49" s="1014"/>
      <c r="DM49" s="1015"/>
      <c r="DN49" s="1015"/>
      <c r="DO49" s="1015"/>
      <c r="DP49" s="1016"/>
      <c r="DQ49" s="1014"/>
      <c r="DR49" s="1015"/>
      <c r="DS49" s="1015"/>
      <c r="DT49" s="1015"/>
      <c r="DU49" s="1016"/>
      <c r="DV49" s="1018"/>
      <c r="DW49" s="1019"/>
      <c r="DX49" s="1019"/>
      <c r="DY49" s="1019"/>
      <c r="DZ49" s="1020"/>
      <c r="EA49" s="199"/>
    </row>
    <row r="50" spans="1:131" s="200" customFormat="1" ht="26.25" customHeight="1">
      <c r="A50" s="214">
        <v>23</v>
      </c>
      <c r="B50" s="1045"/>
      <c r="C50" s="1046"/>
      <c r="D50" s="1046"/>
      <c r="E50" s="1046"/>
      <c r="F50" s="1046"/>
      <c r="G50" s="1046"/>
      <c r="H50" s="1046"/>
      <c r="I50" s="1046"/>
      <c r="J50" s="1046"/>
      <c r="K50" s="1046"/>
      <c r="L50" s="1046"/>
      <c r="M50" s="1046"/>
      <c r="N50" s="1046"/>
      <c r="O50" s="1046"/>
      <c r="P50" s="1047"/>
      <c r="Q50" s="1048"/>
      <c r="R50" s="1049"/>
      <c r="S50" s="1049"/>
      <c r="T50" s="1049"/>
      <c r="U50" s="1049"/>
      <c r="V50" s="1049"/>
      <c r="W50" s="1049"/>
      <c r="X50" s="1049"/>
      <c r="Y50" s="1049"/>
      <c r="Z50" s="1049"/>
      <c r="AA50" s="1049"/>
      <c r="AB50" s="1049"/>
      <c r="AC50" s="1049"/>
      <c r="AD50" s="1049"/>
      <c r="AE50" s="1050"/>
      <c r="AF50" s="1051"/>
      <c r="AG50" s="1052"/>
      <c r="AH50" s="1052"/>
      <c r="AI50" s="1052"/>
      <c r="AJ50" s="1053"/>
      <c r="AK50" s="1054"/>
      <c r="AL50" s="1049"/>
      <c r="AM50" s="1049"/>
      <c r="AN50" s="1049"/>
      <c r="AO50" s="1049"/>
      <c r="AP50" s="1049"/>
      <c r="AQ50" s="1049"/>
      <c r="AR50" s="1049"/>
      <c r="AS50" s="1049"/>
      <c r="AT50" s="1049"/>
      <c r="AU50" s="1049"/>
      <c r="AV50" s="1049"/>
      <c r="AW50" s="1049"/>
      <c r="AX50" s="1049"/>
      <c r="AY50" s="1049"/>
      <c r="AZ50" s="1055"/>
      <c r="BA50" s="1055"/>
      <c r="BB50" s="1055"/>
      <c r="BC50" s="1055"/>
      <c r="BD50" s="1055"/>
      <c r="BE50" s="1063"/>
      <c r="BF50" s="1063"/>
      <c r="BG50" s="1063"/>
      <c r="BH50" s="1063"/>
      <c r="BI50" s="1064"/>
      <c r="BJ50" s="205"/>
      <c r="BK50" s="205"/>
      <c r="BL50" s="205"/>
      <c r="BM50" s="205"/>
      <c r="BN50" s="205"/>
      <c r="BO50" s="218"/>
      <c r="BP50" s="218"/>
      <c r="BQ50" s="215">
        <v>44</v>
      </c>
      <c r="BR50" s="216"/>
      <c r="BS50" s="1040"/>
      <c r="BT50" s="1041"/>
      <c r="BU50" s="1041"/>
      <c r="BV50" s="1041"/>
      <c r="BW50" s="1041"/>
      <c r="BX50" s="1041"/>
      <c r="BY50" s="1041"/>
      <c r="BZ50" s="1041"/>
      <c r="CA50" s="1041"/>
      <c r="CB50" s="1041"/>
      <c r="CC50" s="1041"/>
      <c r="CD50" s="1041"/>
      <c r="CE50" s="1041"/>
      <c r="CF50" s="1041"/>
      <c r="CG50" s="1042"/>
      <c r="CH50" s="1014"/>
      <c r="CI50" s="1015"/>
      <c r="CJ50" s="1015"/>
      <c r="CK50" s="1015"/>
      <c r="CL50" s="1016"/>
      <c r="CM50" s="1014"/>
      <c r="CN50" s="1015"/>
      <c r="CO50" s="1015"/>
      <c r="CP50" s="1015"/>
      <c r="CQ50" s="1016"/>
      <c r="CR50" s="1014"/>
      <c r="CS50" s="1015"/>
      <c r="CT50" s="1015"/>
      <c r="CU50" s="1015"/>
      <c r="CV50" s="1016"/>
      <c r="CW50" s="1014"/>
      <c r="CX50" s="1015"/>
      <c r="CY50" s="1015"/>
      <c r="CZ50" s="1015"/>
      <c r="DA50" s="1016"/>
      <c r="DB50" s="1014"/>
      <c r="DC50" s="1015"/>
      <c r="DD50" s="1015"/>
      <c r="DE50" s="1015"/>
      <c r="DF50" s="1016"/>
      <c r="DG50" s="1014"/>
      <c r="DH50" s="1015"/>
      <c r="DI50" s="1015"/>
      <c r="DJ50" s="1015"/>
      <c r="DK50" s="1016"/>
      <c r="DL50" s="1014"/>
      <c r="DM50" s="1015"/>
      <c r="DN50" s="1015"/>
      <c r="DO50" s="1015"/>
      <c r="DP50" s="1016"/>
      <c r="DQ50" s="1014"/>
      <c r="DR50" s="1015"/>
      <c r="DS50" s="1015"/>
      <c r="DT50" s="1015"/>
      <c r="DU50" s="1016"/>
      <c r="DV50" s="1018"/>
      <c r="DW50" s="1019"/>
      <c r="DX50" s="1019"/>
      <c r="DY50" s="1019"/>
      <c r="DZ50" s="1020"/>
      <c r="EA50" s="199"/>
    </row>
    <row r="51" spans="1:131" s="200" customFormat="1" ht="26.25" customHeight="1">
      <c r="A51" s="214">
        <v>24</v>
      </c>
      <c r="B51" s="1045"/>
      <c r="C51" s="1046"/>
      <c r="D51" s="1046"/>
      <c r="E51" s="1046"/>
      <c r="F51" s="1046"/>
      <c r="G51" s="1046"/>
      <c r="H51" s="1046"/>
      <c r="I51" s="1046"/>
      <c r="J51" s="1046"/>
      <c r="K51" s="1046"/>
      <c r="L51" s="1046"/>
      <c r="M51" s="1046"/>
      <c r="N51" s="1046"/>
      <c r="O51" s="1046"/>
      <c r="P51" s="1047"/>
      <c r="Q51" s="1048"/>
      <c r="R51" s="1049"/>
      <c r="S51" s="1049"/>
      <c r="T51" s="1049"/>
      <c r="U51" s="1049"/>
      <c r="V51" s="1049"/>
      <c r="W51" s="1049"/>
      <c r="X51" s="1049"/>
      <c r="Y51" s="1049"/>
      <c r="Z51" s="1049"/>
      <c r="AA51" s="1049"/>
      <c r="AB51" s="1049"/>
      <c r="AC51" s="1049"/>
      <c r="AD51" s="1049"/>
      <c r="AE51" s="1050"/>
      <c r="AF51" s="1051"/>
      <c r="AG51" s="1052"/>
      <c r="AH51" s="1052"/>
      <c r="AI51" s="1052"/>
      <c r="AJ51" s="1053"/>
      <c r="AK51" s="1054"/>
      <c r="AL51" s="1049"/>
      <c r="AM51" s="1049"/>
      <c r="AN51" s="1049"/>
      <c r="AO51" s="1049"/>
      <c r="AP51" s="1049"/>
      <c r="AQ51" s="1049"/>
      <c r="AR51" s="1049"/>
      <c r="AS51" s="1049"/>
      <c r="AT51" s="1049"/>
      <c r="AU51" s="1049"/>
      <c r="AV51" s="1049"/>
      <c r="AW51" s="1049"/>
      <c r="AX51" s="1049"/>
      <c r="AY51" s="1049"/>
      <c r="AZ51" s="1055"/>
      <c r="BA51" s="1055"/>
      <c r="BB51" s="1055"/>
      <c r="BC51" s="1055"/>
      <c r="BD51" s="1055"/>
      <c r="BE51" s="1063"/>
      <c r="BF51" s="1063"/>
      <c r="BG51" s="1063"/>
      <c r="BH51" s="1063"/>
      <c r="BI51" s="1064"/>
      <c r="BJ51" s="205"/>
      <c r="BK51" s="205"/>
      <c r="BL51" s="205"/>
      <c r="BM51" s="205"/>
      <c r="BN51" s="205"/>
      <c r="BO51" s="218"/>
      <c r="BP51" s="218"/>
      <c r="BQ51" s="215">
        <v>45</v>
      </c>
      <c r="BR51" s="216"/>
      <c r="BS51" s="1040"/>
      <c r="BT51" s="1041"/>
      <c r="BU51" s="1041"/>
      <c r="BV51" s="1041"/>
      <c r="BW51" s="1041"/>
      <c r="BX51" s="1041"/>
      <c r="BY51" s="1041"/>
      <c r="BZ51" s="1041"/>
      <c r="CA51" s="1041"/>
      <c r="CB51" s="1041"/>
      <c r="CC51" s="1041"/>
      <c r="CD51" s="1041"/>
      <c r="CE51" s="1041"/>
      <c r="CF51" s="1041"/>
      <c r="CG51" s="1042"/>
      <c r="CH51" s="1014"/>
      <c r="CI51" s="1015"/>
      <c r="CJ51" s="1015"/>
      <c r="CK51" s="1015"/>
      <c r="CL51" s="1016"/>
      <c r="CM51" s="1014"/>
      <c r="CN51" s="1015"/>
      <c r="CO51" s="1015"/>
      <c r="CP51" s="1015"/>
      <c r="CQ51" s="1016"/>
      <c r="CR51" s="1014"/>
      <c r="CS51" s="1015"/>
      <c r="CT51" s="1015"/>
      <c r="CU51" s="1015"/>
      <c r="CV51" s="1016"/>
      <c r="CW51" s="1014"/>
      <c r="CX51" s="1015"/>
      <c r="CY51" s="1015"/>
      <c r="CZ51" s="1015"/>
      <c r="DA51" s="1016"/>
      <c r="DB51" s="1014"/>
      <c r="DC51" s="1015"/>
      <c r="DD51" s="1015"/>
      <c r="DE51" s="1015"/>
      <c r="DF51" s="1016"/>
      <c r="DG51" s="1014"/>
      <c r="DH51" s="1015"/>
      <c r="DI51" s="1015"/>
      <c r="DJ51" s="1015"/>
      <c r="DK51" s="1016"/>
      <c r="DL51" s="1014"/>
      <c r="DM51" s="1015"/>
      <c r="DN51" s="1015"/>
      <c r="DO51" s="1015"/>
      <c r="DP51" s="1016"/>
      <c r="DQ51" s="1014"/>
      <c r="DR51" s="1015"/>
      <c r="DS51" s="1015"/>
      <c r="DT51" s="1015"/>
      <c r="DU51" s="1016"/>
      <c r="DV51" s="1018"/>
      <c r="DW51" s="1019"/>
      <c r="DX51" s="1019"/>
      <c r="DY51" s="1019"/>
      <c r="DZ51" s="1020"/>
      <c r="EA51" s="199"/>
    </row>
    <row r="52" spans="1:131" s="200" customFormat="1" ht="26.25" customHeight="1">
      <c r="A52" s="214">
        <v>25</v>
      </c>
      <c r="B52" s="1045"/>
      <c r="C52" s="1046"/>
      <c r="D52" s="1046"/>
      <c r="E52" s="1046"/>
      <c r="F52" s="1046"/>
      <c r="G52" s="1046"/>
      <c r="H52" s="1046"/>
      <c r="I52" s="1046"/>
      <c r="J52" s="1046"/>
      <c r="K52" s="1046"/>
      <c r="L52" s="1046"/>
      <c r="M52" s="1046"/>
      <c r="N52" s="1046"/>
      <c r="O52" s="1046"/>
      <c r="P52" s="1047"/>
      <c r="Q52" s="1048"/>
      <c r="R52" s="1049"/>
      <c r="S52" s="1049"/>
      <c r="T52" s="1049"/>
      <c r="U52" s="1049"/>
      <c r="V52" s="1049"/>
      <c r="W52" s="1049"/>
      <c r="X52" s="1049"/>
      <c r="Y52" s="1049"/>
      <c r="Z52" s="1049"/>
      <c r="AA52" s="1049"/>
      <c r="AB52" s="1049"/>
      <c r="AC52" s="1049"/>
      <c r="AD52" s="1049"/>
      <c r="AE52" s="1050"/>
      <c r="AF52" s="1051"/>
      <c r="AG52" s="1052"/>
      <c r="AH52" s="1052"/>
      <c r="AI52" s="1052"/>
      <c r="AJ52" s="1053"/>
      <c r="AK52" s="1054"/>
      <c r="AL52" s="1049"/>
      <c r="AM52" s="1049"/>
      <c r="AN52" s="1049"/>
      <c r="AO52" s="1049"/>
      <c r="AP52" s="1049"/>
      <c r="AQ52" s="1049"/>
      <c r="AR52" s="1049"/>
      <c r="AS52" s="1049"/>
      <c r="AT52" s="1049"/>
      <c r="AU52" s="1049"/>
      <c r="AV52" s="1049"/>
      <c r="AW52" s="1049"/>
      <c r="AX52" s="1049"/>
      <c r="AY52" s="1049"/>
      <c r="AZ52" s="1055"/>
      <c r="BA52" s="1055"/>
      <c r="BB52" s="1055"/>
      <c r="BC52" s="1055"/>
      <c r="BD52" s="1055"/>
      <c r="BE52" s="1063"/>
      <c r="BF52" s="1063"/>
      <c r="BG52" s="1063"/>
      <c r="BH52" s="1063"/>
      <c r="BI52" s="1064"/>
      <c r="BJ52" s="205"/>
      <c r="BK52" s="205"/>
      <c r="BL52" s="205"/>
      <c r="BM52" s="205"/>
      <c r="BN52" s="205"/>
      <c r="BO52" s="218"/>
      <c r="BP52" s="218"/>
      <c r="BQ52" s="215">
        <v>46</v>
      </c>
      <c r="BR52" s="216"/>
      <c r="BS52" s="1040"/>
      <c r="BT52" s="1041"/>
      <c r="BU52" s="1041"/>
      <c r="BV52" s="1041"/>
      <c r="BW52" s="1041"/>
      <c r="BX52" s="1041"/>
      <c r="BY52" s="1041"/>
      <c r="BZ52" s="1041"/>
      <c r="CA52" s="1041"/>
      <c r="CB52" s="1041"/>
      <c r="CC52" s="1041"/>
      <c r="CD52" s="1041"/>
      <c r="CE52" s="1041"/>
      <c r="CF52" s="1041"/>
      <c r="CG52" s="1042"/>
      <c r="CH52" s="1014"/>
      <c r="CI52" s="1015"/>
      <c r="CJ52" s="1015"/>
      <c r="CK52" s="1015"/>
      <c r="CL52" s="1016"/>
      <c r="CM52" s="1014"/>
      <c r="CN52" s="1015"/>
      <c r="CO52" s="1015"/>
      <c r="CP52" s="1015"/>
      <c r="CQ52" s="1016"/>
      <c r="CR52" s="1014"/>
      <c r="CS52" s="1015"/>
      <c r="CT52" s="1015"/>
      <c r="CU52" s="1015"/>
      <c r="CV52" s="1016"/>
      <c r="CW52" s="1014"/>
      <c r="CX52" s="1015"/>
      <c r="CY52" s="1015"/>
      <c r="CZ52" s="1015"/>
      <c r="DA52" s="1016"/>
      <c r="DB52" s="1014"/>
      <c r="DC52" s="1015"/>
      <c r="DD52" s="1015"/>
      <c r="DE52" s="1015"/>
      <c r="DF52" s="1016"/>
      <c r="DG52" s="1014"/>
      <c r="DH52" s="1015"/>
      <c r="DI52" s="1015"/>
      <c r="DJ52" s="1015"/>
      <c r="DK52" s="1016"/>
      <c r="DL52" s="1014"/>
      <c r="DM52" s="1015"/>
      <c r="DN52" s="1015"/>
      <c r="DO52" s="1015"/>
      <c r="DP52" s="1016"/>
      <c r="DQ52" s="1014"/>
      <c r="DR52" s="1015"/>
      <c r="DS52" s="1015"/>
      <c r="DT52" s="1015"/>
      <c r="DU52" s="1016"/>
      <c r="DV52" s="1018"/>
      <c r="DW52" s="1019"/>
      <c r="DX52" s="1019"/>
      <c r="DY52" s="1019"/>
      <c r="DZ52" s="1020"/>
      <c r="EA52" s="199"/>
    </row>
    <row r="53" spans="1:131" s="200" customFormat="1" ht="26.25" customHeight="1">
      <c r="A53" s="214">
        <v>26</v>
      </c>
      <c r="B53" s="1045"/>
      <c r="C53" s="1046"/>
      <c r="D53" s="1046"/>
      <c r="E53" s="1046"/>
      <c r="F53" s="1046"/>
      <c r="G53" s="1046"/>
      <c r="H53" s="1046"/>
      <c r="I53" s="1046"/>
      <c r="J53" s="1046"/>
      <c r="K53" s="1046"/>
      <c r="L53" s="1046"/>
      <c r="M53" s="1046"/>
      <c r="N53" s="1046"/>
      <c r="O53" s="1046"/>
      <c r="P53" s="1047"/>
      <c r="Q53" s="1048"/>
      <c r="R53" s="1049"/>
      <c r="S53" s="1049"/>
      <c r="T53" s="1049"/>
      <c r="U53" s="1049"/>
      <c r="V53" s="1049"/>
      <c r="W53" s="1049"/>
      <c r="X53" s="1049"/>
      <c r="Y53" s="1049"/>
      <c r="Z53" s="1049"/>
      <c r="AA53" s="1049"/>
      <c r="AB53" s="1049"/>
      <c r="AC53" s="1049"/>
      <c r="AD53" s="1049"/>
      <c r="AE53" s="1050"/>
      <c r="AF53" s="1051"/>
      <c r="AG53" s="1052"/>
      <c r="AH53" s="1052"/>
      <c r="AI53" s="1052"/>
      <c r="AJ53" s="1053"/>
      <c r="AK53" s="1054"/>
      <c r="AL53" s="1049"/>
      <c r="AM53" s="1049"/>
      <c r="AN53" s="1049"/>
      <c r="AO53" s="1049"/>
      <c r="AP53" s="1049"/>
      <c r="AQ53" s="1049"/>
      <c r="AR53" s="1049"/>
      <c r="AS53" s="1049"/>
      <c r="AT53" s="1049"/>
      <c r="AU53" s="1049"/>
      <c r="AV53" s="1049"/>
      <c r="AW53" s="1049"/>
      <c r="AX53" s="1049"/>
      <c r="AY53" s="1049"/>
      <c r="AZ53" s="1055"/>
      <c r="BA53" s="1055"/>
      <c r="BB53" s="1055"/>
      <c r="BC53" s="1055"/>
      <c r="BD53" s="1055"/>
      <c r="BE53" s="1063"/>
      <c r="BF53" s="1063"/>
      <c r="BG53" s="1063"/>
      <c r="BH53" s="1063"/>
      <c r="BI53" s="1064"/>
      <c r="BJ53" s="205"/>
      <c r="BK53" s="205"/>
      <c r="BL53" s="205"/>
      <c r="BM53" s="205"/>
      <c r="BN53" s="205"/>
      <c r="BO53" s="218"/>
      <c r="BP53" s="218"/>
      <c r="BQ53" s="215">
        <v>47</v>
      </c>
      <c r="BR53" s="216"/>
      <c r="BS53" s="1040"/>
      <c r="BT53" s="1041"/>
      <c r="BU53" s="1041"/>
      <c r="BV53" s="1041"/>
      <c r="BW53" s="1041"/>
      <c r="BX53" s="1041"/>
      <c r="BY53" s="1041"/>
      <c r="BZ53" s="1041"/>
      <c r="CA53" s="1041"/>
      <c r="CB53" s="1041"/>
      <c r="CC53" s="1041"/>
      <c r="CD53" s="1041"/>
      <c r="CE53" s="1041"/>
      <c r="CF53" s="1041"/>
      <c r="CG53" s="1042"/>
      <c r="CH53" s="1014"/>
      <c r="CI53" s="1015"/>
      <c r="CJ53" s="1015"/>
      <c r="CK53" s="1015"/>
      <c r="CL53" s="1016"/>
      <c r="CM53" s="1014"/>
      <c r="CN53" s="1015"/>
      <c r="CO53" s="1015"/>
      <c r="CP53" s="1015"/>
      <c r="CQ53" s="1016"/>
      <c r="CR53" s="1014"/>
      <c r="CS53" s="1015"/>
      <c r="CT53" s="1015"/>
      <c r="CU53" s="1015"/>
      <c r="CV53" s="1016"/>
      <c r="CW53" s="1014"/>
      <c r="CX53" s="1015"/>
      <c r="CY53" s="1015"/>
      <c r="CZ53" s="1015"/>
      <c r="DA53" s="1016"/>
      <c r="DB53" s="1014"/>
      <c r="DC53" s="1015"/>
      <c r="DD53" s="1015"/>
      <c r="DE53" s="1015"/>
      <c r="DF53" s="1016"/>
      <c r="DG53" s="1014"/>
      <c r="DH53" s="1015"/>
      <c r="DI53" s="1015"/>
      <c r="DJ53" s="1015"/>
      <c r="DK53" s="1016"/>
      <c r="DL53" s="1014"/>
      <c r="DM53" s="1015"/>
      <c r="DN53" s="1015"/>
      <c r="DO53" s="1015"/>
      <c r="DP53" s="1016"/>
      <c r="DQ53" s="1014"/>
      <c r="DR53" s="1015"/>
      <c r="DS53" s="1015"/>
      <c r="DT53" s="1015"/>
      <c r="DU53" s="1016"/>
      <c r="DV53" s="1018"/>
      <c r="DW53" s="1019"/>
      <c r="DX53" s="1019"/>
      <c r="DY53" s="1019"/>
      <c r="DZ53" s="1020"/>
      <c r="EA53" s="199"/>
    </row>
    <row r="54" spans="1:131" s="200" customFormat="1" ht="26.25" customHeight="1">
      <c r="A54" s="214">
        <v>27</v>
      </c>
      <c r="B54" s="1045"/>
      <c r="C54" s="1046"/>
      <c r="D54" s="1046"/>
      <c r="E54" s="1046"/>
      <c r="F54" s="1046"/>
      <c r="G54" s="1046"/>
      <c r="H54" s="1046"/>
      <c r="I54" s="1046"/>
      <c r="J54" s="1046"/>
      <c r="K54" s="1046"/>
      <c r="L54" s="1046"/>
      <c r="M54" s="1046"/>
      <c r="N54" s="1046"/>
      <c r="O54" s="1046"/>
      <c r="P54" s="1047"/>
      <c r="Q54" s="1048"/>
      <c r="R54" s="1049"/>
      <c r="S54" s="1049"/>
      <c r="T54" s="1049"/>
      <c r="U54" s="1049"/>
      <c r="V54" s="1049"/>
      <c r="W54" s="1049"/>
      <c r="X54" s="1049"/>
      <c r="Y54" s="1049"/>
      <c r="Z54" s="1049"/>
      <c r="AA54" s="1049"/>
      <c r="AB54" s="1049"/>
      <c r="AC54" s="1049"/>
      <c r="AD54" s="1049"/>
      <c r="AE54" s="1050"/>
      <c r="AF54" s="1051"/>
      <c r="AG54" s="1052"/>
      <c r="AH54" s="1052"/>
      <c r="AI54" s="1052"/>
      <c r="AJ54" s="1053"/>
      <c r="AK54" s="1054"/>
      <c r="AL54" s="1049"/>
      <c r="AM54" s="1049"/>
      <c r="AN54" s="1049"/>
      <c r="AO54" s="1049"/>
      <c r="AP54" s="1049"/>
      <c r="AQ54" s="1049"/>
      <c r="AR54" s="1049"/>
      <c r="AS54" s="1049"/>
      <c r="AT54" s="1049"/>
      <c r="AU54" s="1049"/>
      <c r="AV54" s="1049"/>
      <c r="AW54" s="1049"/>
      <c r="AX54" s="1049"/>
      <c r="AY54" s="1049"/>
      <c r="AZ54" s="1055"/>
      <c r="BA54" s="1055"/>
      <c r="BB54" s="1055"/>
      <c r="BC54" s="1055"/>
      <c r="BD54" s="1055"/>
      <c r="BE54" s="1063"/>
      <c r="BF54" s="1063"/>
      <c r="BG54" s="1063"/>
      <c r="BH54" s="1063"/>
      <c r="BI54" s="1064"/>
      <c r="BJ54" s="205"/>
      <c r="BK54" s="205"/>
      <c r="BL54" s="205"/>
      <c r="BM54" s="205"/>
      <c r="BN54" s="205"/>
      <c r="BO54" s="218"/>
      <c r="BP54" s="218"/>
      <c r="BQ54" s="215">
        <v>48</v>
      </c>
      <c r="BR54" s="216"/>
      <c r="BS54" s="1040"/>
      <c r="BT54" s="1041"/>
      <c r="BU54" s="1041"/>
      <c r="BV54" s="1041"/>
      <c r="BW54" s="1041"/>
      <c r="BX54" s="1041"/>
      <c r="BY54" s="1041"/>
      <c r="BZ54" s="1041"/>
      <c r="CA54" s="1041"/>
      <c r="CB54" s="1041"/>
      <c r="CC54" s="1041"/>
      <c r="CD54" s="1041"/>
      <c r="CE54" s="1041"/>
      <c r="CF54" s="1041"/>
      <c r="CG54" s="1042"/>
      <c r="CH54" s="1014"/>
      <c r="CI54" s="1015"/>
      <c r="CJ54" s="1015"/>
      <c r="CK54" s="1015"/>
      <c r="CL54" s="1016"/>
      <c r="CM54" s="1014"/>
      <c r="CN54" s="1015"/>
      <c r="CO54" s="1015"/>
      <c r="CP54" s="1015"/>
      <c r="CQ54" s="1016"/>
      <c r="CR54" s="1014"/>
      <c r="CS54" s="1015"/>
      <c r="CT54" s="1015"/>
      <c r="CU54" s="1015"/>
      <c r="CV54" s="1016"/>
      <c r="CW54" s="1014"/>
      <c r="CX54" s="1015"/>
      <c r="CY54" s="1015"/>
      <c r="CZ54" s="1015"/>
      <c r="DA54" s="1016"/>
      <c r="DB54" s="1014"/>
      <c r="DC54" s="1015"/>
      <c r="DD54" s="1015"/>
      <c r="DE54" s="1015"/>
      <c r="DF54" s="1016"/>
      <c r="DG54" s="1014"/>
      <c r="DH54" s="1015"/>
      <c r="DI54" s="1015"/>
      <c r="DJ54" s="1015"/>
      <c r="DK54" s="1016"/>
      <c r="DL54" s="1014"/>
      <c r="DM54" s="1015"/>
      <c r="DN54" s="1015"/>
      <c r="DO54" s="1015"/>
      <c r="DP54" s="1016"/>
      <c r="DQ54" s="1014"/>
      <c r="DR54" s="1015"/>
      <c r="DS54" s="1015"/>
      <c r="DT54" s="1015"/>
      <c r="DU54" s="1016"/>
      <c r="DV54" s="1018"/>
      <c r="DW54" s="1019"/>
      <c r="DX54" s="1019"/>
      <c r="DY54" s="1019"/>
      <c r="DZ54" s="1020"/>
      <c r="EA54" s="199"/>
    </row>
    <row r="55" spans="1:131" s="200" customFormat="1" ht="26.25" customHeight="1">
      <c r="A55" s="214">
        <v>28</v>
      </c>
      <c r="B55" s="1045"/>
      <c r="C55" s="1046"/>
      <c r="D55" s="1046"/>
      <c r="E55" s="1046"/>
      <c r="F55" s="1046"/>
      <c r="G55" s="1046"/>
      <c r="H55" s="1046"/>
      <c r="I55" s="1046"/>
      <c r="J55" s="1046"/>
      <c r="K55" s="1046"/>
      <c r="L55" s="1046"/>
      <c r="M55" s="1046"/>
      <c r="N55" s="1046"/>
      <c r="O55" s="1046"/>
      <c r="P55" s="1047"/>
      <c r="Q55" s="1048"/>
      <c r="R55" s="1049"/>
      <c r="S55" s="1049"/>
      <c r="T55" s="1049"/>
      <c r="U55" s="1049"/>
      <c r="V55" s="1049"/>
      <c r="W55" s="1049"/>
      <c r="X55" s="1049"/>
      <c r="Y55" s="1049"/>
      <c r="Z55" s="1049"/>
      <c r="AA55" s="1049"/>
      <c r="AB55" s="1049"/>
      <c r="AC55" s="1049"/>
      <c r="AD55" s="1049"/>
      <c r="AE55" s="1050"/>
      <c r="AF55" s="1051"/>
      <c r="AG55" s="1052"/>
      <c r="AH55" s="1052"/>
      <c r="AI55" s="1052"/>
      <c r="AJ55" s="1053"/>
      <c r="AK55" s="1054"/>
      <c r="AL55" s="1049"/>
      <c r="AM55" s="1049"/>
      <c r="AN55" s="1049"/>
      <c r="AO55" s="1049"/>
      <c r="AP55" s="1049"/>
      <c r="AQ55" s="1049"/>
      <c r="AR55" s="1049"/>
      <c r="AS55" s="1049"/>
      <c r="AT55" s="1049"/>
      <c r="AU55" s="1049"/>
      <c r="AV55" s="1049"/>
      <c r="AW55" s="1049"/>
      <c r="AX55" s="1049"/>
      <c r="AY55" s="1049"/>
      <c r="AZ55" s="1055"/>
      <c r="BA55" s="1055"/>
      <c r="BB55" s="1055"/>
      <c r="BC55" s="1055"/>
      <c r="BD55" s="1055"/>
      <c r="BE55" s="1063"/>
      <c r="BF55" s="1063"/>
      <c r="BG55" s="1063"/>
      <c r="BH55" s="1063"/>
      <c r="BI55" s="1064"/>
      <c r="BJ55" s="205"/>
      <c r="BK55" s="205"/>
      <c r="BL55" s="205"/>
      <c r="BM55" s="205"/>
      <c r="BN55" s="205"/>
      <c r="BO55" s="218"/>
      <c r="BP55" s="218"/>
      <c r="BQ55" s="215">
        <v>49</v>
      </c>
      <c r="BR55" s="216"/>
      <c r="BS55" s="1040"/>
      <c r="BT55" s="1041"/>
      <c r="BU55" s="1041"/>
      <c r="BV55" s="1041"/>
      <c r="BW55" s="1041"/>
      <c r="BX55" s="1041"/>
      <c r="BY55" s="1041"/>
      <c r="BZ55" s="1041"/>
      <c r="CA55" s="1041"/>
      <c r="CB55" s="1041"/>
      <c r="CC55" s="1041"/>
      <c r="CD55" s="1041"/>
      <c r="CE55" s="1041"/>
      <c r="CF55" s="1041"/>
      <c r="CG55" s="1042"/>
      <c r="CH55" s="1014"/>
      <c r="CI55" s="1015"/>
      <c r="CJ55" s="1015"/>
      <c r="CK55" s="1015"/>
      <c r="CL55" s="1016"/>
      <c r="CM55" s="1014"/>
      <c r="CN55" s="1015"/>
      <c r="CO55" s="1015"/>
      <c r="CP55" s="1015"/>
      <c r="CQ55" s="1016"/>
      <c r="CR55" s="1014"/>
      <c r="CS55" s="1015"/>
      <c r="CT55" s="1015"/>
      <c r="CU55" s="1015"/>
      <c r="CV55" s="1016"/>
      <c r="CW55" s="1014"/>
      <c r="CX55" s="1015"/>
      <c r="CY55" s="1015"/>
      <c r="CZ55" s="1015"/>
      <c r="DA55" s="1016"/>
      <c r="DB55" s="1014"/>
      <c r="DC55" s="1015"/>
      <c r="DD55" s="1015"/>
      <c r="DE55" s="1015"/>
      <c r="DF55" s="1016"/>
      <c r="DG55" s="1014"/>
      <c r="DH55" s="1015"/>
      <c r="DI55" s="1015"/>
      <c r="DJ55" s="1015"/>
      <c r="DK55" s="1016"/>
      <c r="DL55" s="1014"/>
      <c r="DM55" s="1015"/>
      <c r="DN55" s="1015"/>
      <c r="DO55" s="1015"/>
      <c r="DP55" s="1016"/>
      <c r="DQ55" s="1014"/>
      <c r="DR55" s="1015"/>
      <c r="DS55" s="1015"/>
      <c r="DT55" s="1015"/>
      <c r="DU55" s="1016"/>
      <c r="DV55" s="1018"/>
      <c r="DW55" s="1019"/>
      <c r="DX55" s="1019"/>
      <c r="DY55" s="1019"/>
      <c r="DZ55" s="1020"/>
      <c r="EA55" s="199"/>
    </row>
    <row r="56" spans="1:131" s="200" customFormat="1" ht="26.25" customHeight="1">
      <c r="A56" s="214">
        <v>29</v>
      </c>
      <c r="B56" s="1045"/>
      <c r="C56" s="1046"/>
      <c r="D56" s="1046"/>
      <c r="E56" s="1046"/>
      <c r="F56" s="1046"/>
      <c r="G56" s="1046"/>
      <c r="H56" s="1046"/>
      <c r="I56" s="1046"/>
      <c r="J56" s="1046"/>
      <c r="K56" s="1046"/>
      <c r="L56" s="1046"/>
      <c r="M56" s="1046"/>
      <c r="N56" s="1046"/>
      <c r="O56" s="1046"/>
      <c r="P56" s="1047"/>
      <c r="Q56" s="1048"/>
      <c r="R56" s="1049"/>
      <c r="S56" s="1049"/>
      <c r="T56" s="1049"/>
      <c r="U56" s="1049"/>
      <c r="V56" s="1049"/>
      <c r="W56" s="1049"/>
      <c r="X56" s="1049"/>
      <c r="Y56" s="1049"/>
      <c r="Z56" s="1049"/>
      <c r="AA56" s="1049"/>
      <c r="AB56" s="1049"/>
      <c r="AC56" s="1049"/>
      <c r="AD56" s="1049"/>
      <c r="AE56" s="1050"/>
      <c r="AF56" s="1051"/>
      <c r="AG56" s="1052"/>
      <c r="AH56" s="1052"/>
      <c r="AI56" s="1052"/>
      <c r="AJ56" s="1053"/>
      <c r="AK56" s="1054"/>
      <c r="AL56" s="1049"/>
      <c r="AM56" s="1049"/>
      <c r="AN56" s="1049"/>
      <c r="AO56" s="1049"/>
      <c r="AP56" s="1049"/>
      <c r="AQ56" s="1049"/>
      <c r="AR56" s="1049"/>
      <c r="AS56" s="1049"/>
      <c r="AT56" s="1049"/>
      <c r="AU56" s="1049"/>
      <c r="AV56" s="1049"/>
      <c r="AW56" s="1049"/>
      <c r="AX56" s="1049"/>
      <c r="AY56" s="1049"/>
      <c r="AZ56" s="1055"/>
      <c r="BA56" s="1055"/>
      <c r="BB56" s="1055"/>
      <c r="BC56" s="1055"/>
      <c r="BD56" s="1055"/>
      <c r="BE56" s="1063"/>
      <c r="BF56" s="1063"/>
      <c r="BG56" s="1063"/>
      <c r="BH56" s="1063"/>
      <c r="BI56" s="1064"/>
      <c r="BJ56" s="205"/>
      <c r="BK56" s="205"/>
      <c r="BL56" s="205"/>
      <c r="BM56" s="205"/>
      <c r="BN56" s="205"/>
      <c r="BO56" s="218"/>
      <c r="BP56" s="218"/>
      <c r="BQ56" s="215">
        <v>50</v>
      </c>
      <c r="BR56" s="216"/>
      <c r="BS56" s="1040"/>
      <c r="BT56" s="1041"/>
      <c r="BU56" s="1041"/>
      <c r="BV56" s="1041"/>
      <c r="BW56" s="1041"/>
      <c r="BX56" s="1041"/>
      <c r="BY56" s="1041"/>
      <c r="BZ56" s="1041"/>
      <c r="CA56" s="1041"/>
      <c r="CB56" s="1041"/>
      <c r="CC56" s="1041"/>
      <c r="CD56" s="1041"/>
      <c r="CE56" s="1041"/>
      <c r="CF56" s="1041"/>
      <c r="CG56" s="1042"/>
      <c r="CH56" s="1014"/>
      <c r="CI56" s="1015"/>
      <c r="CJ56" s="1015"/>
      <c r="CK56" s="1015"/>
      <c r="CL56" s="1016"/>
      <c r="CM56" s="1014"/>
      <c r="CN56" s="1015"/>
      <c r="CO56" s="1015"/>
      <c r="CP56" s="1015"/>
      <c r="CQ56" s="1016"/>
      <c r="CR56" s="1014"/>
      <c r="CS56" s="1015"/>
      <c r="CT56" s="1015"/>
      <c r="CU56" s="1015"/>
      <c r="CV56" s="1016"/>
      <c r="CW56" s="1014"/>
      <c r="CX56" s="1015"/>
      <c r="CY56" s="1015"/>
      <c r="CZ56" s="1015"/>
      <c r="DA56" s="1016"/>
      <c r="DB56" s="1014"/>
      <c r="DC56" s="1015"/>
      <c r="DD56" s="1015"/>
      <c r="DE56" s="1015"/>
      <c r="DF56" s="1016"/>
      <c r="DG56" s="1014"/>
      <c r="DH56" s="1015"/>
      <c r="DI56" s="1015"/>
      <c r="DJ56" s="1015"/>
      <c r="DK56" s="1016"/>
      <c r="DL56" s="1014"/>
      <c r="DM56" s="1015"/>
      <c r="DN56" s="1015"/>
      <c r="DO56" s="1015"/>
      <c r="DP56" s="1016"/>
      <c r="DQ56" s="1014"/>
      <c r="DR56" s="1015"/>
      <c r="DS56" s="1015"/>
      <c r="DT56" s="1015"/>
      <c r="DU56" s="1016"/>
      <c r="DV56" s="1018"/>
      <c r="DW56" s="1019"/>
      <c r="DX56" s="1019"/>
      <c r="DY56" s="1019"/>
      <c r="DZ56" s="1020"/>
      <c r="EA56" s="199"/>
    </row>
    <row r="57" spans="1:131" s="200" customFormat="1" ht="26.25" customHeight="1">
      <c r="A57" s="214">
        <v>30</v>
      </c>
      <c r="B57" s="1045"/>
      <c r="C57" s="1046"/>
      <c r="D57" s="1046"/>
      <c r="E57" s="1046"/>
      <c r="F57" s="1046"/>
      <c r="G57" s="1046"/>
      <c r="H57" s="1046"/>
      <c r="I57" s="1046"/>
      <c r="J57" s="1046"/>
      <c r="K57" s="1046"/>
      <c r="L57" s="1046"/>
      <c r="M57" s="1046"/>
      <c r="N57" s="1046"/>
      <c r="O57" s="1046"/>
      <c r="P57" s="1047"/>
      <c r="Q57" s="1048"/>
      <c r="R57" s="1049"/>
      <c r="S57" s="1049"/>
      <c r="T57" s="1049"/>
      <c r="U57" s="1049"/>
      <c r="V57" s="1049"/>
      <c r="W57" s="1049"/>
      <c r="X57" s="1049"/>
      <c r="Y57" s="1049"/>
      <c r="Z57" s="1049"/>
      <c r="AA57" s="1049"/>
      <c r="AB57" s="1049"/>
      <c r="AC57" s="1049"/>
      <c r="AD57" s="1049"/>
      <c r="AE57" s="1050"/>
      <c r="AF57" s="1051"/>
      <c r="AG57" s="1052"/>
      <c r="AH57" s="1052"/>
      <c r="AI57" s="1052"/>
      <c r="AJ57" s="1053"/>
      <c r="AK57" s="1054"/>
      <c r="AL57" s="1049"/>
      <c r="AM57" s="1049"/>
      <c r="AN57" s="1049"/>
      <c r="AO57" s="1049"/>
      <c r="AP57" s="1049"/>
      <c r="AQ57" s="1049"/>
      <c r="AR57" s="1049"/>
      <c r="AS57" s="1049"/>
      <c r="AT57" s="1049"/>
      <c r="AU57" s="1049"/>
      <c r="AV57" s="1049"/>
      <c r="AW57" s="1049"/>
      <c r="AX57" s="1049"/>
      <c r="AY57" s="1049"/>
      <c r="AZ57" s="1055"/>
      <c r="BA57" s="1055"/>
      <c r="BB57" s="1055"/>
      <c r="BC57" s="1055"/>
      <c r="BD57" s="1055"/>
      <c r="BE57" s="1063"/>
      <c r="BF57" s="1063"/>
      <c r="BG57" s="1063"/>
      <c r="BH57" s="1063"/>
      <c r="BI57" s="1064"/>
      <c r="BJ57" s="205"/>
      <c r="BK57" s="205"/>
      <c r="BL57" s="205"/>
      <c r="BM57" s="205"/>
      <c r="BN57" s="205"/>
      <c r="BO57" s="218"/>
      <c r="BP57" s="218"/>
      <c r="BQ57" s="215">
        <v>51</v>
      </c>
      <c r="BR57" s="216"/>
      <c r="BS57" s="1040"/>
      <c r="BT57" s="1041"/>
      <c r="BU57" s="1041"/>
      <c r="BV57" s="1041"/>
      <c r="BW57" s="1041"/>
      <c r="BX57" s="1041"/>
      <c r="BY57" s="1041"/>
      <c r="BZ57" s="1041"/>
      <c r="CA57" s="1041"/>
      <c r="CB57" s="1041"/>
      <c r="CC57" s="1041"/>
      <c r="CD57" s="1041"/>
      <c r="CE57" s="1041"/>
      <c r="CF57" s="1041"/>
      <c r="CG57" s="1042"/>
      <c r="CH57" s="1014"/>
      <c r="CI57" s="1015"/>
      <c r="CJ57" s="1015"/>
      <c r="CK57" s="1015"/>
      <c r="CL57" s="1016"/>
      <c r="CM57" s="1014"/>
      <c r="CN57" s="1015"/>
      <c r="CO57" s="1015"/>
      <c r="CP57" s="1015"/>
      <c r="CQ57" s="1016"/>
      <c r="CR57" s="1014"/>
      <c r="CS57" s="1015"/>
      <c r="CT57" s="1015"/>
      <c r="CU57" s="1015"/>
      <c r="CV57" s="1016"/>
      <c r="CW57" s="1014"/>
      <c r="CX57" s="1015"/>
      <c r="CY57" s="1015"/>
      <c r="CZ57" s="1015"/>
      <c r="DA57" s="1016"/>
      <c r="DB57" s="1014"/>
      <c r="DC57" s="1015"/>
      <c r="DD57" s="1015"/>
      <c r="DE57" s="1015"/>
      <c r="DF57" s="1016"/>
      <c r="DG57" s="1014"/>
      <c r="DH57" s="1015"/>
      <c r="DI57" s="1015"/>
      <c r="DJ57" s="1015"/>
      <c r="DK57" s="1016"/>
      <c r="DL57" s="1014"/>
      <c r="DM57" s="1015"/>
      <c r="DN57" s="1015"/>
      <c r="DO57" s="1015"/>
      <c r="DP57" s="1016"/>
      <c r="DQ57" s="1014"/>
      <c r="DR57" s="1015"/>
      <c r="DS57" s="1015"/>
      <c r="DT57" s="1015"/>
      <c r="DU57" s="1016"/>
      <c r="DV57" s="1018"/>
      <c r="DW57" s="1019"/>
      <c r="DX57" s="1019"/>
      <c r="DY57" s="1019"/>
      <c r="DZ57" s="1020"/>
      <c r="EA57" s="199"/>
    </row>
    <row r="58" spans="1:131" s="200" customFormat="1" ht="26.25" customHeight="1">
      <c r="A58" s="214">
        <v>31</v>
      </c>
      <c r="B58" s="1045"/>
      <c r="C58" s="1046"/>
      <c r="D58" s="1046"/>
      <c r="E58" s="1046"/>
      <c r="F58" s="1046"/>
      <c r="G58" s="1046"/>
      <c r="H58" s="1046"/>
      <c r="I58" s="1046"/>
      <c r="J58" s="1046"/>
      <c r="K58" s="1046"/>
      <c r="L58" s="1046"/>
      <c r="M58" s="1046"/>
      <c r="N58" s="1046"/>
      <c r="O58" s="1046"/>
      <c r="P58" s="1047"/>
      <c r="Q58" s="1048"/>
      <c r="R58" s="1049"/>
      <c r="S58" s="1049"/>
      <c r="T58" s="1049"/>
      <c r="U58" s="1049"/>
      <c r="V58" s="1049"/>
      <c r="W58" s="1049"/>
      <c r="X58" s="1049"/>
      <c r="Y58" s="1049"/>
      <c r="Z58" s="1049"/>
      <c r="AA58" s="1049"/>
      <c r="AB58" s="1049"/>
      <c r="AC58" s="1049"/>
      <c r="AD58" s="1049"/>
      <c r="AE58" s="1050"/>
      <c r="AF58" s="1051"/>
      <c r="AG58" s="1052"/>
      <c r="AH58" s="1052"/>
      <c r="AI58" s="1052"/>
      <c r="AJ58" s="1053"/>
      <c r="AK58" s="1054"/>
      <c r="AL58" s="1049"/>
      <c r="AM58" s="1049"/>
      <c r="AN58" s="1049"/>
      <c r="AO58" s="1049"/>
      <c r="AP58" s="1049"/>
      <c r="AQ58" s="1049"/>
      <c r="AR58" s="1049"/>
      <c r="AS58" s="1049"/>
      <c r="AT58" s="1049"/>
      <c r="AU58" s="1049"/>
      <c r="AV58" s="1049"/>
      <c r="AW58" s="1049"/>
      <c r="AX58" s="1049"/>
      <c r="AY58" s="1049"/>
      <c r="AZ58" s="1055"/>
      <c r="BA58" s="1055"/>
      <c r="BB58" s="1055"/>
      <c r="BC58" s="1055"/>
      <c r="BD58" s="1055"/>
      <c r="BE58" s="1063"/>
      <c r="BF58" s="1063"/>
      <c r="BG58" s="1063"/>
      <c r="BH58" s="1063"/>
      <c r="BI58" s="1064"/>
      <c r="BJ58" s="205"/>
      <c r="BK58" s="205"/>
      <c r="BL58" s="205"/>
      <c r="BM58" s="205"/>
      <c r="BN58" s="205"/>
      <c r="BO58" s="218"/>
      <c r="BP58" s="218"/>
      <c r="BQ58" s="215">
        <v>52</v>
      </c>
      <c r="BR58" s="216"/>
      <c r="BS58" s="1040"/>
      <c r="BT58" s="1041"/>
      <c r="BU58" s="1041"/>
      <c r="BV58" s="1041"/>
      <c r="BW58" s="1041"/>
      <c r="BX58" s="1041"/>
      <c r="BY58" s="1041"/>
      <c r="BZ58" s="1041"/>
      <c r="CA58" s="1041"/>
      <c r="CB58" s="1041"/>
      <c r="CC58" s="1041"/>
      <c r="CD58" s="1041"/>
      <c r="CE58" s="1041"/>
      <c r="CF58" s="1041"/>
      <c r="CG58" s="1042"/>
      <c r="CH58" s="1014"/>
      <c r="CI58" s="1015"/>
      <c r="CJ58" s="1015"/>
      <c r="CK58" s="1015"/>
      <c r="CL58" s="1016"/>
      <c r="CM58" s="1014"/>
      <c r="CN58" s="1015"/>
      <c r="CO58" s="1015"/>
      <c r="CP58" s="1015"/>
      <c r="CQ58" s="1016"/>
      <c r="CR58" s="1014"/>
      <c r="CS58" s="1015"/>
      <c r="CT58" s="1015"/>
      <c r="CU58" s="1015"/>
      <c r="CV58" s="1016"/>
      <c r="CW58" s="1014"/>
      <c r="CX58" s="1015"/>
      <c r="CY58" s="1015"/>
      <c r="CZ58" s="1015"/>
      <c r="DA58" s="1016"/>
      <c r="DB58" s="1014"/>
      <c r="DC58" s="1015"/>
      <c r="DD58" s="1015"/>
      <c r="DE58" s="1015"/>
      <c r="DF58" s="1016"/>
      <c r="DG58" s="1014"/>
      <c r="DH58" s="1015"/>
      <c r="DI58" s="1015"/>
      <c r="DJ58" s="1015"/>
      <c r="DK58" s="1016"/>
      <c r="DL58" s="1014"/>
      <c r="DM58" s="1015"/>
      <c r="DN58" s="1015"/>
      <c r="DO58" s="1015"/>
      <c r="DP58" s="1016"/>
      <c r="DQ58" s="1014"/>
      <c r="DR58" s="1015"/>
      <c r="DS58" s="1015"/>
      <c r="DT58" s="1015"/>
      <c r="DU58" s="1016"/>
      <c r="DV58" s="1018"/>
      <c r="DW58" s="1019"/>
      <c r="DX58" s="1019"/>
      <c r="DY58" s="1019"/>
      <c r="DZ58" s="1020"/>
      <c r="EA58" s="199"/>
    </row>
    <row r="59" spans="1:131" s="200" customFormat="1" ht="26.25" customHeight="1">
      <c r="A59" s="214">
        <v>32</v>
      </c>
      <c r="B59" s="1045"/>
      <c r="C59" s="1046"/>
      <c r="D59" s="1046"/>
      <c r="E59" s="1046"/>
      <c r="F59" s="1046"/>
      <c r="G59" s="1046"/>
      <c r="H59" s="1046"/>
      <c r="I59" s="1046"/>
      <c r="J59" s="1046"/>
      <c r="K59" s="1046"/>
      <c r="L59" s="1046"/>
      <c r="M59" s="1046"/>
      <c r="N59" s="1046"/>
      <c r="O59" s="1046"/>
      <c r="P59" s="1047"/>
      <c r="Q59" s="1048"/>
      <c r="R59" s="1049"/>
      <c r="S59" s="1049"/>
      <c r="T59" s="1049"/>
      <c r="U59" s="1049"/>
      <c r="V59" s="1049"/>
      <c r="W59" s="1049"/>
      <c r="X59" s="1049"/>
      <c r="Y59" s="1049"/>
      <c r="Z59" s="1049"/>
      <c r="AA59" s="1049"/>
      <c r="AB59" s="1049"/>
      <c r="AC59" s="1049"/>
      <c r="AD59" s="1049"/>
      <c r="AE59" s="1050"/>
      <c r="AF59" s="1051"/>
      <c r="AG59" s="1052"/>
      <c r="AH59" s="1052"/>
      <c r="AI59" s="1052"/>
      <c r="AJ59" s="1053"/>
      <c r="AK59" s="1054"/>
      <c r="AL59" s="1049"/>
      <c r="AM59" s="1049"/>
      <c r="AN59" s="1049"/>
      <c r="AO59" s="1049"/>
      <c r="AP59" s="1049"/>
      <c r="AQ59" s="1049"/>
      <c r="AR59" s="1049"/>
      <c r="AS59" s="1049"/>
      <c r="AT59" s="1049"/>
      <c r="AU59" s="1049"/>
      <c r="AV59" s="1049"/>
      <c r="AW59" s="1049"/>
      <c r="AX59" s="1049"/>
      <c r="AY59" s="1049"/>
      <c r="AZ59" s="1055"/>
      <c r="BA59" s="1055"/>
      <c r="BB59" s="1055"/>
      <c r="BC59" s="1055"/>
      <c r="BD59" s="1055"/>
      <c r="BE59" s="1063"/>
      <c r="BF59" s="1063"/>
      <c r="BG59" s="1063"/>
      <c r="BH59" s="1063"/>
      <c r="BI59" s="1064"/>
      <c r="BJ59" s="205"/>
      <c r="BK59" s="205"/>
      <c r="BL59" s="205"/>
      <c r="BM59" s="205"/>
      <c r="BN59" s="205"/>
      <c r="BO59" s="218"/>
      <c r="BP59" s="218"/>
      <c r="BQ59" s="215">
        <v>53</v>
      </c>
      <c r="BR59" s="216"/>
      <c r="BS59" s="1040"/>
      <c r="BT59" s="1041"/>
      <c r="BU59" s="1041"/>
      <c r="BV59" s="1041"/>
      <c r="BW59" s="1041"/>
      <c r="BX59" s="1041"/>
      <c r="BY59" s="1041"/>
      <c r="BZ59" s="1041"/>
      <c r="CA59" s="1041"/>
      <c r="CB59" s="1041"/>
      <c r="CC59" s="1041"/>
      <c r="CD59" s="1041"/>
      <c r="CE59" s="1041"/>
      <c r="CF59" s="1041"/>
      <c r="CG59" s="1042"/>
      <c r="CH59" s="1014"/>
      <c r="CI59" s="1015"/>
      <c r="CJ59" s="1015"/>
      <c r="CK59" s="1015"/>
      <c r="CL59" s="1016"/>
      <c r="CM59" s="1014"/>
      <c r="CN59" s="1015"/>
      <c r="CO59" s="1015"/>
      <c r="CP59" s="1015"/>
      <c r="CQ59" s="1016"/>
      <c r="CR59" s="1014"/>
      <c r="CS59" s="1015"/>
      <c r="CT59" s="1015"/>
      <c r="CU59" s="1015"/>
      <c r="CV59" s="1016"/>
      <c r="CW59" s="1014"/>
      <c r="CX59" s="1015"/>
      <c r="CY59" s="1015"/>
      <c r="CZ59" s="1015"/>
      <c r="DA59" s="1016"/>
      <c r="DB59" s="1014"/>
      <c r="DC59" s="1015"/>
      <c r="DD59" s="1015"/>
      <c r="DE59" s="1015"/>
      <c r="DF59" s="1016"/>
      <c r="DG59" s="1014"/>
      <c r="DH59" s="1015"/>
      <c r="DI59" s="1015"/>
      <c r="DJ59" s="1015"/>
      <c r="DK59" s="1016"/>
      <c r="DL59" s="1014"/>
      <c r="DM59" s="1015"/>
      <c r="DN59" s="1015"/>
      <c r="DO59" s="1015"/>
      <c r="DP59" s="1016"/>
      <c r="DQ59" s="1014"/>
      <c r="DR59" s="1015"/>
      <c r="DS59" s="1015"/>
      <c r="DT59" s="1015"/>
      <c r="DU59" s="1016"/>
      <c r="DV59" s="1018"/>
      <c r="DW59" s="1019"/>
      <c r="DX59" s="1019"/>
      <c r="DY59" s="1019"/>
      <c r="DZ59" s="1020"/>
      <c r="EA59" s="199"/>
    </row>
    <row r="60" spans="1:131" s="200" customFormat="1" ht="26.25" customHeight="1">
      <c r="A60" s="214">
        <v>33</v>
      </c>
      <c r="B60" s="1045"/>
      <c r="C60" s="1046"/>
      <c r="D60" s="1046"/>
      <c r="E60" s="1046"/>
      <c r="F60" s="1046"/>
      <c r="G60" s="1046"/>
      <c r="H60" s="1046"/>
      <c r="I60" s="1046"/>
      <c r="J60" s="1046"/>
      <c r="K60" s="1046"/>
      <c r="L60" s="1046"/>
      <c r="M60" s="1046"/>
      <c r="N60" s="1046"/>
      <c r="O60" s="1046"/>
      <c r="P60" s="1047"/>
      <c r="Q60" s="1048"/>
      <c r="R60" s="1049"/>
      <c r="S60" s="1049"/>
      <c r="T60" s="1049"/>
      <c r="U60" s="1049"/>
      <c r="V60" s="1049"/>
      <c r="W60" s="1049"/>
      <c r="X60" s="1049"/>
      <c r="Y60" s="1049"/>
      <c r="Z60" s="1049"/>
      <c r="AA60" s="1049"/>
      <c r="AB60" s="1049"/>
      <c r="AC60" s="1049"/>
      <c r="AD60" s="1049"/>
      <c r="AE60" s="1050"/>
      <c r="AF60" s="1051"/>
      <c r="AG60" s="1052"/>
      <c r="AH60" s="1052"/>
      <c r="AI60" s="1052"/>
      <c r="AJ60" s="1053"/>
      <c r="AK60" s="1054"/>
      <c r="AL60" s="1049"/>
      <c r="AM60" s="1049"/>
      <c r="AN60" s="1049"/>
      <c r="AO60" s="1049"/>
      <c r="AP60" s="1049"/>
      <c r="AQ60" s="1049"/>
      <c r="AR60" s="1049"/>
      <c r="AS60" s="1049"/>
      <c r="AT60" s="1049"/>
      <c r="AU60" s="1049"/>
      <c r="AV60" s="1049"/>
      <c r="AW60" s="1049"/>
      <c r="AX60" s="1049"/>
      <c r="AY60" s="1049"/>
      <c r="AZ60" s="1055"/>
      <c r="BA60" s="1055"/>
      <c r="BB60" s="1055"/>
      <c r="BC60" s="1055"/>
      <c r="BD60" s="1055"/>
      <c r="BE60" s="1063"/>
      <c r="BF60" s="1063"/>
      <c r="BG60" s="1063"/>
      <c r="BH60" s="1063"/>
      <c r="BI60" s="1064"/>
      <c r="BJ60" s="205"/>
      <c r="BK60" s="205"/>
      <c r="BL60" s="205"/>
      <c r="BM60" s="205"/>
      <c r="BN60" s="205"/>
      <c r="BO60" s="218"/>
      <c r="BP60" s="218"/>
      <c r="BQ60" s="215">
        <v>54</v>
      </c>
      <c r="BR60" s="216"/>
      <c r="BS60" s="1040"/>
      <c r="BT60" s="1041"/>
      <c r="BU60" s="1041"/>
      <c r="BV60" s="1041"/>
      <c r="BW60" s="1041"/>
      <c r="BX60" s="1041"/>
      <c r="BY60" s="1041"/>
      <c r="BZ60" s="1041"/>
      <c r="CA60" s="1041"/>
      <c r="CB60" s="1041"/>
      <c r="CC60" s="1041"/>
      <c r="CD60" s="1041"/>
      <c r="CE60" s="1041"/>
      <c r="CF60" s="1041"/>
      <c r="CG60" s="1042"/>
      <c r="CH60" s="1014"/>
      <c r="CI60" s="1015"/>
      <c r="CJ60" s="1015"/>
      <c r="CK60" s="1015"/>
      <c r="CL60" s="1016"/>
      <c r="CM60" s="1014"/>
      <c r="CN60" s="1015"/>
      <c r="CO60" s="1015"/>
      <c r="CP60" s="1015"/>
      <c r="CQ60" s="1016"/>
      <c r="CR60" s="1014"/>
      <c r="CS60" s="1015"/>
      <c r="CT60" s="1015"/>
      <c r="CU60" s="1015"/>
      <c r="CV60" s="1016"/>
      <c r="CW60" s="1014"/>
      <c r="CX60" s="1015"/>
      <c r="CY60" s="1015"/>
      <c r="CZ60" s="1015"/>
      <c r="DA60" s="1016"/>
      <c r="DB60" s="1014"/>
      <c r="DC60" s="1015"/>
      <c r="DD60" s="1015"/>
      <c r="DE60" s="1015"/>
      <c r="DF60" s="1016"/>
      <c r="DG60" s="1014"/>
      <c r="DH60" s="1015"/>
      <c r="DI60" s="1015"/>
      <c r="DJ60" s="1015"/>
      <c r="DK60" s="1016"/>
      <c r="DL60" s="1014"/>
      <c r="DM60" s="1015"/>
      <c r="DN60" s="1015"/>
      <c r="DO60" s="1015"/>
      <c r="DP60" s="1016"/>
      <c r="DQ60" s="1014"/>
      <c r="DR60" s="1015"/>
      <c r="DS60" s="1015"/>
      <c r="DT60" s="1015"/>
      <c r="DU60" s="1016"/>
      <c r="DV60" s="1018"/>
      <c r="DW60" s="1019"/>
      <c r="DX60" s="1019"/>
      <c r="DY60" s="1019"/>
      <c r="DZ60" s="1020"/>
      <c r="EA60" s="199"/>
    </row>
    <row r="61" spans="1:131" s="200" customFormat="1" ht="26.25" customHeight="1" thickBot="1">
      <c r="A61" s="214">
        <v>34</v>
      </c>
      <c r="B61" s="1045"/>
      <c r="C61" s="1046"/>
      <c r="D61" s="1046"/>
      <c r="E61" s="1046"/>
      <c r="F61" s="1046"/>
      <c r="G61" s="1046"/>
      <c r="H61" s="1046"/>
      <c r="I61" s="1046"/>
      <c r="J61" s="1046"/>
      <c r="K61" s="1046"/>
      <c r="L61" s="1046"/>
      <c r="M61" s="1046"/>
      <c r="N61" s="1046"/>
      <c r="O61" s="1046"/>
      <c r="P61" s="1047"/>
      <c r="Q61" s="1048"/>
      <c r="R61" s="1049"/>
      <c r="S61" s="1049"/>
      <c r="T61" s="1049"/>
      <c r="U61" s="1049"/>
      <c r="V61" s="1049"/>
      <c r="W61" s="1049"/>
      <c r="X61" s="1049"/>
      <c r="Y61" s="1049"/>
      <c r="Z61" s="1049"/>
      <c r="AA61" s="1049"/>
      <c r="AB61" s="1049"/>
      <c r="AC61" s="1049"/>
      <c r="AD61" s="1049"/>
      <c r="AE61" s="1050"/>
      <c r="AF61" s="1051"/>
      <c r="AG61" s="1052"/>
      <c r="AH61" s="1052"/>
      <c r="AI61" s="1052"/>
      <c r="AJ61" s="1053"/>
      <c r="AK61" s="1054"/>
      <c r="AL61" s="1049"/>
      <c r="AM61" s="1049"/>
      <c r="AN61" s="1049"/>
      <c r="AO61" s="1049"/>
      <c r="AP61" s="1049"/>
      <c r="AQ61" s="1049"/>
      <c r="AR61" s="1049"/>
      <c r="AS61" s="1049"/>
      <c r="AT61" s="1049"/>
      <c r="AU61" s="1049"/>
      <c r="AV61" s="1049"/>
      <c r="AW61" s="1049"/>
      <c r="AX61" s="1049"/>
      <c r="AY61" s="1049"/>
      <c r="AZ61" s="1055"/>
      <c r="BA61" s="1055"/>
      <c r="BB61" s="1055"/>
      <c r="BC61" s="1055"/>
      <c r="BD61" s="1055"/>
      <c r="BE61" s="1063"/>
      <c r="BF61" s="1063"/>
      <c r="BG61" s="1063"/>
      <c r="BH61" s="1063"/>
      <c r="BI61" s="1064"/>
      <c r="BJ61" s="205"/>
      <c r="BK61" s="205"/>
      <c r="BL61" s="205"/>
      <c r="BM61" s="205"/>
      <c r="BN61" s="205"/>
      <c r="BO61" s="218"/>
      <c r="BP61" s="218"/>
      <c r="BQ61" s="215">
        <v>55</v>
      </c>
      <c r="BR61" s="216"/>
      <c r="BS61" s="1040"/>
      <c r="BT61" s="1041"/>
      <c r="BU61" s="1041"/>
      <c r="BV61" s="1041"/>
      <c r="BW61" s="1041"/>
      <c r="BX61" s="1041"/>
      <c r="BY61" s="1041"/>
      <c r="BZ61" s="1041"/>
      <c r="CA61" s="1041"/>
      <c r="CB61" s="1041"/>
      <c r="CC61" s="1041"/>
      <c r="CD61" s="1041"/>
      <c r="CE61" s="1041"/>
      <c r="CF61" s="1041"/>
      <c r="CG61" s="1042"/>
      <c r="CH61" s="1014"/>
      <c r="CI61" s="1015"/>
      <c r="CJ61" s="1015"/>
      <c r="CK61" s="1015"/>
      <c r="CL61" s="1016"/>
      <c r="CM61" s="1014"/>
      <c r="CN61" s="1015"/>
      <c r="CO61" s="1015"/>
      <c r="CP61" s="1015"/>
      <c r="CQ61" s="1016"/>
      <c r="CR61" s="1014"/>
      <c r="CS61" s="1015"/>
      <c r="CT61" s="1015"/>
      <c r="CU61" s="1015"/>
      <c r="CV61" s="1016"/>
      <c r="CW61" s="1014"/>
      <c r="CX61" s="1015"/>
      <c r="CY61" s="1015"/>
      <c r="CZ61" s="1015"/>
      <c r="DA61" s="1016"/>
      <c r="DB61" s="1014"/>
      <c r="DC61" s="1015"/>
      <c r="DD61" s="1015"/>
      <c r="DE61" s="1015"/>
      <c r="DF61" s="1016"/>
      <c r="DG61" s="1014"/>
      <c r="DH61" s="1015"/>
      <c r="DI61" s="1015"/>
      <c r="DJ61" s="1015"/>
      <c r="DK61" s="1016"/>
      <c r="DL61" s="1014"/>
      <c r="DM61" s="1015"/>
      <c r="DN61" s="1015"/>
      <c r="DO61" s="1015"/>
      <c r="DP61" s="1016"/>
      <c r="DQ61" s="1014"/>
      <c r="DR61" s="1015"/>
      <c r="DS61" s="1015"/>
      <c r="DT61" s="1015"/>
      <c r="DU61" s="1016"/>
      <c r="DV61" s="1018"/>
      <c r="DW61" s="1019"/>
      <c r="DX61" s="1019"/>
      <c r="DY61" s="1019"/>
      <c r="DZ61" s="1020"/>
      <c r="EA61" s="199"/>
    </row>
    <row r="62" spans="1:131" s="200" customFormat="1" ht="26.25" customHeight="1">
      <c r="A62" s="214">
        <v>35</v>
      </c>
      <c r="B62" s="1045"/>
      <c r="C62" s="1046"/>
      <c r="D62" s="1046"/>
      <c r="E62" s="1046"/>
      <c r="F62" s="1046"/>
      <c r="G62" s="1046"/>
      <c r="H62" s="1046"/>
      <c r="I62" s="1046"/>
      <c r="J62" s="1046"/>
      <c r="K62" s="1046"/>
      <c r="L62" s="1046"/>
      <c r="M62" s="1046"/>
      <c r="N62" s="1046"/>
      <c r="O62" s="1046"/>
      <c r="P62" s="1047"/>
      <c r="Q62" s="1048"/>
      <c r="R62" s="1049"/>
      <c r="S62" s="1049"/>
      <c r="T62" s="1049"/>
      <c r="U62" s="1049"/>
      <c r="V62" s="1049"/>
      <c r="W62" s="1049"/>
      <c r="X62" s="1049"/>
      <c r="Y62" s="1049"/>
      <c r="Z62" s="1049"/>
      <c r="AA62" s="1049"/>
      <c r="AB62" s="1049"/>
      <c r="AC62" s="1049"/>
      <c r="AD62" s="1049"/>
      <c r="AE62" s="1050"/>
      <c r="AF62" s="1051"/>
      <c r="AG62" s="1052"/>
      <c r="AH62" s="1052"/>
      <c r="AI62" s="1052"/>
      <c r="AJ62" s="1053"/>
      <c r="AK62" s="1054"/>
      <c r="AL62" s="1049"/>
      <c r="AM62" s="1049"/>
      <c r="AN62" s="1049"/>
      <c r="AO62" s="1049"/>
      <c r="AP62" s="1049"/>
      <c r="AQ62" s="1049"/>
      <c r="AR62" s="1049"/>
      <c r="AS62" s="1049"/>
      <c r="AT62" s="1049"/>
      <c r="AU62" s="1049"/>
      <c r="AV62" s="1049"/>
      <c r="AW62" s="1049"/>
      <c r="AX62" s="1049"/>
      <c r="AY62" s="1049"/>
      <c r="AZ62" s="1055"/>
      <c r="BA62" s="1055"/>
      <c r="BB62" s="1055"/>
      <c r="BC62" s="1055"/>
      <c r="BD62" s="1055"/>
      <c r="BE62" s="1063"/>
      <c r="BF62" s="1063"/>
      <c r="BG62" s="1063"/>
      <c r="BH62" s="1063"/>
      <c r="BI62" s="1064"/>
      <c r="BJ62" s="1065" t="s">
        <v>387</v>
      </c>
      <c r="BK62" s="1066"/>
      <c r="BL62" s="1066"/>
      <c r="BM62" s="1066"/>
      <c r="BN62" s="1067"/>
      <c r="BO62" s="218"/>
      <c r="BP62" s="218"/>
      <c r="BQ62" s="215">
        <v>56</v>
      </c>
      <c r="BR62" s="216"/>
      <c r="BS62" s="1040"/>
      <c r="BT62" s="1041"/>
      <c r="BU62" s="1041"/>
      <c r="BV62" s="1041"/>
      <c r="BW62" s="1041"/>
      <c r="BX62" s="1041"/>
      <c r="BY62" s="1041"/>
      <c r="BZ62" s="1041"/>
      <c r="CA62" s="1041"/>
      <c r="CB62" s="1041"/>
      <c r="CC62" s="1041"/>
      <c r="CD62" s="1041"/>
      <c r="CE62" s="1041"/>
      <c r="CF62" s="1041"/>
      <c r="CG62" s="1042"/>
      <c r="CH62" s="1014"/>
      <c r="CI62" s="1015"/>
      <c r="CJ62" s="1015"/>
      <c r="CK62" s="1015"/>
      <c r="CL62" s="1016"/>
      <c r="CM62" s="1014"/>
      <c r="CN62" s="1015"/>
      <c r="CO62" s="1015"/>
      <c r="CP62" s="1015"/>
      <c r="CQ62" s="1016"/>
      <c r="CR62" s="1014"/>
      <c r="CS62" s="1015"/>
      <c r="CT62" s="1015"/>
      <c r="CU62" s="1015"/>
      <c r="CV62" s="1016"/>
      <c r="CW62" s="1014"/>
      <c r="CX62" s="1015"/>
      <c r="CY62" s="1015"/>
      <c r="CZ62" s="1015"/>
      <c r="DA62" s="1016"/>
      <c r="DB62" s="1014"/>
      <c r="DC62" s="1015"/>
      <c r="DD62" s="1015"/>
      <c r="DE62" s="1015"/>
      <c r="DF62" s="1016"/>
      <c r="DG62" s="1014"/>
      <c r="DH62" s="1015"/>
      <c r="DI62" s="1015"/>
      <c r="DJ62" s="1015"/>
      <c r="DK62" s="1016"/>
      <c r="DL62" s="1014"/>
      <c r="DM62" s="1015"/>
      <c r="DN62" s="1015"/>
      <c r="DO62" s="1015"/>
      <c r="DP62" s="1016"/>
      <c r="DQ62" s="1014"/>
      <c r="DR62" s="1015"/>
      <c r="DS62" s="1015"/>
      <c r="DT62" s="1015"/>
      <c r="DU62" s="1016"/>
      <c r="DV62" s="1018"/>
      <c r="DW62" s="1019"/>
      <c r="DX62" s="1019"/>
      <c r="DY62" s="1019"/>
      <c r="DZ62" s="1020"/>
      <c r="EA62" s="199"/>
    </row>
    <row r="63" spans="1:131" s="200" customFormat="1" ht="26.25" customHeight="1" thickBot="1">
      <c r="A63" s="217" t="s">
        <v>368</v>
      </c>
      <c r="B63" s="973" t="s">
        <v>388</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9"/>
      <c r="AF63" s="1060">
        <v>761</v>
      </c>
      <c r="AG63" s="988"/>
      <c r="AH63" s="988"/>
      <c r="AI63" s="988"/>
      <c r="AJ63" s="1061"/>
      <c r="AK63" s="1062"/>
      <c r="AL63" s="992"/>
      <c r="AM63" s="992"/>
      <c r="AN63" s="992"/>
      <c r="AO63" s="992"/>
      <c r="AP63" s="988">
        <v>2263</v>
      </c>
      <c r="AQ63" s="988"/>
      <c r="AR63" s="988"/>
      <c r="AS63" s="988"/>
      <c r="AT63" s="988"/>
      <c r="AU63" s="988">
        <v>2127</v>
      </c>
      <c r="AV63" s="988"/>
      <c r="AW63" s="988"/>
      <c r="AX63" s="988"/>
      <c r="AY63" s="988"/>
      <c r="AZ63" s="1056"/>
      <c r="BA63" s="1056"/>
      <c r="BB63" s="1056"/>
      <c r="BC63" s="1056"/>
      <c r="BD63" s="1056"/>
      <c r="BE63" s="989"/>
      <c r="BF63" s="989"/>
      <c r="BG63" s="989"/>
      <c r="BH63" s="989"/>
      <c r="BI63" s="990"/>
      <c r="BJ63" s="1057" t="s">
        <v>112</v>
      </c>
      <c r="BK63" s="980"/>
      <c r="BL63" s="980"/>
      <c r="BM63" s="980"/>
      <c r="BN63" s="1058"/>
      <c r="BO63" s="218"/>
      <c r="BP63" s="218"/>
      <c r="BQ63" s="215">
        <v>57</v>
      </c>
      <c r="BR63" s="216"/>
      <c r="BS63" s="1040"/>
      <c r="BT63" s="1041"/>
      <c r="BU63" s="1041"/>
      <c r="BV63" s="1041"/>
      <c r="BW63" s="1041"/>
      <c r="BX63" s="1041"/>
      <c r="BY63" s="1041"/>
      <c r="BZ63" s="1041"/>
      <c r="CA63" s="1041"/>
      <c r="CB63" s="1041"/>
      <c r="CC63" s="1041"/>
      <c r="CD63" s="1041"/>
      <c r="CE63" s="1041"/>
      <c r="CF63" s="1041"/>
      <c r="CG63" s="1042"/>
      <c r="CH63" s="1014"/>
      <c r="CI63" s="1015"/>
      <c r="CJ63" s="1015"/>
      <c r="CK63" s="1015"/>
      <c r="CL63" s="1016"/>
      <c r="CM63" s="1014"/>
      <c r="CN63" s="1015"/>
      <c r="CO63" s="1015"/>
      <c r="CP63" s="1015"/>
      <c r="CQ63" s="1016"/>
      <c r="CR63" s="1014"/>
      <c r="CS63" s="1015"/>
      <c r="CT63" s="1015"/>
      <c r="CU63" s="1015"/>
      <c r="CV63" s="1016"/>
      <c r="CW63" s="1014"/>
      <c r="CX63" s="1015"/>
      <c r="CY63" s="1015"/>
      <c r="CZ63" s="1015"/>
      <c r="DA63" s="1016"/>
      <c r="DB63" s="1014"/>
      <c r="DC63" s="1015"/>
      <c r="DD63" s="1015"/>
      <c r="DE63" s="1015"/>
      <c r="DF63" s="1016"/>
      <c r="DG63" s="1014"/>
      <c r="DH63" s="1015"/>
      <c r="DI63" s="1015"/>
      <c r="DJ63" s="1015"/>
      <c r="DK63" s="1016"/>
      <c r="DL63" s="1014"/>
      <c r="DM63" s="1015"/>
      <c r="DN63" s="1015"/>
      <c r="DO63" s="1015"/>
      <c r="DP63" s="1016"/>
      <c r="DQ63" s="1014"/>
      <c r="DR63" s="1015"/>
      <c r="DS63" s="1015"/>
      <c r="DT63" s="1015"/>
      <c r="DU63" s="1016"/>
      <c r="DV63" s="1018"/>
      <c r="DW63" s="1019"/>
      <c r="DX63" s="1019"/>
      <c r="DY63" s="1019"/>
      <c r="DZ63" s="1020"/>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0"/>
      <c r="BT64" s="1041"/>
      <c r="BU64" s="1041"/>
      <c r="BV64" s="1041"/>
      <c r="BW64" s="1041"/>
      <c r="BX64" s="1041"/>
      <c r="BY64" s="1041"/>
      <c r="BZ64" s="1041"/>
      <c r="CA64" s="1041"/>
      <c r="CB64" s="1041"/>
      <c r="CC64" s="1041"/>
      <c r="CD64" s="1041"/>
      <c r="CE64" s="1041"/>
      <c r="CF64" s="1041"/>
      <c r="CG64" s="1042"/>
      <c r="CH64" s="1014"/>
      <c r="CI64" s="1015"/>
      <c r="CJ64" s="1015"/>
      <c r="CK64" s="1015"/>
      <c r="CL64" s="1016"/>
      <c r="CM64" s="1014"/>
      <c r="CN64" s="1015"/>
      <c r="CO64" s="1015"/>
      <c r="CP64" s="1015"/>
      <c r="CQ64" s="1016"/>
      <c r="CR64" s="1014"/>
      <c r="CS64" s="1015"/>
      <c r="CT64" s="1015"/>
      <c r="CU64" s="1015"/>
      <c r="CV64" s="1016"/>
      <c r="CW64" s="1014"/>
      <c r="CX64" s="1015"/>
      <c r="CY64" s="1015"/>
      <c r="CZ64" s="1015"/>
      <c r="DA64" s="1016"/>
      <c r="DB64" s="1014"/>
      <c r="DC64" s="1015"/>
      <c r="DD64" s="1015"/>
      <c r="DE64" s="1015"/>
      <c r="DF64" s="1016"/>
      <c r="DG64" s="1014"/>
      <c r="DH64" s="1015"/>
      <c r="DI64" s="1015"/>
      <c r="DJ64" s="1015"/>
      <c r="DK64" s="1016"/>
      <c r="DL64" s="1014"/>
      <c r="DM64" s="1015"/>
      <c r="DN64" s="1015"/>
      <c r="DO64" s="1015"/>
      <c r="DP64" s="1016"/>
      <c r="DQ64" s="1014"/>
      <c r="DR64" s="1015"/>
      <c r="DS64" s="1015"/>
      <c r="DT64" s="1015"/>
      <c r="DU64" s="1016"/>
      <c r="DV64" s="1018"/>
      <c r="DW64" s="1019"/>
      <c r="DX64" s="1019"/>
      <c r="DY64" s="1019"/>
      <c r="DZ64" s="1020"/>
      <c r="EA64" s="199"/>
    </row>
    <row r="65" spans="1:131" s="200" customFormat="1" ht="26.25" customHeight="1" thickBot="1">
      <c r="A65" s="205" t="s">
        <v>389</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0"/>
      <c r="BT65" s="1041"/>
      <c r="BU65" s="1041"/>
      <c r="BV65" s="1041"/>
      <c r="BW65" s="1041"/>
      <c r="BX65" s="1041"/>
      <c r="BY65" s="1041"/>
      <c r="BZ65" s="1041"/>
      <c r="CA65" s="1041"/>
      <c r="CB65" s="1041"/>
      <c r="CC65" s="1041"/>
      <c r="CD65" s="1041"/>
      <c r="CE65" s="1041"/>
      <c r="CF65" s="1041"/>
      <c r="CG65" s="1042"/>
      <c r="CH65" s="1014"/>
      <c r="CI65" s="1015"/>
      <c r="CJ65" s="1015"/>
      <c r="CK65" s="1015"/>
      <c r="CL65" s="1016"/>
      <c r="CM65" s="1014"/>
      <c r="CN65" s="1015"/>
      <c r="CO65" s="1015"/>
      <c r="CP65" s="1015"/>
      <c r="CQ65" s="1016"/>
      <c r="CR65" s="1014"/>
      <c r="CS65" s="1015"/>
      <c r="CT65" s="1015"/>
      <c r="CU65" s="1015"/>
      <c r="CV65" s="1016"/>
      <c r="CW65" s="1014"/>
      <c r="CX65" s="1015"/>
      <c r="CY65" s="1015"/>
      <c r="CZ65" s="1015"/>
      <c r="DA65" s="1016"/>
      <c r="DB65" s="1014"/>
      <c r="DC65" s="1015"/>
      <c r="DD65" s="1015"/>
      <c r="DE65" s="1015"/>
      <c r="DF65" s="1016"/>
      <c r="DG65" s="1014"/>
      <c r="DH65" s="1015"/>
      <c r="DI65" s="1015"/>
      <c r="DJ65" s="1015"/>
      <c r="DK65" s="1016"/>
      <c r="DL65" s="1014"/>
      <c r="DM65" s="1015"/>
      <c r="DN65" s="1015"/>
      <c r="DO65" s="1015"/>
      <c r="DP65" s="1016"/>
      <c r="DQ65" s="1014"/>
      <c r="DR65" s="1015"/>
      <c r="DS65" s="1015"/>
      <c r="DT65" s="1015"/>
      <c r="DU65" s="1016"/>
      <c r="DV65" s="1018"/>
      <c r="DW65" s="1019"/>
      <c r="DX65" s="1019"/>
      <c r="DY65" s="1019"/>
      <c r="DZ65" s="1020"/>
      <c r="EA65" s="199"/>
    </row>
    <row r="66" spans="1:131" s="200" customFormat="1" ht="26.25" customHeight="1">
      <c r="A66" s="1021" t="s">
        <v>390</v>
      </c>
      <c r="B66" s="1022"/>
      <c r="C66" s="1022"/>
      <c r="D66" s="1022"/>
      <c r="E66" s="1022"/>
      <c r="F66" s="1022"/>
      <c r="G66" s="1022"/>
      <c r="H66" s="1022"/>
      <c r="I66" s="1022"/>
      <c r="J66" s="1022"/>
      <c r="K66" s="1022"/>
      <c r="L66" s="1022"/>
      <c r="M66" s="1022"/>
      <c r="N66" s="1022"/>
      <c r="O66" s="1022"/>
      <c r="P66" s="1023"/>
      <c r="Q66" s="1027" t="s">
        <v>372</v>
      </c>
      <c r="R66" s="1028"/>
      <c r="S66" s="1028"/>
      <c r="T66" s="1028"/>
      <c r="U66" s="1029"/>
      <c r="V66" s="1027" t="s">
        <v>373</v>
      </c>
      <c r="W66" s="1028"/>
      <c r="X66" s="1028"/>
      <c r="Y66" s="1028"/>
      <c r="Z66" s="1029"/>
      <c r="AA66" s="1027" t="s">
        <v>374</v>
      </c>
      <c r="AB66" s="1028"/>
      <c r="AC66" s="1028"/>
      <c r="AD66" s="1028"/>
      <c r="AE66" s="1029"/>
      <c r="AF66" s="1033" t="s">
        <v>375</v>
      </c>
      <c r="AG66" s="1034"/>
      <c r="AH66" s="1034"/>
      <c r="AI66" s="1034"/>
      <c r="AJ66" s="1035"/>
      <c r="AK66" s="1027" t="s">
        <v>376</v>
      </c>
      <c r="AL66" s="1022"/>
      <c r="AM66" s="1022"/>
      <c r="AN66" s="1022"/>
      <c r="AO66" s="1023"/>
      <c r="AP66" s="1027" t="s">
        <v>377</v>
      </c>
      <c r="AQ66" s="1028"/>
      <c r="AR66" s="1028"/>
      <c r="AS66" s="1028"/>
      <c r="AT66" s="1029"/>
      <c r="AU66" s="1027" t="s">
        <v>391</v>
      </c>
      <c r="AV66" s="1028"/>
      <c r="AW66" s="1028"/>
      <c r="AX66" s="1028"/>
      <c r="AY66" s="1029"/>
      <c r="AZ66" s="1027" t="s">
        <v>356</v>
      </c>
      <c r="BA66" s="1028"/>
      <c r="BB66" s="1028"/>
      <c r="BC66" s="1028"/>
      <c r="BD66" s="1043"/>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c r="A68" s="211">
        <v>1</v>
      </c>
      <c r="B68" s="1132" t="s">
        <v>532</v>
      </c>
      <c r="C68" s="1133"/>
      <c r="D68" s="1133"/>
      <c r="E68" s="1133"/>
      <c r="F68" s="1133"/>
      <c r="G68" s="1133"/>
      <c r="H68" s="1133"/>
      <c r="I68" s="1133"/>
      <c r="J68" s="1133"/>
      <c r="K68" s="1133"/>
      <c r="L68" s="1133"/>
      <c r="M68" s="1133"/>
      <c r="N68" s="1133"/>
      <c r="O68" s="1133"/>
      <c r="P68" s="1134"/>
      <c r="Q68" s="1017">
        <v>718</v>
      </c>
      <c r="R68" s="1011"/>
      <c r="S68" s="1011"/>
      <c r="T68" s="1011"/>
      <c r="U68" s="1011"/>
      <c r="V68" s="1011">
        <v>685</v>
      </c>
      <c r="W68" s="1011"/>
      <c r="X68" s="1011"/>
      <c r="Y68" s="1011"/>
      <c r="Z68" s="1011"/>
      <c r="AA68" s="1011">
        <f>Q68-V68</f>
        <v>33</v>
      </c>
      <c r="AB68" s="1011"/>
      <c r="AC68" s="1011"/>
      <c r="AD68" s="1011"/>
      <c r="AE68" s="1011"/>
      <c r="AF68" s="1011">
        <f>AA68</f>
        <v>33</v>
      </c>
      <c r="AG68" s="1011"/>
      <c r="AH68" s="1011"/>
      <c r="AI68" s="1011"/>
      <c r="AJ68" s="1011"/>
      <c r="AK68" s="1011">
        <v>28</v>
      </c>
      <c r="AL68" s="1011"/>
      <c r="AM68" s="1011"/>
      <c r="AN68" s="1011"/>
      <c r="AO68" s="1011"/>
      <c r="AP68" s="1011">
        <v>0</v>
      </c>
      <c r="AQ68" s="1011"/>
      <c r="AR68" s="1011"/>
      <c r="AS68" s="1011"/>
      <c r="AT68" s="1011"/>
      <c r="AU68" s="1011">
        <v>0</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c r="A69" s="214">
        <v>2</v>
      </c>
      <c r="B69" s="1003" t="s">
        <v>533</v>
      </c>
      <c r="C69" s="1004"/>
      <c r="D69" s="1004"/>
      <c r="E69" s="1004"/>
      <c r="F69" s="1004"/>
      <c r="G69" s="1004"/>
      <c r="H69" s="1004"/>
      <c r="I69" s="1004"/>
      <c r="J69" s="1004"/>
      <c r="K69" s="1004"/>
      <c r="L69" s="1004"/>
      <c r="M69" s="1004"/>
      <c r="N69" s="1004"/>
      <c r="O69" s="1004"/>
      <c r="P69" s="1005"/>
      <c r="Q69" s="1006">
        <v>240</v>
      </c>
      <c r="R69" s="1000"/>
      <c r="S69" s="1000"/>
      <c r="T69" s="1000"/>
      <c r="U69" s="1000"/>
      <c r="V69" s="1000">
        <v>227</v>
      </c>
      <c r="W69" s="1000"/>
      <c r="X69" s="1000"/>
      <c r="Y69" s="1000"/>
      <c r="Z69" s="1000"/>
      <c r="AA69" s="1000">
        <f>Q69-V69</f>
        <v>13</v>
      </c>
      <c r="AB69" s="1000"/>
      <c r="AC69" s="1000"/>
      <c r="AD69" s="1000"/>
      <c r="AE69" s="1000"/>
      <c r="AF69" s="1000">
        <f>AA69</f>
        <v>13</v>
      </c>
      <c r="AG69" s="1000"/>
      <c r="AH69" s="1000"/>
      <c r="AI69" s="1000"/>
      <c r="AJ69" s="1000"/>
      <c r="AK69" s="1000">
        <v>40</v>
      </c>
      <c r="AL69" s="1000"/>
      <c r="AM69" s="1000"/>
      <c r="AN69" s="1000"/>
      <c r="AO69" s="1000"/>
      <c r="AP69" s="1000">
        <v>0</v>
      </c>
      <c r="AQ69" s="1000"/>
      <c r="AR69" s="1000"/>
      <c r="AS69" s="1000"/>
      <c r="AT69" s="1000"/>
      <c r="AU69" s="1000">
        <v>0</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c r="A70" s="214">
        <v>3</v>
      </c>
      <c r="B70" s="1003" t="s">
        <v>534</v>
      </c>
      <c r="C70" s="1004"/>
      <c r="D70" s="1004"/>
      <c r="E70" s="1004"/>
      <c r="F70" s="1004"/>
      <c r="G70" s="1004"/>
      <c r="H70" s="1004"/>
      <c r="I70" s="1004"/>
      <c r="J70" s="1004"/>
      <c r="K70" s="1004"/>
      <c r="L70" s="1004"/>
      <c r="M70" s="1004"/>
      <c r="N70" s="1004"/>
      <c r="O70" s="1004"/>
      <c r="P70" s="1005"/>
      <c r="Q70" s="1006">
        <v>9111</v>
      </c>
      <c r="R70" s="1000"/>
      <c r="S70" s="1000"/>
      <c r="T70" s="1000"/>
      <c r="U70" s="1000"/>
      <c r="V70" s="1000">
        <v>8473</v>
      </c>
      <c r="W70" s="1000"/>
      <c r="X70" s="1000"/>
      <c r="Y70" s="1000"/>
      <c r="Z70" s="1000"/>
      <c r="AA70" s="1000">
        <f t="shared" ref="AA70:AA77" si="0">Q70-V70</f>
        <v>638</v>
      </c>
      <c r="AB70" s="1000"/>
      <c r="AC70" s="1000"/>
      <c r="AD70" s="1000"/>
      <c r="AE70" s="1000"/>
      <c r="AF70" s="1000">
        <f t="shared" ref="AF70:AF77" si="1">AA70</f>
        <v>638</v>
      </c>
      <c r="AG70" s="1000"/>
      <c r="AH70" s="1000"/>
      <c r="AI70" s="1000"/>
      <c r="AJ70" s="1000"/>
      <c r="AK70" s="1000">
        <v>3</v>
      </c>
      <c r="AL70" s="1000"/>
      <c r="AM70" s="1000"/>
      <c r="AN70" s="1000"/>
      <c r="AO70" s="1000"/>
      <c r="AP70" s="1000">
        <v>0</v>
      </c>
      <c r="AQ70" s="1000"/>
      <c r="AR70" s="1000"/>
      <c r="AS70" s="1000"/>
      <c r="AT70" s="1000"/>
      <c r="AU70" s="1000">
        <v>0</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c r="A71" s="214">
        <v>4</v>
      </c>
      <c r="B71" s="1003" t="s">
        <v>535</v>
      </c>
      <c r="C71" s="1004"/>
      <c r="D71" s="1004"/>
      <c r="E71" s="1004"/>
      <c r="F71" s="1004"/>
      <c r="G71" s="1004"/>
      <c r="H71" s="1004"/>
      <c r="I71" s="1004"/>
      <c r="J71" s="1004"/>
      <c r="K71" s="1004"/>
      <c r="L71" s="1004"/>
      <c r="M71" s="1004"/>
      <c r="N71" s="1004"/>
      <c r="O71" s="1004"/>
      <c r="P71" s="1005"/>
      <c r="Q71" s="1006">
        <v>686</v>
      </c>
      <c r="R71" s="1000"/>
      <c r="S71" s="1000"/>
      <c r="T71" s="1000"/>
      <c r="U71" s="1000"/>
      <c r="V71" s="1000">
        <v>676</v>
      </c>
      <c r="W71" s="1000"/>
      <c r="X71" s="1000"/>
      <c r="Y71" s="1000"/>
      <c r="Z71" s="1000"/>
      <c r="AA71" s="1000">
        <f t="shared" si="0"/>
        <v>10</v>
      </c>
      <c r="AB71" s="1000"/>
      <c r="AC71" s="1000"/>
      <c r="AD71" s="1000"/>
      <c r="AE71" s="1000"/>
      <c r="AF71" s="1000">
        <f t="shared" si="1"/>
        <v>10</v>
      </c>
      <c r="AG71" s="1000"/>
      <c r="AH71" s="1000"/>
      <c r="AI71" s="1000"/>
      <c r="AJ71" s="1000"/>
      <c r="AK71" s="1000">
        <v>7</v>
      </c>
      <c r="AL71" s="1000"/>
      <c r="AM71" s="1000"/>
      <c r="AN71" s="1000"/>
      <c r="AO71" s="1000"/>
      <c r="AP71" s="1000">
        <v>0</v>
      </c>
      <c r="AQ71" s="1000"/>
      <c r="AR71" s="1000"/>
      <c r="AS71" s="1000"/>
      <c r="AT71" s="1000"/>
      <c r="AU71" s="1000">
        <v>0</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c r="A72" s="214">
        <v>5</v>
      </c>
      <c r="B72" s="1003" t="s">
        <v>536</v>
      </c>
      <c r="C72" s="1004"/>
      <c r="D72" s="1004"/>
      <c r="E72" s="1004"/>
      <c r="F72" s="1004"/>
      <c r="G72" s="1004"/>
      <c r="H72" s="1004"/>
      <c r="I72" s="1004"/>
      <c r="J72" s="1004"/>
      <c r="K72" s="1004"/>
      <c r="L72" s="1004"/>
      <c r="M72" s="1004"/>
      <c r="N72" s="1004"/>
      <c r="O72" s="1004"/>
      <c r="P72" s="1005"/>
      <c r="Q72" s="1006">
        <v>624</v>
      </c>
      <c r="R72" s="1000"/>
      <c r="S72" s="1000"/>
      <c r="T72" s="1000"/>
      <c r="U72" s="1000"/>
      <c r="V72" s="1000">
        <v>612</v>
      </c>
      <c r="W72" s="1000"/>
      <c r="X72" s="1000"/>
      <c r="Y72" s="1000"/>
      <c r="Z72" s="1000"/>
      <c r="AA72" s="1000">
        <f t="shared" si="0"/>
        <v>12</v>
      </c>
      <c r="AB72" s="1000"/>
      <c r="AC72" s="1000"/>
      <c r="AD72" s="1000"/>
      <c r="AE72" s="1000"/>
      <c r="AF72" s="1000">
        <f t="shared" si="1"/>
        <v>12</v>
      </c>
      <c r="AG72" s="1000"/>
      <c r="AH72" s="1000"/>
      <c r="AI72" s="1000"/>
      <c r="AJ72" s="1000"/>
      <c r="AK72" s="1000">
        <v>4</v>
      </c>
      <c r="AL72" s="1000"/>
      <c r="AM72" s="1000"/>
      <c r="AN72" s="1000"/>
      <c r="AO72" s="1000"/>
      <c r="AP72" s="1000">
        <v>0</v>
      </c>
      <c r="AQ72" s="1000"/>
      <c r="AR72" s="1000"/>
      <c r="AS72" s="1000"/>
      <c r="AT72" s="1000"/>
      <c r="AU72" s="1000">
        <v>0</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c r="A73" s="214">
        <v>6</v>
      </c>
      <c r="B73" s="1003" t="s">
        <v>537</v>
      </c>
      <c r="C73" s="1004"/>
      <c r="D73" s="1004"/>
      <c r="E73" s="1004"/>
      <c r="F73" s="1004"/>
      <c r="G73" s="1004"/>
      <c r="H73" s="1004"/>
      <c r="I73" s="1004"/>
      <c r="J73" s="1004"/>
      <c r="K73" s="1004"/>
      <c r="L73" s="1004"/>
      <c r="M73" s="1004"/>
      <c r="N73" s="1004"/>
      <c r="O73" s="1004"/>
      <c r="P73" s="1005"/>
      <c r="Q73" s="1006">
        <v>186</v>
      </c>
      <c r="R73" s="1000"/>
      <c r="S73" s="1000"/>
      <c r="T73" s="1000"/>
      <c r="U73" s="1000"/>
      <c r="V73" s="1000">
        <v>142</v>
      </c>
      <c r="W73" s="1000"/>
      <c r="X73" s="1000"/>
      <c r="Y73" s="1000"/>
      <c r="Z73" s="1000"/>
      <c r="AA73" s="1000">
        <f t="shared" si="0"/>
        <v>44</v>
      </c>
      <c r="AB73" s="1000"/>
      <c r="AC73" s="1000"/>
      <c r="AD73" s="1000"/>
      <c r="AE73" s="1000"/>
      <c r="AF73" s="1000">
        <f t="shared" si="1"/>
        <v>44</v>
      </c>
      <c r="AG73" s="1000"/>
      <c r="AH73" s="1000"/>
      <c r="AI73" s="1000"/>
      <c r="AJ73" s="1000"/>
      <c r="AK73" s="1000">
        <v>5</v>
      </c>
      <c r="AL73" s="1000"/>
      <c r="AM73" s="1000"/>
      <c r="AN73" s="1000"/>
      <c r="AO73" s="1000"/>
      <c r="AP73" s="1000">
        <v>0</v>
      </c>
      <c r="AQ73" s="1000"/>
      <c r="AR73" s="1000"/>
      <c r="AS73" s="1000"/>
      <c r="AT73" s="1000"/>
      <c r="AU73" s="1000">
        <v>0</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c r="A74" s="214">
        <v>7</v>
      </c>
      <c r="B74" s="1003" t="s">
        <v>538</v>
      </c>
      <c r="C74" s="1004"/>
      <c r="D74" s="1004"/>
      <c r="E74" s="1004"/>
      <c r="F74" s="1004"/>
      <c r="G74" s="1004"/>
      <c r="H74" s="1004"/>
      <c r="I74" s="1004"/>
      <c r="J74" s="1004"/>
      <c r="K74" s="1004"/>
      <c r="L74" s="1004"/>
      <c r="M74" s="1004"/>
      <c r="N74" s="1004"/>
      <c r="O74" s="1004"/>
      <c r="P74" s="1005"/>
      <c r="Q74" s="1006">
        <v>597</v>
      </c>
      <c r="R74" s="1000"/>
      <c r="S74" s="1000"/>
      <c r="T74" s="1000"/>
      <c r="U74" s="1000"/>
      <c r="V74" s="1000">
        <v>557</v>
      </c>
      <c r="W74" s="1000"/>
      <c r="X74" s="1000"/>
      <c r="Y74" s="1000"/>
      <c r="Z74" s="1000"/>
      <c r="AA74" s="1000">
        <f t="shared" si="0"/>
        <v>40</v>
      </c>
      <c r="AB74" s="1000"/>
      <c r="AC74" s="1000"/>
      <c r="AD74" s="1000"/>
      <c r="AE74" s="1000"/>
      <c r="AF74" s="1000">
        <f t="shared" si="1"/>
        <v>40</v>
      </c>
      <c r="AG74" s="1000"/>
      <c r="AH74" s="1000"/>
      <c r="AI74" s="1000"/>
      <c r="AJ74" s="1000"/>
      <c r="AK74" s="1000">
        <v>40</v>
      </c>
      <c r="AL74" s="1000"/>
      <c r="AM74" s="1000"/>
      <c r="AN74" s="1000"/>
      <c r="AO74" s="1000"/>
      <c r="AP74" s="1000">
        <v>0</v>
      </c>
      <c r="AQ74" s="1000"/>
      <c r="AR74" s="1000"/>
      <c r="AS74" s="1000"/>
      <c r="AT74" s="1000"/>
      <c r="AU74" s="1000">
        <v>0</v>
      </c>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c r="A75" s="214">
        <v>8</v>
      </c>
      <c r="B75" s="1003" t="s">
        <v>539</v>
      </c>
      <c r="C75" s="1004"/>
      <c r="D75" s="1004"/>
      <c r="E75" s="1004"/>
      <c r="F75" s="1004"/>
      <c r="G75" s="1004"/>
      <c r="H75" s="1004"/>
      <c r="I75" s="1004"/>
      <c r="J75" s="1004"/>
      <c r="K75" s="1004"/>
      <c r="L75" s="1004"/>
      <c r="M75" s="1004"/>
      <c r="N75" s="1004"/>
      <c r="O75" s="1004"/>
      <c r="P75" s="1005"/>
      <c r="Q75" s="1007">
        <v>30244</v>
      </c>
      <c r="R75" s="1008"/>
      <c r="S75" s="1008"/>
      <c r="T75" s="1008"/>
      <c r="U75" s="1009"/>
      <c r="V75" s="1010">
        <v>29259</v>
      </c>
      <c r="W75" s="1008"/>
      <c r="X75" s="1008"/>
      <c r="Y75" s="1008"/>
      <c r="Z75" s="1009"/>
      <c r="AA75" s="1000">
        <f t="shared" si="0"/>
        <v>985</v>
      </c>
      <c r="AB75" s="1000"/>
      <c r="AC75" s="1000"/>
      <c r="AD75" s="1000"/>
      <c r="AE75" s="1000"/>
      <c r="AF75" s="1000">
        <f t="shared" si="1"/>
        <v>985</v>
      </c>
      <c r="AG75" s="1000"/>
      <c r="AH75" s="1000"/>
      <c r="AI75" s="1000"/>
      <c r="AJ75" s="1000"/>
      <c r="AK75" s="1010">
        <v>4534</v>
      </c>
      <c r="AL75" s="1008"/>
      <c r="AM75" s="1008"/>
      <c r="AN75" s="1008"/>
      <c r="AO75" s="1009"/>
      <c r="AP75" s="1010">
        <v>0</v>
      </c>
      <c r="AQ75" s="1008"/>
      <c r="AR75" s="1008"/>
      <c r="AS75" s="1008"/>
      <c r="AT75" s="1009"/>
      <c r="AU75" s="1010">
        <v>0</v>
      </c>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c r="A76" s="214">
        <v>9</v>
      </c>
      <c r="B76" s="1003" t="s">
        <v>540</v>
      </c>
      <c r="C76" s="1004"/>
      <c r="D76" s="1004"/>
      <c r="E76" s="1004"/>
      <c r="F76" s="1004"/>
      <c r="G76" s="1004"/>
      <c r="H76" s="1004"/>
      <c r="I76" s="1004"/>
      <c r="J76" s="1004"/>
      <c r="K76" s="1004"/>
      <c r="L76" s="1004"/>
      <c r="M76" s="1004"/>
      <c r="N76" s="1004"/>
      <c r="O76" s="1004"/>
      <c r="P76" s="1005"/>
      <c r="Q76" s="1007">
        <v>135</v>
      </c>
      <c r="R76" s="1008"/>
      <c r="S76" s="1008"/>
      <c r="T76" s="1008"/>
      <c r="U76" s="1009"/>
      <c r="V76" s="1010">
        <v>113</v>
      </c>
      <c r="W76" s="1008"/>
      <c r="X76" s="1008"/>
      <c r="Y76" s="1008"/>
      <c r="Z76" s="1009"/>
      <c r="AA76" s="1000">
        <f t="shared" si="0"/>
        <v>22</v>
      </c>
      <c r="AB76" s="1000"/>
      <c r="AC76" s="1000"/>
      <c r="AD76" s="1000"/>
      <c r="AE76" s="1000"/>
      <c r="AF76" s="1000">
        <f t="shared" si="1"/>
        <v>22</v>
      </c>
      <c r="AG76" s="1000"/>
      <c r="AH76" s="1000"/>
      <c r="AI76" s="1000"/>
      <c r="AJ76" s="1000"/>
      <c r="AK76" s="1010">
        <v>0</v>
      </c>
      <c r="AL76" s="1008"/>
      <c r="AM76" s="1008"/>
      <c r="AN76" s="1008"/>
      <c r="AO76" s="1009"/>
      <c r="AP76" s="1010">
        <v>0</v>
      </c>
      <c r="AQ76" s="1008"/>
      <c r="AR76" s="1008"/>
      <c r="AS76" s="1008"/>
      <c r="AT76" s="1009"/>
      <c r="AU76" s="1010">
        <v>0</v>
      </c>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c r="A77" s="214">
        <v>10</v>
      </c>
      <c r="B77" s="1003" t="s">
        <v>541</v>
      </c>
      <c r="C77" s="1004"/>
      <c r="D77" s="1004"/>
      <c r="E77" s="1004"/>
      <c r="F77" s="1004"/>
      <c r="G77" s="1004"/>
      <c r="H77" s="1004"/>
      <c r="I77" s="1004"/>
      <c r="J77" s="1004"/>
      <c r="K77" s="1004"/>
      <c r="L77" s="1004"/>
      <c r="M77" s="1004"/>
      <c r="N77" s="1004"/>
      <c r="O77" s="1004"/>
      <c r="P77" s="1005"/>
      <c r="Q77" s="1007">
        <v>142762</v>
      </c>
      <c r="R77" s="1008"/>
      <c r="S77" s="1008"/>
      <c r="T77" s="1008"/>
      <c r="U77" s="1009"/>
      <c r="V77" s="1010">
        <v>137131</v>
      </c>
      <c r="W77" s="1008"/>
      <c r="X77" s="1008"/>
      <c r="Y77" s="1008"/>
      <c r="Z77" s="1009"/>
      <c r="AA77" s="1000">
        <f t="shared" si="0"/>
        <v>5631</v>
      </c>
      <c r="AB77" s="1000"/>
      <c r="AC77" s="1000"/>
      <c r="AD77" s="1000"/>
      <c r="AE77" s="1000"/>
      <c r="AF77" s="1000">
        <f t="shared" si="1"/>
        <v>5631</v>
      </c>
      <c r="AG77" s="1000"/>
      <c r="AH77" s="1000"/>
      <c r="AI77" s="1000"/>
      <c r="AJ77" s="1000"/>
      <c r="AK77" s="1010">
        <v>1078</v>
      </c>
      <c r="AL77" s="1008"/>
      <c r="AM77" s="1008"/>
      <c r="AN77" s="1008"/>
      <c r="AO77" s="1009"/>
      <c r="AP77" s="1010">
        <v>0</v>
      </c>
      <c r="AQ77" s="1008"/>
      <c r="AR77" s="1008"/>
      <c r="AS77" s="1008"/>
      <c r="AT77" s="1009"/>
      <c r="AU77" s="1010">
        <v>0</v>
      </c>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c r="A88" s="217" t="s">
        <v>368</v>
      </c>
      <c r="B88" s="973" t="s">
        <v>392</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7428</v>
      </c>
      <c r="AG88" s="988"/>
      <c r="AH88" s="988"/>
      <c r="AI88" s="988"/>
      <c r="AJ88" s="988"/>
      <c r="AK88" s="992"/>
      <c r="AL88" s="992"/>
      <c r="AM88" s="992"/>
      <c r="AN88" s="992"/>
      <c r="AO88" s="992"/>
      <c r="AP88" s="988"/>
      <c r="AQ88" s="988"/>
      <c r="AR88" s="988"/>
      <c r="AS88" s="988"/>
      <c r="AT88" s="988"/>
      <c r="AU88" s="988"/>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368</v>
      </c>
      <c r="BR102" s="973" t="s">
        <v>393</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c r="CS102" s="980"/>
      <c r="CT102" s="980"/>
      <c r="CU102" s="980"/>
      <c r="CV102" s="981"/>
      <c r="CW102" s="979"/>
      <c r="CX102" s="980"/>
      <c r="CY102" s="980"/>
      <c r="CZ102" s="980"/>
      <c r="DA102" s="981"/>
      <c r="DB102" s="979"/>
      <c r="DC102" s="980"/>
      <c r="DD102" s="980"/>
      <c r="DE102" s="980"/>
      <c r="DF102" s="981"/>
      <c r="DG102" s="979"/>
      <c r="DH102" s="980"/>
      <c r="DI102" s="980"/>
      <c r="DJ102" s="980"/>
      <c r="DK102" s="981"/>
      <c r="DL102" s="979"/>
      <c r="DM102" s="980"/>
      <c r="DN102" s="980"/>
      <c r="DO102" s="980"/>
      <c r="DP102" s="981"/>
      <c r="DQ102" s="979"/>
      <c r="DR102" s="980"/>
      <c r="DS102" s="980"/>
      <c r="DT102" s="980"/>
      <c r="DU102" s="981"/>
      <c r="DV102" s="962"/>
      <c r="DW102" s="963"/>
      <c r="DX102" s="963"/>
      <c r="DY102" s="963"/>
      <c r="DZ102" s="964"/>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394</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395</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396</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397</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67" t="s">
        <v>398</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399</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c r="A109" s="922" t="s">
        <v>400</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401</v>
      </c>
      <c r="AB109" s="923"/>
      <c r="AC109" s="923"/>
      <c r="AD109" s="923"/>
      <c r="AE109" s="924"/>
      <c r="AF109" s="925" t="s">
        <v>288</v>
      </c>
      <c r="AG109" s="923"/>
      <c r="AH109" s="923"/>
      <c r="AI109" s="923"/>
      <c r="AJ109" s="924"/>
      <c r="AK109" s="925" t="s">
        <v>287</v>
      </c>
      <c r="AL109" s="923"/>
      <c r="AM109" s="923"/>
      <c r="AN109" s="923"/>
      <c r="AO109" s="924"/>
      <c r="AP109" s="925" t="s">
        <v>402</v>
      </c>
      <c r="AQ109" s="923"/>
      <c r="AR109" s="923"/>
      <c r="AS109" s="923"/>
      <c r="AT109" s="954"/>
      <c r="AU109" s="922" t="s">
        <v>400</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401</v>
      </c>
      <c r="BR109" s="923"/>
      <c r="BS109" s="923"/>
      <c r="BT109" s="923"/>
      <c r="BU109" s="924"/>
      <c r="BV109" s="925" t="s">
        <v>288</v>
      </c>
      <c r="BW109" s="923"/>
      <c r="BX109" s="923"/>
      <c r="BY109" s="923"/>
      <c r="BZ109" s="924"/>
      <c r="CA109" s="925" t="s">
        <v>287</v>
      </c>
      <c r="CB109" s="923"/>
      <c r="CC109" s="923"/>
      <c r="CD109" s="923"/>
      <c r="CE109" s="924"/>
      <c r="CF109" s="961" t="s">
        <v>402</v>
      </c>
      <c r="CG109" s="961"/>
      <c r="CH109" s="961"/>
      <c r="CI109" s="961"/>
      <c r="CJ109" s="961"/>
      <c r="CK109" s="925" t="s">
        <v>403</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401</v>
      </c>
      <c r="DH109" s="923"/>
      <c r="DI109" s="923"/>
      <c r="DJ109" s="923"/>
      <c r="DK109" s="924"/>
      <c r="DL109" s="925" t="s">
        <v>288</v>
      </c>
      <c r="DM109" s="923"/>
      <c r="DN109" s="923"/>
      <c r="DO109" s="923"/>
      <c r="DP109" s="924"/>
      <c r="DQ109" s="925" t="s">
        <v>287</v>
      </c>
      <c r="DR109" s="923"/>
      <c r="DS109" s="923"/>
      <c r="DT109" s="923"/>
      <c r="DU109" s="924"/>
      <c r="DV109" s="925" t="s">
        <v>402</v>
      </c>
      <c r="DW109" s="923"/>
      <c r="DX109" s="923"/>
      <c r="DY109" s="923"/>
      <c r="DZ109" s="954"/>
    </row>
    <row r="110" spans="1:131" s="199" customFormat="1" ht="26.25" customHeight="1">
      <c r="A110" s="825" t="s">
        <v>404</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555058</v>
      </c>
      <c r="AB110" s="916"/>
      <c r="AC110" s="916"/>
      <c r="AD110" s="916"/>
      <c r="AE110" s="917"/>
      <c r="AF110" s="918">
        <v>557628</v>
      </c>
      <c r="AG110" s="916"/>
      <c r="AH110" s="916"/>
      <c r="AI110" s="916"/>
      <c r="AJ110" s="917"/>
      <c r="AK110" s="918">
        <v>572704</v>
      </c>
      <c r="AL110" s="916"/>
      <c r="AM110" s="916"/>
      <c r="AN110" s="916"/>
      <c r="AO110" s="917"/>
      <c r="AP110" s="919">
        <v>15.8</v>
      </c>
      <c r="AQ110" s="920"/>
      <c r="AR110" s="920"/>
      <c r="AS110" s="920"/>
      <c r="AT110" s="921"/>
      <c r="AU110" s="955" t="s">
        <v>62</v>
      </c>
      <c r="AV110" s="956"/>
      <c r="AW110" s="956"/>
      <c r="AX110" s="956"/>
      <c r="AY110" s="956"/>
      <c r="AZ110" s="881" t="s">
        <v>405</v>
      </c>
      <c r="BA110" s="826"/>
      <c r="BB110" s="826"/>
      <c r="BC110" s="826"/>
      <c r="BD110" s="826"/>
      <c r="BE110" s="826"/>
      <c r="BF110" s="826"/>
      <c r="BG110" s="826"/>
      <c r="BH110" s="826"/>
      <c r="BI110" s="826"/>
      <c r="BJ110" s="826"/>
      <c r="BK110" s="826"/>
      <c r="BL110" s="826"/>
      <c r="BM110" s="826"/>
      <c r="BN110" s="826"/>
      <c r="BO110" s="826"/>
      <c r="BP110" s="827"/>
      <c r="BQ110" s="882">
        <v>5804055</v>
      </c>
      <c r="BR110" s="863"/>
      <c r="BS110" s="863"/>
      <c r="BT110" s="863"/>
      <c r="BU110" s="863"/>
      <c r="BV110" s="863">
        <v>5722893</v>
      </c>
      <c r="BW110" s="863"/>
      <c r="BX110" s="863"/>
      <c r="BY110" s="863"/>
      <c r="BZ110" s="863"/>
      <c r="CA110" s="863">
        <v>5456584</v>
      </c>
      <c r="CB110" s="863"/>
      <c r="CC110" s="863"/>
      <c r="CD110" s="863"/>
      <c r="CE110" s="863"/>
      <c r="CF110" s="887">
        <v>150.4</v>
      </c>
      <c r="CG110" s="888"/>
      <c r="CH110" s="888"/>
      <c r="CI110" s="888"/>
      <c r="CJ110" s="888"/>
      <c r="CK110" s="951" t="s">
        <v>406</v>
      </c>
      <c r="CL110" s="837"/>
      <c r="CM110" s="912" t="s">
        <v>407</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112</v>
      </c>
      <c r="DH110" s="863"/>
      <c r="DI110" s="863"/>
      <c r="DJ110" s="863"/>
      <c r="DK110" s="863"/>
      <c r="DL110" s="863" t="s">
        <v>112</v>
      </c>
      <c r="DM110" s="863"/>
      <c r="DN110" s="863"/>
      <c r="DO110" s="863"/>
      <c r="DP110" s="863"/>
      <c r="DQ110" s="863" t="s">
        <v>112</v>
      </c>
      <c r="DR110" s="863"/>
      <c r="DS110" s="863"/>
      <c r="DT110" s="863"/>
      <c r="DU110" s="863"/>
      <c r="DV110" s="864" t="s">
        <v>112</v>
      </c>
      <c r="DW110" s="864"/>
      <c r="DX110" s="864"/>
      <c r="DY110" s="864"/>
      <c r="DZ110" s="865"/>
    </row>
    <row r="111" spans="1:131" s="199" customFormat="1" ht="26.25" customHeight="1">
      <c r="A111" s="792" t="s">
        <v>408</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112</v>
      </c>
      <c r="AB111" s="944"/>
      <c r="AC111" s="944"/>
      <c r="AD111" s="944"/>
      <c r="AE111" s="945"/>
      <c r="AF111" s="946" t="s">
        <v>112</v>
      </c>
      <c r="AG111" s="944"/>
      <c r="AH111" s="944"/>
      <c r="AI111" s="944"/>
      <c r="AJ111" s="945"/>
      <c r="AK111" s="946" t="s">
        <v>112</v>
      </c>
      <c r="AL111" s="944"/>
      <c r="AM111" s="944"/>
      <c r="AN111" s="944"/>
      <c r="AO111" s="945"/>
      <c r="AP111" s="947" t="s">
        <v>112</v>
      </c>
      <c r="AQ111" s="948"/>
      <c r="AR111" s="948"/>
      <c r="AS111" s="948"/>
      <c r="AT111" s="949"/>
      <c r="AU111" s="957"/>
      <c r="AV111" s="958"/>
      <c r="AW111" s="958"/>
      <c r="AX111" s="958"/>
      <c r="AY111" s="958"/>
      <c r="AZ111" s="833" t="s">
        <v>409</v>
      </c>
      <c r="BA111" s="768"/>
      <c r="BB111" s="768"/>
      <c r="BC111" s="768"/>
      <c r="BD111" s="768"/>
      <c r="BE111" s="768"/>
      <c r="BF111" s="768"/>
      <c r="BG111" s="768"/>
      <c r="BH111" s="768"/>
      <c r="BI111" s="768"/>
      <c r="BJ111" s="768"/>
      <c r="BK111" s="768"/>
      <c r="BL111" s="768"/>
      <c r="BM111" s="768"/>
      <c r="BN111" s="768"/>
      <c r="BO111" s="768"/>
      <c r="BP111" s="769"/>
      <c r="BQ111" s="834" t="s">
        <v>112</v>
      </c>
      <c r="BR111" s="835"/>
      <c r="BS111" s="835"/>
      <c r="BT111" s="835"/>
      <c r="BU111" s="835"/>
      <c r="BV111" s="835" t="s">
        <v>112</v>
      </c>
      <c r="BW111" s="835"/>
      <c r="BX111" s="835"/>
      <c r="BY111" s="835"/>
      <c r="BZ111" s="835"/>
      <c r="CA111" s="835" t="s">
        <v>112</v>
      </c>
      <c r="CB111" s="835"/>
      <c r="CC111" s="835"/>
      <c r="CD111" s="835"/>
      <c r="CE111" s="835"/>
      <c r="CF111" s="896" t="s">
        <v>112</v>
      </c>
      <c r="CG111" s="897"/>
      <c r="CH111" s="897"/>
      <c r="CI111" s="897"/>
      <c r="CJ111" s="897"/>
      <c r="CK111" s="952"/>
      <c r="CL111" s="839"/>
      <c r="CM111" s="842" t="s">
        <v>410</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112</v>
      </c>
      <c r="DH111" s="835"/>
      <c r="DI111" s="835"/>
      <c r="DJ111" s="835"/>
      <c r="DK111" s="835"/>
      <c r="DL111" s="835" t="s">
        <v>112</v>
      </c>
      <c r="DM111" s="835"/>
      <c r="DN111" s="835"/>
      <c r="DO111" s="835"/>
      <c r="DP111" s="835"/>
      <c r="DQ111" s="835" t="s">
        <v>112</v>
      </c>
      <c r="DR111" s="835"/>
      <c r="DS111" s="835"/>
      <c r="DT111" s="835"/>
      <c r="DU111" s="835"/>
      <c r="DV111" s="812" t="s">
        <v>112</v>
      </c>
      <c r="DW111" s="812"/>
      <c r="DX111" s="812"/>
      <c r="DY111" s="812"/>
      <c r="DZ111" s="813"/>
    </row>
    <row r="112" spans="1:131" s="199" customFormat="1" ht="26.25" customHeight="1">
      <c r="A112" s="937" t="s">
        <v>411</v>
      </c>
      <c r="B112" s="938"/>
      <c r="C112" s="768" t="s">
        <v>412</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112</v>
      </c>
      <c r="AB112" s="798"/>
      <c r="AC112" s="798"/>
      <c r="AD112" s="798"/>
      <c r="AE112" s="799"/>
      <c r="AF112" s="800" t="s">
        <v>112</v>
      </c>
      <c r="AG112" s="798"/>
      <c r="AH112" s="798"/>
      <c r="AI112" s="798"/>
      <c r="AJ112" s="799"/>
      <c r="AK112" s="800" t="s">
        <v>112</v>
      </c>
      <c r="AL112" s="798"/>
      <c r="AM112" s="798"/>
      <c r="AN112" s="798"/>
      <c r="AO112" s="799"/>
      <c r="AP112" s="845" t="s">
        <v>112</v>
      </c>
      <c r="AQ112" s="846"/>
      <c r="AR112" s="846"/>
      <c r="AS112" s="846"/>
      <c r="AT112" s="847"/>
      <c r="AU112" s="957"/>
      <c r="AV112" s="958"/>
      <c r="AW112" s="958"/>
      <c r="AX112" s="958"/>
      <c r="AY112" s="958"/>
      <c r="AZ112" s="833" t="s">
        <v>413</v>
      </c>
      <c r="BA112" s="768"/>
      <c r="BB112" s="768"/>
      <c r="BC112" s="768"/>
      <c r="BD112" s="768"/>
      <c r="BE112" s="768"/>
      <c r="BF112" s="768"/>
      <c r="BG112" s="768"/>
      <c r="BH112" s="768"/>
      <c r="BI112" s="768"/>
      <c r="BJ112" s="768"/>
      <c r="BK112" s="768"/>
      <c r="BL112" s="768"/>
      <c r="BM112" s="768"/>
      <c r="BN112" s="768"/>
      <c r="BO112" s="768"/>
      <c r="BP112" s="769"/>
      <c r="BQ112" s="834">
        <v>2088999</v>
      </c>
      <c r="BR112" s="835"/>
      <c r="BS112" s="835"/>
      <c r="BT112" s="835"/>
      <c r="BU112" s="835"/>
      <c r="BV112" s="835">
        <v>2112506</v>
      </c>
      <c r="BW112" s="835"/>
      <c r="BX112" s="835"/>
      <c r="BY112" s="835"/>
      <c r="BZ112" s="835"/>
      <c r="CA112" s="835">
        <v>2126983</v>
      </c>
      <c r="CB112" s="835"/>
      <c r="CC112" s="835"/>
      <c r="CD112" s="835"/>
      <c r="CE112" s="835"/>
      <c r="CF112" s="896">
        <v>58.6</v>
      </c>
      <c r="CG112" s="897"/>
      <c r="CH112" s="897"/>
      <c r="CI112" s="897"/>
      <c r="CJ112" s="897"/>
      <c r="CK112" s="952"/>
      <c r="CL112" s="839"/>
      <c r="CM112" s="842" t="s">
        <v>414</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112</v>
      </c>
      <c r="DH112" s="835"/>
      <c r="DI112" s="835"/>
      <c r="DJ112" s="835"/>
      <c r="DK112" s="835"/>
      <c r="DL112" s="835" t="s">
        <v>112</v>
      </c>
      <c r="DM112" s="835"/>
      <c r="DN112" s="835"/>
      <c r="DO112" s="835"/>
      <c r="DP112" s="835"/>
      <c r="DQ112" s="835" t="s">
        <v>112</v>
      </c>
      <c r="DR112" s="835"/>
      <c r="DS112" s="835"/>
      <c r="DT112" s="835"/>
      <c r="DU112" s="835"/>
      <c r="DV112" s="812" t="s">
        <v>112</v>
      </c>
      <c r="DW112" s="812"/>
      <c r="DX112" s="812"/>
      <c r="DY112" s="812"/>
      <c r="DZ112" s="813"/>
    </row>
    <row r="113" spans="1:130" s="199" customFormat="1" ht="26.25" customHeight="1">
      <c r="A113" s="939"/>
      <c r="B113" s="940"/>
      <c r="C113" s="768" t="s">
        <v>415</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94731</v>
      </c>
      <c r="AB113" s="944"/>
      <c r="AC113" s="944"/>
      <c r="AD113" s="944"/>
      <c r="AE113" s="945"/>
      <c r="AF113" s="946">
        <v>95643</v>
      </c>
      <c r="AG113" s="944"/>
      <c r="AH113" s="944"/>
      <c r="AI113" s="944"/>
      <c r="AJ113" s="945"/>
      <c r="AK113" s="946">
        <v>93201</v>
      </c>
      <c r="AL113" s="944"/>
      <c r="AM113" s="944"/>
      <c r="AN113" s="944"/>
      <c r="AO113" s="945"/>
      <c r="AP113" s="947">
        <v>2.6</v>
      </c>
      <c r="AQ113" s="948"/>
      <c r="AR113" s="948"/>
      <c r="AS113" s="948"/>
      <c r="AT113" s="949"/>
      <c r="AU113" s="957"/>
      <c r="AV113" s="958"/>
      <c r="AW113" s="958"/>
      <c r="AX113" s="958"/>
      <c r="AY113" s="958"/>
      <c r="AZ113" s="833" t="s">
        <v>416</v>
      </c>
      <c r="BA113" s="768"/>
      <c r="BB113" s="768"/>
      <c r="BC113" s="768"/>
      <c r="BD113" s="768"/>
      <c r="BE113" s="768"/>
      <c r="BF113" s="768"/>
      <c r="BG113" s="768"/>
      <c r="BH113" s="768"/>
      <c r="BI113" s="768"/>
      <c r="BJ113" s="768"/>
      <c r="BK113" s="768"/>
      <c r="BL113" s="768"/>
      <c r="BM113" s="768"/>
      <c r="BN113" s="768"/>
      <c r="BO113" s="768"/>
      <c r="BP113" s="769"/>
      <c r="BQ113" s="834">
        <v>386827</v>
      </c>
      <c r="BR113" s="835"/>
      <c r="BS113" s="835"/>
      <c r="BT113" s="835"/>
      <c r="BU113" s="835"/>
      <c r="BV113" s="835">
        <v>375201</v>
      </c>
      <c r="BW113" s="835"/>
      <c r="BX113" s="835"/>
      <c r="BY113" s="835"/>
      <c r="BZ113" s="835"/>
      <c r="CA113" s="835">
        <v>295716</v>
      </c>
      <c r="CB113" s="835"/>
      <c r="CC113" s="835"/>
      <c r="CD113" s="835"/>
      <c r="CE113" s="835"/>
      <c r="CF113" s="896">
        <v>8.1</v>
      </c>
      <c r="CG113" s="897"/>
      <c r="CH113" s="897"/>
      <c r="CI113" s="897"/>
      <c r="CJ113" s="897"/>
      <c r="CK113" s="952"/>
      <c r="CL113" s="839"/>
      <c r="CM113" s="842" t="s">
        <v>417</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112</v>
      </c>
      <c r="DH113" s="798"/>
      <c r="DI113" s="798"/>
      <c r="DJ113" s="798"/>
      <c r="DK113" s="799"/>
      <c r="DL113" s="800" t="s">
        <v>112</v>
      </c>
      <c r="DM113" s="798"/>
      <c r="DN113" s="798"/>
      <c r="DO113" s="798"/>
      <c r="DP113" s="799"/>
      <c r="DQ113" s="800" t="s">
        <v>112</v>
      </c>
      <c r="DR113" s="798"/>
      <c r="DS113" s="798"/>
      <c r="DT113" s="798"/>
      <c r="DU113" s="799"/>
      <c r="DV113" s="845" t="s">
        <v>112</v>
      </c>
      <c r="DW113" s="846"/>
      <c r="DX113" s="846"/>
      <c r="DY113" s="846"/>
      <c r="DZ113" s="847"/>
    </row>
    <row r="114" spans="1:130" s="199" customFormat="1" ht="26.25" customHeight="1">
      <c r="A114" s="939"/>
      <c r="B114" s="940"/>
      <c r="C114" s="768" t="s">
        <v>418</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94044</v>
      </c>
      <c r="AB114" s="798"/>
      <c r="AC114" s="798"/>
      <c r="AD114" s="798"/>
      <c r="AE114" s="799"/>
      <c r="AF114" s="800">
        <v>92306</v>
      </c>
      <c r="AG114" s="798"/>
      <c r="AH114" s="798"/>
      <c r="AI114" s="798"/>
      <c r="AJ114" s="799"/>
      <c r="AK114" s="800">
        <v>100514</v>
      </c>
      <c r="AL114" s="798"/>
      <c r="AM114" s="798"/>
      <c r="AN114" s="798"/>
      <c r="AO114" s="799"/>
      <c r="AP114" s="845">
        <v>2.8</v>
      </c>
      <c r="AQ114" s="846"/>
      <c r="AR114" s="846"/>
      <c r="AS114" s="846"/>
      <c r="AT114" s="847"/>
      <c r="AU114" s="957"/>
      <c r="AV114" s="958"/>
      <c r="AW114" s="958"/>
      <c r="AX114" s="958"/>
      <c r="AY114" s="958"/>
      <c r="AZ114" s="833" t="s">
        <v>419</v>
      </c>
      <c r="BA114" s="768"/>
      <c r="BB114" s="768"/>
      <c r="BC114" s="768"/>
      <c r="BD114" s="768"/>
      <c r="BE114" s="768"/>
      <c r="BF114" s="768"/>
      <c r="BG114" s="768"/>
      <c r="BH114" s="768"/>
      <c r="BI114" s="768"/>
      <c r="BJ114" s="768"/>
      <c r="BK114" s="768"/>
      <c r="BL114" s="768"/>
      <c r="BM114" s="768"/>
      <c r="BN114" s="768"/>
      <c r="BO114" s="768"/>
      <c r="BP114" s="769"/>
      <c r="BQ114" s="834">
        <v>357107</v>
      </c>
      <c r="BR114" s="835"/>
      <c r="BS114" s="835"/>
      <c r="BT114" s="835"/>
      <c r="BU114" s="835"/>
      <c r="BV114" s="835">
        <v>373373</v>
      </c>
      <c r="BW114" s="835"/>
      <c r="BX114" s="835"/>
      <c r="BY114" s="835"/>
      <c r="BZ114" s="835"/>
      <c r="CA114" s="835">
        <v>241630</v>
      </c>
      <c r="CB114" s="835"/>
      <c r="CC114" s="835"/>
      <c r="CD114" s="835"/>
      <c r="CE114" s="835"/>
      <c r="CF114" s="896">
        <v>6.7</v>
      </c>
      <c r="CG114" s="897"/>
      <c r="CH114" s="897"/>
      <c r="CI114" s="897"/>
      <c r="CJ114" s="897"/>
      <c r="CK114" s="952"/>
      <c r="CL114" s="839"/>
      <c r="CM114" s="842" t="s">
        <v>420</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112</v>
      </c>
      <c r="DH114" s="798"/>
      <c r="DI114" s="798"/>
      <c r="DJ114" s="798"/>
      <c r="DK114" s="799"/>
      <c r="DL114" s="800" t="s">
        <v>112</v>
      </c>
      <c r="DM114" s="798"/>
      <c r="DN114" s="798"/>
      <c r="DO114" s="798"/>
      <c r="DP114" s="799"/>
      <c r="DQ114" s="800" t="s">
        <v>112</v>
      </c>
      <c r="DR114" s="798"/>
      <c r="DS114" s="798"/>
      <c r="DT114" s="798"/>
      <c r="DU114" s="799"/>
      <c r="DV114" s="845" t="s">
        <v>112</v>
      </c>
      <c r="DW114" s="846"/>
      <c r="DX114" s="846"/>
      <c r="DY114" s="846"/>
      <c r="DZ114" s="847"/>
    </row>
    <row r="115" spans="1:130" s="199" customFormat="1" ht="26.25" customHeight="1">
      <c r="A115" s="939"/>
      <c r="B115" s="940"/>
      <c r="C115" s="768" t="s">
        <v>421</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t="s">
        <v>112</v>
      </c>
      <c r="AB115" s="944"/>
      <c r="AC115" s="944"/>
      <c r="AD115" s="944"/>
      <c r="AE115" s="945"/>
      <c r="AF115" s="946" t="s">
        <v>112</v>
      </c>
      <c r="AG115" s="944"/>
      <c r="AH115" s="944"/>
      <c r="AI115" s="944"/>
      <c r="AJ115" s="945"/>
      <c r="AK115" s="946" t="s">
        <v>112</v>
      </c>
      <c r="AL115" s="944"/>
      <c r="AM115" s="944"/>
      <c r="AN115" s="944"/>
      <c r="AO115" s="945"/>
      <c r="AP115" s="947" t="s">
        <v>112</v>
      </c>
      <c r="AQ115" s="948"/>
      <c r="AR115" s="948"/>
      <c r="AS115" s="948"/>
      <c r="AT115" s="949"/>
      <c r="AU115" s="957"/>
      <c r="AV115" s="958"/>
      <c r="AW115" s="958"/>
      <c r="AX115" s="958"/>
      <c r="AY115" s="958"/>
      <c r="AZ115" s="833" t="s">
        <v>422</v>
      </c>
      <c r="BA115" s="768"/>
      <c r="BB115" s="768"/>
      <c r="BC115" s="768"/>
      <c r="BD115" s="768"/>
      <c r="BE115" s="768"/>
      <c r="BF115" s="768"/>
      <c r="BG115" s="768"/>
      <c r="BH115" s="768"/>
      <c r="BI115" s="768"/>
      <c r="BJ115" s="768"/>
      <c r="BK115" s="768"/>
      <c r="BL115" s="768"/>
      <c r="BM115" s="768"/>
      <c r="BN115" s="768"/>
      <c r="BO115" s="768"/>
      <c r="BP115" s="769"/>
      <c r="BQ115" s="834" t="s">
        <v>112</v>
      </c>
      <c r="BR115" s="835"/>
      <c r="BS115" s="835"/>
      <c r="BT115" s="835"/>
      <c r="BU115" s="835"/>
      <c r="BV115" s="835" t="s">
        <v>112</v>
      </c>
      <c r="BW115" s="835"/>
      <c r="BX115" s="835"/>
      <c r="BY115" s="835"/>
      <c r="BZ115" s="835"/>
      <c r="CA115" s="835" t="s">
        <v>112</v>
      </c>
      <c r="CB115" s="835"/>
      <c r="CC115" s="835"/>
      <c r="CD115" s="835"/>
      <c r="CE115" s="835"/>
      <c r="CF115" s="896" t="s">
        <v>112</v>
      </c>
      <c r="CG115" s="897"/>
      <c r="CH115" s="897"/>
      <c r="CI115" s="897"/>
      <c r="CJ115" s="897"/>
      <c r="CK115" s="952"/>
      <c r="CL115" s="839"/>
      <c r="CM115" s="833" t="s">
        <v>423</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112</v>
      </c>
      <c r="DH115" s="798"/>
      <c r="DI115" s="798"/>
      <c r="DJ115" s="798"/>
      <c r="DK115" s="799"/>
      <c r="DL115" s="800" t="s">
        <v>112</v>
      </c>
      <c r="DM115" s="798"/>
      <c r="DN115" s="798"/>
      <c r="DO115" s="798"/>
      <c r="DP115" s="799"/>
      <c r="DQ115" s="800" t="s">
        <v>112</v>
      </c>
      <c r="DR115" s="798"/>
      <c r="DS115" s="798"/>
      <c r="DT115" s="798"/>
      <c r="DU115" s="799"/>
      <c r="DV115" s="845" t="s">
        <v>112</v>
      </c>
      <c r="DW115" s="846"/>
      <c r="DX115" s="846"/>
      <c r="DY115" s="846"/>
      <c r="DZ115" s="847"/>
    </row>
    <row r="116" spans="1:130" s="199" customFormat="1" ht="26.25" customHeight="1">
      <c r="A116" s="941"/>
      <c r="B116" s="942"/>
      <c r="C116" s="901" t="s">
        <v>424</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v>49</v>
      </c>
      <c r="AB116" s="798"/>
      <c r="AC116" s="798"/>
      <c r="AD116" s="798"/>
      <c r="AE116" s="799"/>
      <c r="AF116" s="800">
        <v>64</v>
      </c>
      <c r="AG116" s="798"/>
      <c r="AH116" s="798"/>
      <c r="AI116" s="798"/>
      <c r="AJ116" s="799"/>
      <c r="AK116" s="800">
        <v>83</v>
      </c>
      <c r="AL116" s="798"/>
      <c r="AM116" s="798"/>
      <c r="AN116" s="798"/>
      <c r="AO116" s="799"/>
      <c r="AP116" s="845">
        <v>0</v>
      </c>
      <c r="AQ116" s="846"/>
      <c r="AR116" s="846"/>
      <c r="AS116" s="846"/>
      <c r="AT116" s="847"/>
      <c r="AU116" s="957"/>
      <c r="AV116" s="958"/>
      <c r="AW116" s="958"/>
      <c r="AX116" s="958"/>
      <c r="AY116" s="958"/>
      <c r="AZ116" s="884" t="s">
        <v>425</v>
      </c>
      <c r="BA116" s="885"/>
      <c r="BB116" s="885"/>
      <c r="BC116" s="885"/>
      <c r="BD116" s="885"/>
      <c r="BE116" s="885"/>
      <c r="BF116" s="885"/>
      <c r="BG116" s="885"/>
      <c r="BH116" s="885"/>
      <c r="BI116" s="885"/>
      <c r="BJ116" s="885"/>
      <c r="BK116" s="885"/>
      <c r="BL116" s="885"/>
      <c r="BM116" s="885"/>
      <c r="BN116" s="885"/>
      <c r="BO116" s="885"/>
      <c r="BP116" s="886"/>
      <c r="BQ116" s="834" t="s">
        <v>112</v>
      </c>
      <c r="BR116" s="835"/>
      <c r="BS116" s="835"/>
      <c r="BT116" s="835"/>
      <c r="BU116" s="835"/>
      <c r="BV116" s="835" t="s">
        <v>112</v>
      </c>
      <c r="BW116" s="835"/>
      <c r="BX116" s="835"/>
      <c r="BY116" s="835"/>
      <c r="BZ116" s="835"/>
      <c r="CA116" s="835" t="s">
        <v>112</v>
      </c>
      <c r="CB116" s="835"/>
      <c r="CC116" s="835"/>
      <c r="CD116" s="835"/>
      <c r="CE116" s="835"/>
      <c r="CF116" s="896" t="s">
        <v>112</v>
      </c>
      <c r="CG116" s="897"/>
      <c r="CH116" s="897"/>
      <c r="CI116" s="897"/>
      <c r="CJ116" s="897"/>
      <c r="CK116" s="952"/>
      <c r="CL116" s="839"/>
      <c r="CM116" s="842" t="s">
        <v>426</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112</v>
      </c>
      <c r="DH116" s="798"/>
      <c r="DI116" s="798"/>
      <c r="DJ116" s="798"/>
      <c r="DK116" s="799"/>
      <c r="DL116" s="800" t="s">
        <v>112</v>
      </c>
      <c r="DM116" s="798"/>
      <c r="DN116" s="798"/>
      <c r="DO116" s="798"/>
      <c r="DP116" s="799"/>
      <c r="DQ116" s="800" t="s">
        <v>112</v>
      </c>
      <c r="DR116" s="798"/>
      <c r="DS116" s="798"/>
      <c r="DT116" s="798"/>
      <c r="DU116" s="799"/>
      <c r="DV116" s="845" t="s">
        <v>112</v>
      </c>
      <c r="DW116" s="846"/>
      <c r="DX116" s="846"/>
      <c r="DY116" s="846"/>
      <c r="DZ116" s="847"/>
    </row>
    <row r="117" spans="1:130" s="199" customFormat="1" ht="26.25" customHeight="1">
      <c r="A117" s="922" t="s">
        <v>171</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427</v>
      </c>
      <c r="Z117" s="924"/>
      <c r="AA117" s="929">
        <v>743882</v>
      </c>
      <c r="AB117" s="930"/>
      <c r="AC117" s="930"/>
      <c r="AD117" s="930"/>
      <c r="AE117" s="931"/>
      <c r="AF117" s="932">
        <v>745641</v>
      </c>
      <c r="AG117" s="930"/>
      <c r="AH117" s="930"/>
      <c r="AI117" s="930"/>
      <c r="AJ117" s="931"/>
      <c r="AK117" s="932">
        <v>766502</v>
      </c>
      <c r="AL117" s="930"/>
      <c r="AM117" s="930"/>
      <c r="AN117" s="930"/>
      <c r="AO117" s="931"/>
      <c r="AP117" s="933"/>
      <c r="AQ117" s="934"/>
      <c r="AR117" s="934"/>
      <c r="AS117" s="934"/>
      <c r="AT117" s="935"/>
      <c r="AU117" s="957"/>
      <c r="AV117" s="958"/>
      <c r="AW117" s="958"/>
      <c r="AX117" s="958"/>
      <c r="AY117" s="958"/>
      <c r="AZ117" s="884" t="s">
        <v>428</v>
      </c>
      <c r="BA117" s="885"/>
      <c r="BB117" s="885"/>
      <c r="BC117" s="885"/>
      <c r="BD117" s="885"/>
      <c r="BE117" s="885"/>
      <c r="BF117" s="885"/>
      <c r="BG117" s="885"/>
      <c r="BH117" s="885"/>
      <c r="BI117" s="885"/>
      <c r="BJ117" s="885"/>
      <c r="BK117" s="885"/>
      <c r="BL117" s="885"/>
      <c r="BM117" s="885"/>
      <c r="BN117" s="885"/>
      <c r="BO117" s="885"/>
      <c r="BP117" s="886"/>
      <c r="BQ117" s="834" t="s">
        <v>112</v>
      </c>
      <c r="BR117" s="835"/>
      <c r="BS117" s="835"/>
      <c r="BT117" s="835"/>
      <c r="BU117" s="835"/>
      <c r="BV117" s="835" t="s">
        <v>112</v>
      </c>
      <c r="BW117" s="835"/>
      <c r="BX117" s="835"/>
      <c r="BY117" s="835"/>
      <c r="BZ117" s="835"/>
      <c r="CA117" s="835" t="s">
        <v>112</v>
      </c>
      <c r="CB117" s="835"/>
      <c r="CC117" s="835"/>
      <c r="CD117" s="835"/>
      <c r="CE117" s="835"/>
      <c r="CF117" s="896" t="s">
        <v>112</v>
      </c>
      <c r="CG117" s="897"/>
      <c r="CH117" s="897"/>
      <c r="CI117" s="897"/>
      <c r="CJ117" s="897"/>
      <c r="CK117" s="952"/>
      <c r="CL117" s="839"/>
      <c r="CM117" s="842" t="s">
        <v>429</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112</v>
      </c>
      <c r="DH117" s="798"/>
      <c r="DI117" s="798"/>
      <c r="DJ117" s="798"/>
      <c r="DK117" s="799"/>
      <c r="DL117" s="800" t="s">
        <v>112</v>
      </c>
      <c r="DM117" s="798"/>
      <c r="DN117" s="798"/>
      <c r="DO117" s="798"/>
      <c r="DP117" s="799"/>
      <c r="DQ117" s="800" t="s">
        <v>112</v>
      </c>
      <c r="DR117" s="798"/>
      <c r="DS117" s="798"/>
      <c r="DT117" s="798"/>
      <c r="DU117" s="799"/>
      <c r="DV117" s="845" t="s">
        <v>112</v>
      </c>
      <c r="DW117" s="846"/>
      <c r="DX117" s="846"/>
      <c r="DY117" s="846"/>
      <c r="DZ117" s="847"/>
    </row>
    <row r="118" spans="1:130" s="199" customFormat="1" ht="26.25" customHeight="1">
      <c r="A118" s="922" t="s">
        <v>403</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401</v>
      </c>
      <c r="AB118" s="923"/>
      <c r="AC118" s="923"/>
      <c r="AD118" s="923"/>
      <c r="AE118" s="924"/>
      <c r="AF118" s="925" t="s">
        <v>288</v>
      </c>
      <c r="AG118" s="923"/>
      <c r="AH118" s="923"/>
      <c r="AI118" s="923"/>
      <c r="AJ118" s="924"/>
      <c r="AK118" s="925" t="s">
        <v>287</v>
      </c>
      <c r="AL118" s="923"/>
      <c r="AM118" s="923"/>
      <c r="AN118" s="923"/>
      <c r="AO118" s="924"/>
      <c r="AP118" s="926" t="s">
        <v>402</v>
      </c>
      <c r="AQ118" s="927"/>
      <c r="AR118" s="927"/>
      <c r="AS118" s="927"/>
      <c r="AT118" s="928"/>
      <c r="AU118" s="957"/>
      <c r="AV118" s="958"/>
      <c r="AW118" s="958"/>
      <c r="AX118" s="958"/>
      <c r="AY118" s="958"/>
      <c r="AZ118" s="900" t="s">
        <v>430</v>
      </c>
      <c r="BA118" s="901"/>
      <c r="BB118" s="901"/>
      <c r="BC118" s="901"/>
      <c r="BD118" s="901"/>
      <c r="BE118" s="901"/>
      <c r="BF118" s="901"/>
      <c r="BG118" s="901"/>
      <c r="BH118" s="901"/>
      <c r="BI118" s="901"/>
      <c r="BJ118" s="901"/>
      <c r="BK118" s="901"/>
      <c r="BL118" s="901"/>
      <c r="BM118" s="901"/>
      <c r="BN118" s="901"/>
      <c r="BO118" s="901"/>
      <c r="BP118" s="902"/>
      <c r="BQ118" s="903" t="s">
        <v>112</v>
      </c>
      <c r="BR118" s="866"/>
      <c r="BS118" s="866"/>
      <c r="BT118" s="866"/>
      <c r="BU118" s="866"/>
      <c r="BV118" s="866" t="s">
        <v>112</v>
      </c>
      <c r="BW118" s="866"/>
      <c r="BX118" s="866"/>
      <c r="BY118" s="866"/>
      <c r="BZ118" s="866"/>
      <c r="CA118" s="866" t="s">
        <v>112</v>
      </c>
      <c r="CB118" s="866"/>
      <c r="CC118" s="866"/>
      <c r="CD118" s="866"/>
      <c r="CE118" s="866"/>
      <c r="CF118" s="896" t="s">
        <v>112</v>
      </c>
      <c r="CG118" s="897"/>
      <c r="CH118" s="897"/>
      <c r="CI118" s="897"/>
      <c r="CJ118" s="897"/>
      <c r="CK118" s="952"/>
      <c r="CL118" s="839"/>
      <c r="CM118" s="842" t="s">
        <v>431</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112</v>
      </c>
      <c r="DH118" s="798"/>
      <c r="DI118" s="798"/>
      <c r="DJ118" s="798"/>
      <c r="DK118" s="799"/>
      <c r="DL118" s="800" t="s">
        <v>112</v>
      </c>
      <c r="DM118" s="798"/>
      <c r="DN118" s="798"/>
      <c r="DO118" s="798"/>
      <c r="DP118" s="799"/>
      <c r="DQ118" s="800" t="s">
        <v>112</v>
      </c>
      <c r="DR118" s="798"/>
      <c r="DS118" s="798"/>
      <c r="DT118" s="798"/>
      <c r="DU118" s="799"/>
      <c r="DV118" s="845" t="s">
        <v>112</v>
      </c>
      <c r="DW118" s="846"/>
      <c r="DX118" s="846"/>
      <c r="DY118" s="846"/>
      <c r="DZ118" s="847"/>
    </row>
    <row r="119" spans="1:130" s="199" customFormat="1" ht="26.25" customHeight="1">
      <c r="A119" s="836" t="s">
        <v>406</v>
      </c>
      <c r="B119" s="837"/>
      <c r="C119" s="912" t="s">
        <v>407</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112</v>
      </c>
      <c r="AB119" s="916"/>
      <c r="AC119" s="916"/>
      <c r="AD119" s="916"/>
      <c r="AE119" s="917"/>
      <c r="AF119" s="918" t="s">
        <v>112</v>
      </c>
      <c r="AG119" s="916"/>
      <c r="AH119" s="916"/>
      <c r="AI119" s="916"/>
      <c r="AJ119" s="917"/>
      <c r="AK119" s="918" t="s">
        <v>112</v>
      </c>
      <c r="AL119" s="916"/>
      <c r="AM119" s="916"/>
      <c r="AN119" s="916"/>
      <c r="AO119" s="917"/>
      <c r="AP119" s="919" t="s">
        <v>112</v>
      </c>
      <c r="AQ119" s="920"/>
      <c r="AR119" s="920"/>
      <c r="AS119" s="920"/>
      <c r="AT119" s="921"/>
      <c r="AU119" s="959"/>
      <c r="AV119" s="960"/>
      <c r="AW119" s="960"/>
      <c r="AX119" s="960"/>
      <c r="AY119" s="960"/>
      <c r="AZ119" s="230" t="s">
        <v>171</v>
      </c>
      <c r="BA119" s="230"/>
      <c r="BB119" s="230"/>
      <c r="BC119" s="230"/>
      <c r="BD119" s="230"/>
      <c r="BE119" s="230"/>
      <c r="BF119" s="230"/>
      <c r="BG119" s="230"/>
      <c r="BH119" s="230"/>
      <c r="BI119" s="230"/>
      <c r="BJ119" s="230"/>
      <c r="BK119" s="230"/>
      <c r="BL119" s="230"/>
      <c r="BM119" s="230"/>
      <c r="BN119" s="230"/>
      <c r="BO119" s="898" t="s">
        <v>432</v>
      </c>
      <c r="BP119" s="899"/>
      <c r="BQ119" s="903">
        <v>8636988</v>
      </c>
      <c r="BR119" s="866"/>
      <c r="BS119" s="866"/>
      <c r="BT119" s="866"/>
      <c r="BU119" s="866"/>
      <c r="BV119" s="866">
        <v>8583973</v>
      </c>
      <c r="BW119" s="866"/>
      <c r="BX119" s="866"/>
      <c r="BY119" s="866"/>
      <c r="BZ119" s="866"/>
      <c r="CA119" s="866">
        <v>8120913</v>
      </c>
      <c r="CB119" s="866"/>
      <c r="CC119" s="866"/>
      <c r="CD119" s="866"/>
      <c r="CE119" s="866"/>
      <c r="CF119" s="764"/>
      <c r="CG119" s="765"/>
      <c r="CH119" s="765"/>
      <c r="CI119" s="765"/>
      <c r="CJ119" s="855"/>
      <c r="CK119" s="953"/>
      <c r="CL119" s="841"/>
      <c r="CM119" s="859" t="s">
        <v>433</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112</v>
      </c>
      <c r="DH119" s="781"/>
      <c r="DI119" s="781"/>
      <c r="DJ119" s="781"/>
      <c r="DK119" s="782"/>
      <c r="DL119" s="783" t="s">
        <v>112</v>
      </c>
      <c r="DM119" s="781"/>
      <c r="DN119" s="781"/>
      <c r="DO119" s="781"/>
      <c r="DP119" s="782"/>
      <c r="DQ119" s="783" t="s">
        <v>112</v>
      </c>
      <c r="DR119" s="781"/>
      <c r="DS119" s="781"/>
      <c r="DT119" s="781"/>
      <c r="DU119" s="782"/>
      <c r="DV119" s="869" t="s">
        <v>112</v>
      </c>
      <c r="DW119" s="870"/>
      <c r="DX119" s="870"/>
      <c r="DY119" s="870"/>
      <c r="DZ119" s="871"/>
    </row>
    <row r="120" spans="1:130" s="199" customFormat="1" ht="26.25" customHeight="1">
      <c r="A120" s="838"/>
      <c r="B120" s="839"/>
      <c r="C120" s="842" t="s">
        <v>410</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112</v>
      </c>
      <c r="AB120" s="798"/>
      <c r="AC120" s="798"/>
      <c r="AD120" s="798"/>
      <c r="AE120" s="799"/>
      <c r="AF120" s="800" t="s">
        <v>112</v>
      </c>
      <c r="AG120" s="798"/>
      <c r="AH120" s="798"/>
      <c r="AI120" s="798"/>
      <c r="AJ120" s="799"/>
      <c r="AK120" s="800" t="s">
        <v>112</v>
      </c>
      <c r="AL120" s="798"/>
      <c r="AM120" s="798"/>
      <c r="AN120" s="798"/>
      <c r="AO120" s="799"/>
      <c r="AP120" s="845" t="s">
        <v>112</v>
      </c>
      <c r="AQ120" s="846"/>
      <c r="AR120" s="846"/>
      <c r="AS120" s="846"/>
      <c r="AT120" s="847"/>
      <c r="AU120" s="904" t="s">
        <v>434</v>
      </c>
      <c r="AV120" s="905"/>
      <c r="AW120" s="905"/>
      <c r="AX120" s="905"/>
      <c r="AY120" s="906"/>
      <c r="AZ120" s="881" t="s">
        <v>435</v>
      </c>
      <c r="BA120" s="826"/>
      <c r="BB120" s="826"/>
      <c r="BC120" s="826"/>
      <c r="BD120" s="826"/>
      <c r="BE120" s="826"/>
      <c r="BF120" s="826"/>
      <c r="BG120" s="826"/>
      <c r="BH120" s="826"/>
      <c r="BI120" s="826"/>
      <c r="BJ120" s="826"/>
      <c r="BK120" s="826"/>
      <c r="BL120" s="826"/>
      <c r="BM120" s="826"/>
      <c r="BN120" s="826"/>
      <c r="BO120" s="826"/>
      <c r="BP120" s="827"/>
      <c r="BQ120" s="882">
        <v>1131129</v>
      </c>
      <c r="BR120" s="863"/>
      <c r="BS120" s="863"/>
      <c r="BT120" s="863"/>
      <c r="BU120" s="863"/>
      <c r="BV120" s="863">
        <v>2017423</v>
      </c>
      <c r="BW120" s="863"/>
      <c r="BX120" s="863"/>
      <c r="BY120" s="863"/>
      <c r="BZ120" s="863"/>
      <c r="CA120" s="863">
        <v>1909122</v>
      </c>
      <c r="CB120" s="863"/>
      <c r="CC120" s="863"/>
      <c r="CD120" s="863"/>
      <c r="CE120" s="863"/>
      <c r="CF120" s="887">
        <v>52.6</v>
      </c>
      <c r="CG120" s="888"/>
      <c r="CH120" s="888"/>
      <c r="CI120" s="888"/>
      <c r="CJ120" s="888"/>
      <c r="CK120" s="889" t="s">
        <v>436</v>
      </c>
      <c r="CL120" s="873"/>
      <c r="CM120" s="873"/>
      <c r="CN120" s="873"/>
      <c r="CO120" s="874"/>
      <c r="CP120" s="893" t="s">
        <v>384</v>
      </c>
      <c r="CQ120" s="894"/>
      <c r="CR120" s="894"/>
      <c r="CS120" s="894"/>
      <c r="CT120" s="894"/>
      <c r="CU120" s="894"/>
      <c r="CV120" s="894"/>
      <c r="CW120" s="894"/>
      <c r="CX120" s="894"/>
      <c r="CY120" s="894"/>
      <c r="CZ120" s="894"/>
      <c r="DA120" s="894"/>
      <c r="DB120" s="894"/>
      <c r="DC120" s="894"/>
      <c r="DD120" s="894"/>
      <c r="DE120" s="894"/>
      <c r="DF120" s="895"/>
      <c r="DG120" s="882">
        <v>2088999</v>
      </c>
      <c r="DH120" s="863"/>
      <c r="DI120" s="863"/>
      <c r="DJ120" s="863"/>
      <c r="DK120" s="863"/>
      <c r="DL120" s="863">
        <v>2112506</v>
      </c>
      <c r="DM120" s="863"/>
      <c r="DN120" s="863"/>
      <c r="DO120" s="863"/>
      <c r="DP120" s="863"/>
      <c r="DQ120" s="863">
        <v>2126983</v>
      </c>
      <c r="DR120" s="863"/>
      <c r="DS120" s="863"/>
      <c r="DT120" s="863"/>
      <c r="DU120" s="863"/>
      <c r="DV120" s="864">
        <v>58.6</v>
      </c>
      <c r="DW120" s="864"/>
      <c r="DX120" s="864"/>
      <c r="DY120" s="864"/>
      <c r="DZ120" s="865"/>
    </row>
    <row r="121" spans="1:130" s="199" customFormat="1" ht="26.25" customHeight="1">
      <c r="A121" s="838"/>
      <c r="B121" s="839"/>
      <c r="C121" s="884" t="s">
        <v>437</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112</v>
      </c>
      <c r="AB121" s="798"/>
      <c r="AC121" s="798"/>
      <c r="AD121" s="798"/>
      <c r="AE121" s="799"/>
      <c r="AF121" s="800" t="s">
        <v>112</v>
      </c>
      <c r="AG121" s="798"/>
      <c r="AH121" s="798"/>
      <c r="AI121" s="798"/>
      <c r="AJ121" s="799"/>
      <c r="AK121" s="800" t="s">
        <v>112</v>
      </c>
      <c r="AL121" s="798"/>
      <c r="AM121" s="798"/>
      <c r="AN121" s="798"/>
      <c r="AO121" s="799"/>
      <c r="AP121" s="845" t="s">
        <v>112</v>
      </c>
      <c r="AQ121" s="846"/>
      <c r="AR121" s="846"/>
      <c r="AS121" s="846"/>
      <c r="AT121" s="847"/>
      <c r="AU121" s="907"/>
      <c r="AV121" s="908"/>
      <c r="AW121" s="908"/>
      <c r="AX121" s="908"/>
      <c r="AY121" s="909"/>
      <c r="AZ121" s="833" t="s">
        <v>438</v>
      </c>
      <c r="BA121" s="768"/>
      <c r="BB121" s="768"/>
      <c r="BC121" s="768"/>
      <c r="BD121" s="768"/>
      <c r="BE121" s="768"/>
      <c r="BF121" s="768"/>
      <c r="BG121" s="768"/>
      <c r="BH121" s="768"/>
      <c r="BI121" s="768"/>
      <c r="BJ121" s="768"/>
      <c r="BK121" s="768"/>
      <c r="BL121" s="768"/>
      <c r="BM121" s="768"/>
      <c r="BN121" s="768"/>
      <c r="BO121" s="768"/>
      <c r="BP121" s="769"/>
      <c r="BQ121" s="834" t="s">
        <v>112</v>
      </c>
      <c r="BR121" s="835"/>
      <c r="BS121" s="835"/>
      <c r="BT121" s="835"/>
      <c r="BU121" s="835"/>
      <c r="BV121" s="835" t="s">
        <v>112</v>
      </c>
      <c r="BW121" s="835"/>
      <c r="BX121" s="835"/>
      <c r="BY121" s="835"/>
      <c r="BZ121" s="835"/>
      <c r="CA121" s="835" t="s">
        <v>112</v>
      </c>
      <c r="CB121" s="835"/>
      <c r="CC121" s="835"/>
      <c r="CD121" s="835"/>
      <c r="CE121" s="835"/>
      <c r="CF121" s="896" t="s">
        <v>112</v>
      </c>
      <c r="CG121" s="897"/>
      <c r="CH121" s="897"/>
      <c r="CI121" s="897"/>
      <c r="CJ121" s="897"/>
      <c r="CK121" s="890"/>
      <c r="CL121" s="876"/>
      <c r="CM121" s="876"/>
      <c r="CN121" s="876"/>
      <c r="CO121" s="877"/>
      <c r="CP121" s="856" t="s">
        <v>381</v>
      </c>
      <c r="CQ121" s="857"/>
      <c r="CR121" s="857"/>
      <c r="CS121" s="857"/>
      <c r="CT121" s="857"/>
      <c r="CU121" s="857"/>
      <c r="CV121" s="857"/>
      <c r="CW121" s="857"/>
      <c r="CX121" s="857"/>
      <c r="CY121" s="857"/>
      <c r="CZ121" s="857"/>
      <c r="DA121" s="857"/>
      <c r="DB121" s="857"/>
      <c r="DC121" s="857"/>
      <c r="DD121" s="857"/>
      <c r="DE121" s="857"/>
      <c r="DF121" s="858"/>
      <c r="DG121" s="834" t="s">
        <v>112</v>
      </c>
      <c r="DH121" s="835"/>
      <c r="DI121" s="835"/>
      <c r="DJ121" s="835"/>
      <c r="DK121" s="835"/>
      <c r="DL121" s="835" t="s">
        <v>112</v>
      </c>
      <c r="DM121" s="835"/>
      <c r="DN121" s="835"/>
      <c r="DO121" s="835"/>
      <c r="DP121" s="835"/>
      <c r="DQ121" s="835" t="s">
        <v>112</v>
      </c>
      <c r="DR121" s="835"/>
      <c r="DS121" s="835"/>
      <c r="DT121" s="835"/>
      <c r="DU121" s="835"/>
      <c r="DV121" s="812" t="s">
        <v>112</v>
      </c>
      <c r="DW121" s="812"/>
      <c r="DX121" s="812"/>
      <c r="DY121" s="812"/>
      <c r="DZ121" s="813"/>
    </row>
    <row r="122" spans="1:130" s="199" customFormat="1" ht="26.25" customHeight="1">
      <c r="A122" s="838"/>
      <c r="B122" s="839"/>
      <c r="C122" s="842" t="s">
        <v>420</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112</v>
      </c>
      <c r="AB122" s="798"/>
      <c r="AC122" s="798"/>
      <c r="AD122" s="798"/>
      <c r="AE122" s="799"/>
      <c r="AF122" s="800" t="s">
        <v>112</v>
      </c>
      <c r="AG122" s="798"/>
      <c r="AH122" s="798"/>
      <c r="AI122" s="798"/>
      <c r="AJ122" s="799"/>
      <c r="AK122" s="800" t="s">
        <v>112</v>
      </c>
      <c r="AL122" s="798"/>
      <c r="AM122" s="798"/>
      <c r="AN122" s="798"/>
      <c r="AO122" s="799"/>
      <c r="AP122" s="845" t="s">
        <v>112</v>
      </c>
      <c r="AQ122" s="846"/>
      <c r="AR122" s="846"/>
      <c r="AS122" s="846"/>
      <c r="AT122" s="847"/>
      <c r="AU122" s="907"/>
      <c r="AV122" s="908"/>
      <c r="AW122" s="908"/>
      <c r="AX122" s="908"/>
      <c r="AY122" s="909"/>
      <c r="AZ122" s="900" t="s">
        <v>439</v>
      </c>
      <c r="BA122" s="901"/>
      <c r="BB122" s="901"/>
      <c r="BC122" s="901"/>
      <c r="BD122" s="901"/>
      <c r="BE122" s="901"/>
      <c r="BF122" s="901"/>
      <c r="BG122" s="901"/>
      <c r="BH122" s="901"/>
      <c r="BI122" s="901"/>
      <c r="BJ122" s="901"/>
      <c r="BK122" s="901"/>
      <c r="BL122" s="901"/>
      <c r="BM122" s="901"/>
      <c r="BN122" s="901"/>
      <c r="BO122" s="901"/>
      <c r="BP122" s="902"/>
      <c r="BQ122" s="903">
        <v>5098303</v>
      </c>
      <c r="BR122" s="866"/>
      <c r="BS122" s="866"/>
      <c r="BT122" s="866"/>
      <c r="BU122" s="866"/>
      <c r="BV122" s="866">
        <v>4974413</v>
      </c>
      <c r="BW122" s="866"/>
      <c r="BX122" s="866"/>
      <c r="BY122" s="866"/>
      <c r="BZ122" s="866"/>
      <c r="CA122" s="866">
        <v>4894108</v>
      </c>
      <c r="CB122" s="866"/>
      <c r="CC122" s="866"/>
      <c r="CD122" s="866"/>
      <c r="CE122" s="866"/>
      <c r="CF122" s="867">
        <v>134.9</v>
      </c>
      <c r="CG122" s="868"/>
      <c r="CH122" s="868"/>
      <c r="CI122" s="868"/>
      <c r="CJ122" s="868"/>
      <c r="CK122" s="890"/>
      <c r="CL122" s="876"/>
      <c r="CM122" s="876"/>
      <c r="CN122" s="876"/>
      <c r="CO122" s="877"/>
      <c r="CP122" s="856" t="s">
        <v>440</v>
      </c>
      <c r="CQ122" s="857"/>
      <c r="CR122" s="857"/>
      <c r="CS122" s="857"/>
      <c r="CT122" s="857"/>
      <c r="CU122" s="857"/>
      <c r="CV122" s="857"/>
      <c r="CW122" s="857"/>
      <c r="CX122" s="857"/>
      <c r="CY122" s="857"/>
      <c r="CZ122" s="857"/>
      <c r="DA122" s="857"/>
      <c r="DB122" s="857"/>
      <c r="DC122" s="857"/>
      <c r="DD122" s="857"/>
      <c r="DE122" s="857"/>
      <c r="DF122" s="858"/>
      <c r="DG122" s="834" t="s">
        <v>112</v>
      </c>
      <c r="DH122" s="835"/>
      <c r="DI122" s="835"/>
      <c r="DJ122" s="835"/>
      <c r="DK122" s="835"/>
      <c r="DL122" s="835" t="s">
        <v>112</v>
      </c>
      <c r="DM122" s="835"/>
      <c r="DN122" s="835"/>
      <c r="DO122" s="835"/>
      <c r="DP122" s="835"/>
      <c r="DQ122" s="835" t="s">
        <v>112</v>
      </c>
      <c r="DR122" s="835"/>
      <c r="DS122" s="835"/>
      <c r="DT122" s="835"/>
      <c r="DU122" s="835"/>
      <c r="DV122" s="812" t="s">
        <v>112</v>
      </c>
      <c r="DW122" s="812"/>
      <c r="DX122" s="812"/>
      <c r="DY122" s="812"/>
      <c r="DZ122" s="813"/>
    </row>
    <row r="123" spans="1:130" s="199" customFormat="1" ht="26.25" customHeight="1">
      <c r="A123" s="838"/>
      <c r="B123" s="839"/>
      <c r="C123" s="842" t="s">
        <v>426</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112</v>
      </c>
      <c r="AB123" s="798"/>
      <c r="AC123" s="798"/>
      <c r="AD123" s="798"/>
      <c r="AE123" s="799"/>
      <c r="AF123" s="800" t="s">
        <v>112</v>
      </c>
      <c r="AG123" s="798"/>
      <c r="AH123" s="798"/>
      <c r="AI123" s="798"/>
      <c r="AJ123" s="799"/>
      <c r="AK123" s="800" t="s">
        <v>112</v>
      </c>
      <c r="AL123" s="798"/>
      <c r="AM123" s="798"/>
      <c r="AN123" s="798"/>
      <c r="AO123" s="799"/>
      <c r="AP123" s="845" t="s">
        <v>112</v>
      </c>
      <c r="AQ123" s="846"/>
      <c r="AR123" s="846"/>
      <c r="AS123" s="846"/>
      <c r="AT123" s="847"/>
      <c r="AU123" s="910"/>
      <c r="AV123" s="911"/>
      <c r="AW123" s="911"/>
      <c r="AX123" s="911"/>
      <c r="AY123" s="911"/>
      <c r="AZ123" s="230" t="s">
        <v>171</v>
      </c>
      <c r="BA123" s="230"/>
      <c r="BB123" s="230"/>
      <c r="BC123" s="230"/>
      <c r="BD123" s="230"/>
      <c r="BE123" s="230"/>
      <c r="BF123" s="230"/>
      <c r="BG123" s="230"/>
      <c r="BH123" s="230"/>
      <c r="BI123" s="230"/>
      <c r="BJ123" s="230"/>
      <c r="BK123" s="230"/>
      <c r="BL123" s="230"/>
      <c r="BM123" s="230"/>
      <c r="BN123" s="230"/>
      <c r="BO123" s="898" t="s">
        <v>441</v>
      </c>
      <c r="BP123" s="899"/>
      <c r="BQ123" s="853">
        <v>6229432</v>
      </c>
      <c r="BR123" s="854"/>
      <c r="BS123" s="854"/>
      <c r="BT123" s="854"/>
      <c r="BU123" s="854"/>
      <c r="BV123" s="854">
        <v>6991836</v>
      </c>
      <c r="BW123" s="854"/>
      <c r="BX123" s="854"/>
      <c r="BY123" s="854"/>
      <c r="BZ123" s="854"/>
      <c r="CA123" s="854">
        <v>6803230</v>
      </c>
      <c r="CB123" s="854"/>
      <c r="CC123" s="854"/>
      <c r="CD123" s="854"/>
      <c r="CE123" s="854"/>
      <c r="CF123" s="764"/>
      <c r="CG123" s="765"/>
      <c r="CH123" s="765"/>
      <c r="CI123" s="765"/>
      <c r="CJ123" s="855"/>
      <c r="CK123" s="890"/>
      <c r="CL123" s="876"/>
      <c r="CM123" s="876"/>
      <c r="CN123" s="876"/>
      <c r="CO123" s="877"/>
      <c r="CP123" s="856" t="s">
        <v>382</v>
      </c>
      <c r="CQ123" s="857"/>
      <c r="CR123" s="857"/>
      <c r="CS123" s="857"/>
      <c r="CT123" s="857"/>
      <c r="CU123" s="857"/>
      <c r="CV123" s="857"/>
      <c r="CW123" s="857"/>
      <c r="CX123" s="857"/>
      <c r="CY123" s="857"/>
      <c r="CZ123" s="857"/>
      <c r="DA123" s="857"/>
      <c r="DB123" s="857"/>
      <c r="DC123" s="857"/>
      <c r="DD123" s="857"/>
      <c r="DE123" s="857"/>
      <c r="DF123" s="858"/>
      <c r="DG123" s="797" t="s">
        <v>112</v>
      </c>
      <c r="DH123" s="798"/>
      <c r="DI123" s="798"/>
      <c r="DJ123" s="798"/>
      <c r="DK123" s="799"/>
      <c r="DL123" s="800" t="s">
        <v>112</v>
      </c>
      <c r="DM123" s="798"/>
      <c r="DN123" s="798"/>
      <c r="DO123" s="798"/>
      <c r="DP123" s="799"/>
      <c r="DQ123" s="800" t="s">
        <v>112</v>
      </c>
      <c r="DR123" s="798"/>
      <c r="DS123" s="798"/>
      <c r="DT123" s="798"/>
      <c r="DU123" s="799"/>
      <c r="DV123" s="845" t="s">
        <v>112</v>
      </c>
      <c r="DW123" s="846"/>
      <c r="DX123" s="846"/>
      <c r="DY123" s="846"/>
      <c r="DZ123" s="847"/>
    </row>
    <row r="124" spans="1:130" s="199" customFormat="1" ht="26.25" customHeight="1" thickBot="1">
      <c r="A124" s="838"/>
      <c r="B124" s="839"/>
      <c r="C124" s="842" t="s">
        <v>429</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112</v>
      </c>
      <c r="AB124" s="798"/>
      <c r="AC124" s="798"/>
      <c r="AD124" s="798"/>
      <c r="AE124" s="799"/>
      <c r="AF124" s="800" t="s">
        <v>112</v>
      </c>
      <c r="AG124" s="798"/>
      <c r="AH124" s="798"/>
      <c r="AI124" s="798"/>
      <c r="AJ124" s="799"/>
      <c r="AK124" s="800" t="s">
        <v>112</v>
      </c>
      <c r="AL124" s="798"/>
      <c r="AM124" s="798"/>
      <c r="AN124" s="798"/>
      <c r="AO124" s="799"/>
      <c r="AP124" s="845" t="s">
        <v>112</v>
      </c>
      <c r="AQ124" s="846"/>
      <c r="AR124" s="846"/>
      <c r="AS124" s="846"/>
      <c r="AT124" s="847"/>
      <c r="AU124" s="848" t="s">
        <v>442</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70.5</v>
      </c>
      <c r="BR124" s="852"/>
      <c r="BS124" s="852"/>
      <c r="BT124" s="852"/>
      <c r="BU124" s="852"/>
      <c r="BV124" s="852">
        <v>44.8</v>
      </c>
      <c r="BW124" s="852"/>
      <c r="BX124" s="852"/>
      <c r="BY124" s="852"/>
      <c r="BZ124" s="852"/>
      <c r="CA124" s="852">
        <v>36.299999999999997</v>
      </c>
      <c r="CB124" s="852"/>
      <c r="CC124" s="852"/>
      <c r="CD124" s="852"/>
      <c r="CE124" s="852"/>
      <c r="CF124" s="742"/>
      <c r="CG124" s="743"/>
      <c r="CH124" s="743"/>
      <c r="CI124" s="743"/>
      <c r="CJ124" s="883"/>
      <c r="CK124" s="891"/>
      <c r="CL124" s="891"/>
      <c r="CM124" s="891"/>
      <c r="CN124" s="891"/>
      <c r="CO124" s="892"/>
      <c r="CP124" s="856" t="s">
        <v>443</v>
      </c>
      <c r="CQ124" s="857"/>
      <c r="CR124" s="857"/>
      <c r="CS124" s="857"/>
      <c r="CT124" s="857"/>
      <c r="CU124" s="857"/>
      <c r="CV124" s="857"/>
      <c r="CW124" s="857"/>
      <c r="CX124" s="857"/>
      <c r="CY124" s="857"/>
      <c r="CZ124" s="857"/>
      <c r="DA124" s="857"/>
      <c r="DB124" s="857"/>
      <c r="DC124" s="857"/>
      <c r="DD124" s="857"/>
      <c r="DE124" s="857"/>
      <c r="DF124" s="858"/>
      <c r="DG124" s="780" t="s">
        <v>112</v>
      </c>
      <c r="DH124" s="781"/>
      <c r="DI124" s="781"/>
      <c r="DJ124" s="781"/>
      <c r="DK124" s="782"/>
      <c r="DL124" s="783" t="s">
        <v>112</v>
      </c>
      <c r="DM124" s="781"/>
      <c r="DN124" s="781"/>
      <c r="DO124" s="781"/>
      <c r="DP124" s="782"/>
      <c r="DQ124" s="783" t="s">
        <v>112</v>
      </c>
      <c r="DR124" s="781"/>
      <c r="DS124" s="781"/>
      <c r="DT124" s="781"/>
      <c r="DU124" s="782"/>
      <c r="DV124" s="869" t="s">
        <v>112</v>
      </c>
      <c r="DW124" s="870"/>
      <c r="DX124" s="870"/>
      <c r="DY124" s="870"/>
      <c r="DZ124" s="871"/>
    </row>
    <row r="125" spans="1:130" s="199" customFormat="1" ht="26.25" customHeight="1">
      <c r="A125" s="838"/>
      <c r="B125" s="839"/>
      <c r="C125" s="842" t="s">
        <v>431</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112</v>
      </c>
      <c r="AB125" s="798"/>
      <c r="AC125" s="798"/>
      <c r="AD125" s="798"/>
      <c r="AE125" s="799"/>
      <c r="AF125" s="800" t="s">
        <v>112</v>
      </c>
      <c r="AG125" s="798"/>
      <c r="AH125" s="798"/>
      <c r="AI125" s="798"/>
      <c r="AJ125" s="799"/>
      <c r="AK125" s="800" t="s">
        <v>112</v>
      </c>
      <c r="AL125" s="798"/>
      <c r="AM125" s="798"/>
      <c r="AN125" s="798"/>
      <c r="AO125" s="799"/>
      <c r="AP125" s="845" t="s">
        <v>112</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444</v>
      </c>
      <c r="CL125" s="873"/>
      <c r="CM125" s="873"/>
      <c r="CN125" s="873"/>
      <c r="CO125" s="874"/>
      <c r="CP125" s="881" t="s">
        <v>445</v>
      </c>
      <c r="CQ125" s="826"/>
      <c r="CR125" s="826"/>
      <c r="CS125" s="826"/>
      <c r="CT125" s="826"/>
      <c r="CU125" s="826"/>
      <c r="CV125" s="826"/>
      <c r="CW125" s="826"/>
      <c r="CX125" s="826"/>
      <c r="CY125" s="826"/>
      <c r="CZ125" s="826"/>
      <c r="DA125" s="826"/>
      <c r="DB125" s="826"/>
      <c r="DC125" s="826"/>
      <c r="DD125" s="826"/>
      <c r="DE125" s="826"/>
      <c r="DF125" s="827"/>
      <c r="DG125" s="882" t="s">
        <v>112</v>
      </c>
      <c r="DH125" s="863"/>
      <c r="DI125" s="863"/>
      <c r="DJ125" s="863"/>
      <c r="DK125" s="863"/>
      <c r="DL125" s="863" t="s">
        <v>112</v>
      </c>
      <c r="DM125" s="863"/>
      <c r="DN125" s="863"/>
      <c r="DO125" s="863"/>
      <c r="DP125" s="863"/>
      <c r="DQ125" s="863" t="s">
        <v>112</v>
      </c>
      <c r="DR125" s="863"/>
      <c r="DS125" s="863"/>
      <c r="DT125" s="863"/>
      <c r="DU125" s="863"/>
      <c r="DV125" s="864" t="s">
        <v>112</v>
      </c>
      <c r="DW125" s="864"/>
      <c r="DX125" s="864"/>
      <c r="DY125" s="864"/>
      <c r="DZ125" s="865"/>
    </row>
    <row r="126" spans="1:130" s="199" customFormat="1" ht="26.25" customHeight="1" thickBot="1">
      <c r="A126" s="838"/>
      <c r="B126" s="839"/>
      <c r="C126" s="842" t="s">
        <v>433</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112</v>
      </c>
      <c r="AB126" s="798"/>
      <c r="AC126" s="798"/>
      <c r="AD126" s="798"/>
      <c r="AE126" s="799"/>
      <c r="AF126" s="800" t="s">
        <v>112</v>
      </c>
      <c r="AG126" s="798"/>
      <c r="AH126" s="798"/>
      <c r="AI126" s="798"/>
      <c r="AJ126" s="799"/>
      <c r="AK126" s="800" t="s">
        <v>112</v>
      </c>
      <c r="AL126" s="798"/>
      <c r="AM126" s="798"/>
      <c r="AN126" s="798"/>
      <c r="AO126" s="799"/>
      <c r="AP126" s="845" t="s">
        <v>112</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446</v>
      </c>
      <c r="CQ126" s="768"/>
      <c r="CR126" s="768"/>
      <c r="CS126" s="768"/>
      <c r="CT126" s="768"/>
      <c r="CU126" s="768"/>
      <c r="CV126" s="768"/>
      <c r="CW126" s="768"/>
      <c r="CX126" s="768"/>
      <c r="CY126" s="768"/>
      <c r="CZ126" s="768"/>
      <c r="DA126" s="768"/>
      <c r="DB126" s="768"/>
      <c r="DC126" s="768"/>
      <c r="DD126" s="768"/>
      <c r="DE126" s="768"/>
      <c r="DF126" s="769"/>
      <c r="DG126" s="834" t="s">
        <v>112</v>
      </c>
      <c r="DH126" s="835"/>
      <c r="DI126" s="835"/>
      <c r="DJ126" s="835"/>
      <c r="DK126" s="835"/>
      <c r="DL126" s="835" t="s">
        <v>112</v>
      </c>
      <c r="DM126" s="835"/>
      <c r="DN126" s="835"/>
      <c r="DO126" s="835"/>
      <c r="DP126" s="835"/>
      <c r="DQ126" s="835" t="s">
        <v>112</v>
      </c>
      <c r="DR126" s="835"/>
      <c r="DS126" s="835"/>
      <c r="DT126" s="835"/>
      <c r="DU126" s="835"/>
      <c r="DV126" s="812" t="s">
        <v>112</v>
      </c>
      <c r="DW126" s="812"/>
      <c r="DX126" s="812"/>
      <c r="DY126" s="812"/>
      <c r="DZ126" s="813"/>
    </row>
    <row r="127" spans="1:130" s="199" customFormat="1" ht="26.25" customHeight="1">
      <c r="A127" s="840"/>
      <c r="B127" s="841"/>
      <c r="C127" s="859" t="s">
        <v>447</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t="s">
        <v>112</v>
      </c>
      <c r="AB127" s="798"/>
      <c r="AC127" s="798"/>
      <c r="AD127" s="798"/>
      <c r="AE127" s="799"/>
      <c r="AF127" s="800" t="s">
        <v>112</v>
      </c>
      <c r="AG127" s="798"/>
      <c r="AH127" s="798"/>
      <c r="AI127" s="798"/>
      <c r="AJ127" s="799"/>
      <c r="AK127" s="800" t="s">
        <v>112</v>
      </c>
      <c r="AL127" s="798"/>
      <c r="AM127" s="798"/>
      <c r="AN127" s="798"/>
      <c r="AO127" s="799"/>
      <c r="AP127" s="845" t="s">
        <v>112</v>
      </c>
      <c r="AQ127" s="846"/>
      <c r="AR127" s="846"/>
      <c r="AS127" s="846"/>
      <c r="AT127" s="847"/>
      <c r="AU127" s="235"/>
      <c r="AV127" s="235"/>
      <c r="AW127" s="235"/>
      <c r="AX127" s="862" t="s">
        <v>448</v>
      </c>
      <c r="AY127" s="830"/>
      <c r="AZ127" s="830"/>
      <c r="BA127" s="830"/>
      <c r="BB127" s="830"/>
      <c r="BC127" s="830"/>
      <c r="BD127" s="830"/>
      <c r="BE127" s="831"/>
      <c r="BF127" s="829" t="s">
        <v>449</v>
      </c>
      <c r="BG127" s="830"/>
      <c r="BH127" s="830"/>
      <c r="BI127" s="830"/>
      <c r="BJ127" s="830"/>
      <c r="BK127" s="830"/>
      <c r="BL127" s="831"/>
      <c r="BM127" s="829" t="s">
        <v>450</v>
      </c>
      <c r="BN127" s="830"/>
      <c r="BO127" s="830"/>
      <c r="BP127" s="830"/>
      <c r="BQ127" s="830"/>
      <c r="BR127" s="830"/>
      <c r="BS127" s="831"/>
      <c r="BT127" s="829" t="s">
        <v>451</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452</v>
      </c>
      <c r="CQ127" s="768"/>
      <c r="CR127" s="768"/>
      <c r="CS127" s="768"/>
      <c r="CT127" s="768"/>
      <c r="CU127" s="768"/>
      <c r="CV127" s="768"/>
      <c r="CW127" s="768"/>
      <c r="CX127" s="768"/>
      <c r="CY127" s="768"/>
      <c r="CZ127" s="768"/>
      <c r="DA127" s="768"/>
      <c r="DB127" s="768"/>
      <c r="DC127" s="768"/>
      <c r="DD127" s="768"/>
      <c r="DE127" s="768"/>
      <c r="DF127" s="769"/>
      <c r="DG127" s="834" t="s">
        <v>112</v>
      </c>
      <c r="DH127" s="835"/>
      <c r="DI127" s="835"/>
      <c r="DJ127" s="835"/>
      <c r="DK127" s="835"/>
      <c r="DL127" s="835" t="s">
        <v>112</v>
      </c>
      <c r="DM127" s="835"/>
      <c r="DN127" s="835"/>
      <c r="DO127" s="835"/>
      <c r="DP127" s="835"/>
      <c r="DQ127" s="835" t="s">
        <v>112</v>
      </c>
      <c r="DR127" s="835"/>
      <c r="DS127" s="835"/>
      <c r="DT127" s="835"/>
      <c r="DU127" s="835"/>
      <c r="DV127" s="812" t="s">
        <v>112</v>
      </c>
      <c r="DW127" s="812"/>
      <c r="DX127" s="812"/>
      <c r="DY127" s="812"/>
      <c r="DZ127" s="813"/>
    </row>
    <row r="128" spans="1:130" s="199" customFormat="1" ht="26.25" customHeight="1" thickBot="1">
      <c r="A128" s="814" t="s">
        <v>453</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454</v>
      </c>
      <c r="X128" s="816"/>
      <c r="Y128" s="816"/>
      <c r="Z128" s="817"/>
      <c r="AA128" s="818" t="s">
        <v>112</v>
      </c>
      <c r="AB128" s="819"/>
      <c r="AC128" s="819"/>
      <c r="AD128" s="819"/>
      <c r="AE128" s="820"/>
      <c r="AF128" s="821" t="s">
        <v>112</v>
      </c>
      <c r="AG128" s="819"/>
      <c r="AH128" s="819"/>
      <c r="AI128" s="819"/>
      <c r="AJ128" s="820"/>
      <c r="AK128" s="821" t="s">
        <v>112</v>
      </c>
      <c r="AL128" s="819"/>
      <c r="AM128" s="819"/>
      <c r="AN128" s="819"/>
      <c r="AO128" s="820"/>
      <c r="AP128" s="822"/>
      <c r="AQ128" s="823"/>
      <c r="AR128" s="823"/>
      <c r="AS128" s="823"/>
      <c r="AT128" s="824"/>
      <c r="AU128" s="235"/>
      <c r="AV128" s="235"/>
      <c r="AW128" s="235"/>
      <c r="AX128" s="825" t="s">
        <v>455</v>
      </c>
      <c r="AY128" s="826"/>
      <c r="AZ128" s="826"/>
      <c r="BA128" s="826"/>
      <c r="BB128" s="826"/>
      <c r="BC128" s="826"/>
      <c r="BD128" s="826"/>
      <c r="BE128" s="827"/>
      <c r="BF128" s="804" t="s">
        <v>112</v>
      </c>
      <c r="BG128" s="805"/>
      <c r="BH128" s="805"/>
      <c r="BI128" s="805"/>
      <c r="BJ128" s="805"/>
      <c r="BK128" s="805"/>
      <c r="BL128" s="828"/>
      <c r="BM128" s="804">
        <v>15</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456</v>
      </c>
      <c r="CQ128" s="746"/>
      <c r="CR128" s="746"/>
      <c r="CS128" s="746"/>
      <c r="CT128" s="746"/>
      <c r="CU128" s="746"/>
      <c r="CV128" s="746"/>
      <c r="CW128" s="746"/>
      <c r="CX128" s="746"/>
      <c r="CY128" s="746"/>
      <c r="CZ128" s="746"/>
      <c r="DA128" s="746"/>
      <c r="DB128" s="746"/>
      <c r="DC128" s="746"/>
      <c r="DD128" s="746"/>
      <c r="DE128" s="746"/>
      <c r="DF128" s="747"/>
      <c r="DG128" s="808" t="s">
        <v>112</v>
      </c>
      <c r="DH128" s="809"/>
      <c r="DI128" s="809"/>
      <c r="DJ128" s="809"/>
      <c r="DK128" s="809"/>
      <c r="DL128" s="809" t="s">
        <v>112</v>
      </c>
      <c r="DM128" s="809"/>
      <c r="DN128" s="809"/>
      <c r="DO128" s="809"/>
      <c r="DP128" s="809"/>
      <c r="DQ128" s="809" t="s">
        <v>112</v>
      </c>
      <c r="DR128" s="809"/>
      <c r="DS128" s="809"/>
      <c r="DT128" s="809"/>
      <c r="DU128" s="809"/>
      <c r="DV128" s="810" t="s">
        <v>112</v>
      </c>
      <c r="DW128" s="810"/>
      <c r="DX128" s="810"/>
      <c r="DY128" s="810"/>
      <c r="DZ128" s="811"/>
    </row>
    <row r="129" spans="1:131" s="199" customFormat="1" ht="26.25" customHeight="1">
      <c r="A129" s="792" t="s">
        <v>92</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457</v>
      </c>
      <c r="X129" s="795"/>
      <c r="Y129" s="795"/>
      <c r="Z129" s="796"/>
      <c r="AA129" s="797">
        <v>3823455</v>
      </c>
      <c r="AB129" s="798"/>
      <c r="AC129" s="798"/>
      <c r="AD129" s="798"/>
      <c r="AE129" s="799"/>
      <c r="AF129" s="800">
        <v>3977799</v>
      </c>
      <c r="AG129" s="798"/>
      <c r="AH129" s="798"/>
      <c r="AI129" s="798"/>
      <c r="AJ129" s="799"/>
      <c r="AK129" s="800">
        <v>4056109</v>
      </c>
      <c r="AL129" s="798"/>
      <c r="AM129" s="798"/>
      <c r="AN129" s="798"/>
      <c r="AO129" s="799"/>
      <c r="AP129" s="801"/>
      <c r="AQ129" s="802"/>
      <c r="AR129" s="802"/>
      <c r="AS129" s="802"/>
      <c r="AT129" s="803"/>
      <c r="AU129" s="237"/>
      <c r="AV129" s="237"/>
      <c r="AW129" s="237"/>
      <c r="AX129" s="767" t="s">
        <v>458</v>
      </c>
      <c r="AY129" s="768"/>
      <c r="AZ129" s="768"/>
      <c r="BA129" s="768"/>
      <c r="BB129" s="768"/>
      <c r="BC129" s="768"/>
      <c r="BD129" s="768"/>
      <c r="BE129" s="769"/>
      <c r="BF129" s="787" t="s">
        <v>112</v>
      </c>
      <c r="BG129" s="788"/>
      <c r="BH129" s="788"/>
      <c r="BI129" s="788"/>
      <c r="BJ129" s="788"/>
      <c r="BK129" s="788"/>
      <c r="BL129" s="789"/>
      <c r="BM129" s="787">
        <v>20</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792" t="s">
        <v>459</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460</v>
      </c>
      <c r="X130" s="795"/>
      <c r="Y130" s="795"/>
      <c r="Z130" s="796"/>
      <c r="AA130" s="797">
        <v>411535</v>
      </c>
      <c r="AB130" s="798"/>
      <c r="AC130" s="798"/>
      <c r="AD130" s="798"/>
      <c r="AE130" s="799"/>
      <c r="AF130" s="800">
        <v>429588</v>
      </c>
      <c r="AG130" s="798"/>
      <c r="AH130" s="798"/>
      <c r="AI130" s="798"/>
      <c r="AJ130" s="799"/>
      <c r="AK130" s="800">
        <v>427598</v>
      </c>
      <c r="AL130" s="798"/>
      <c r="AM130" s="798"/>
      <c r="AN130" s="798"/>
      <c r="AO130" s="799"/>
      <c r="AP130" s="801"/>
      <c r="AQ130" s="802"/>
      <c r="AR130" s="802"/>
      <c r="AS130" s="802"/>
      <c r="AT130" s="803"/>
      <c r="AU130" s="237"/>
      <c r="AV130" s="237"/>
      <c r="AW130" s="237"/>
      <c r="AX130" s="767" t="s">
        <v>461</v>
      </c>
      <c r="AY130" s="768"/>
      <c r="AZ130" s="768"/>
      <c r="BA130" s="768"/>
      <c r="BB130" s="768"/>
      <c r="BC130" s="768"/>
      <c r="BD130" s="768"/>
      <c r="BE130" s="769"/>
      <c r="BF130" s="770">
        <v>9.3000000000000007</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462</v>
      </c>
      <c r="X131" s="778"/>
      <c r="Y131" s="778"/>
      <c r="Z131" s="779"/>
      <c r="AA131" s="780">
        <v>3411920</v>
      </c>
      <c r="AB131" s="781"/>
      <c r="AC131" s="781"/>
      <c r="AD131" s="781"/>
      <c r="AE131" s="782"/>
      <c r="AF131" s="783">
        <v>3548211</v>
      </c>
      <c r="AG131" s="781"/>
      <c r="AH131" s="781"/>
      <c r="AI131" s="781"/>
      <c r="AJ131" s="782"/>
      <c r="AK131" s="783">
        <v>3628511</v>
      </c>
      <c r="AL131" s="781"/>
      <c r="AM131" s="781"/>
      <c r="AN131" s="781"/>
      <c r="AO131" s="782"/>
      <c r="AP131" s="784"/>
      <c r="AQ131" s="785"/>
      <c r="AR131" s="785"/>
      <c r="AS131" s="785"/>
      <c r="AT131" s="786"/>
      <c r="AU131" s="237"/>
      <c r="AV131" s="237"/>
      <c r="AW131" s="237"/>
      <c r="AX131" s="745" t="s">
        <v>463</v>
      </c>
      <c r="AY131" s="746"/>
      <c r="AZ131" s="746"/>
      <c r="BA131" s="746"/>
      <c r="BB131" s="746"/>
      <c r="BC131" s="746"/>
      <c r="BD131" s="746"/>
      <c r="BE131" s="747"/>
      <c r="BF131" s="748">
        <v>36.299999999999997</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754" t="s">
        <v>464</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465</v>
      </c>
      <c r="W132" s="758"/>
      <c r="X132" s="758"/>
      <c r="Y132" s="758"/>
      <c r="Z132" s="759"/>
      <c r="AA132" s="760">
        <v>9.7407617999999996</v>
      </c>
      <c r="AB132" s="761"/>
      <c r="AC132" s="761"/>
      <c r="AD132" s="761"/>
      <c r="AE132" s="762"/>
      <c r="AF132" s="763">
        <v>8.9073902310000008</v>
      </c>
      <c r="AG132" s="761"/>
      <c r="AH132" s="761"/>
      <c r="AI132" s="761"/>
      <c r="AJ132" s="762"/>
      <c r="AK132" s="763">
        <v>9.3400295599999996</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466</v>
      </c>
      <c r="W133" s="737"/>
      <c r="X133" s="737"/>
      <c r="Y133" s="737"/>
      <c r="Z133" s="738"/>
      <c r="AA133" s="739">
        <v>10.1</v>
      </c>
      <c r="AB133" s="740"/>
      <c r="AC133" s="740"/>
      <c r="AD133" s="740"/>
      <c r="AE133" s="741"/>
      <c r="AF133" s="739">
        <v>9.6</v>
      </c>
      <c r="AG133" s="740"/>
      <c r="AH133" s="740"/>
      <c r="AI133" s="740"/>
      <c r="AJ133" s="741"/>
      <c r="AK133" s="739">
        <v>9.3000000000000007</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CM7:CQ7"/>
    <mergeCell ref="B77:P77"/>
    <mergeCell ref="B76:P76"/>
    <mergeCell ref="B75:P75"/>
    <mergeCell ref="B74:P74"/>
    <mergeCell ref="B73:P73"/>
    <mergeCell ref="B72:P72"/>
    <mergeCell ref="B71:P71"/>
    <mergeCell ref="B70:P70"/>
    <mergeCell ref="B69:P69"/>
    <mergeCell ref="B68:P68"/>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B9:DF9"/>
    <mergeCell ref="DG9:DK9"/>
    <mergeCell ref="DL9:DP9"/>
    <mergeCell ref="DQ9:DU9"/>
    <mergeCell ref="DV9:DZ9"/>
    <mergeCell ref="DV10:DZ10"/>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Q10:U10"/>
    <mergeCell ref="V10:Z10"/>
    <mergeCell ref="AA10:AE10"/>
    <mergeCell ref="AF10:AJ10"/>
    <mergeCell ref="B10:P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V63:DZ63"/>
    <mergeCell ref="B62:P62"/>
    <mergeCell ref="Q62:U62"/>
    <mergeCell ref="V62:Z62"/>
    <mergeCell ref="AA62:AE62"/>
    <mergeCell ref="AF62:AJ62"/>
    <mergeCell ref="AK62:AO62"/>
    <mergeCell ref="AP62:AT62"/>
    <mergeCell ref="AU62:AY62"/>
    <mergeCell ref="AZ62:BD62"/>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CW66:DA66"/>
    <mergeCell ref="DB66:DF66"/>
    <mergeCell ref="DG66:DK66"/>
    <mergeCell ref="DL66:DP66"/>
    <mergeCell ref="DQ66:DU66"/>
    <mergeCell ref="CH62:CL62"/>
    <mergeCell ref="CM62:CQ62"/>
    <mergeCell ref="CR62:CV62"/>
    <mergeCell ref="DL63:DP63"/>
    <mergeCell ref="DQ63:DU63"/>
    <mergeCell ref="Q68:U68"/>
    <mergeCell ref="V68:Z68"/>
    <mergeCell ref="AA68:AE68"/>
    <mergeCell ref="AF68:AJ68"/>
    <mergeCell ref="AK68:AO68"/>
    <mergeCell ref="CW67:DA67"/>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AU69:AY69"/>
    <mergeCell ref="AZ69:BD69"/>
    <mergeCell ref="CR68:CV68"/>
    <mergeCell ref="CW68:DA68"/>
    <mergeCell ref="DB68:DF68"/>
    <mergeCell ref="DG68:DK68"/>
    <mergeCell ref="CR66:CV66"/>
    <mergeCell ref="BS67:CG67"/>
    <mergeCell ref="CH67:CL67"/>
    <mergeCell ref="CM67:CQ67"/>
    <mergeCell ref="CR67:CV67"/>
    <mergeCell ref="AP68:AT68"/>
    <mergeCell ref="AU68:AY68"/>
    <mergeCell ref="AZ68:BD68"/>
    <mergeCell ref="BS68:CG68"/>
    <mergeCell ref="CH68:CL68"/>
    <mergeCell ref="CM68:CQ68"/>
    <mergeCell ref="AP70:AT70"/>
    <mergeCell ref="AU70:AY70"/>
    <mergeCell ref="AZ70:BD70"/>
    <mergeCell ref="BS70:CG70"/>
    <mergeCell ref="CH70:CL70"/>
    <mergeCell ref="CM70:CQ70"/>
    <mergeCell ref="DB67:DF67"/>
    <mergeCell ref="DG67:DK67"/>
    <mergeCell ref="DL67:DP67"/>
    <mergeCell ref="DQ67:DU67"/>
    <mergeCell ref="DG69:DK69"/>
    <mergeCell ref="DL69:DP69"/>
    <mergeCell ref="DQ69:DU69"/>
    <mergeCell ref="DV69:DZ69"/>
    <mergeCell ref="Q70:U70"/>
    <mergeCell ref="V70:Z70"/>
    <mergeCell ref="AA70:AE70"/>
    <mergeCell ref="AF70:AJ70"/>
    <mergeCell ref="AK70:AO70"/>
    <mergeCell ref="BS69:CG69"/>
    <mergeCell ref="CH69:CL69"/>
    <mergeCell ref="CM69:CQ69"/>
    <mergeCell ref="CR69:CV69"/>
    <mergeCell ref="CW69:DA69"/>
    <mergeCell ref="DB69:DF69"/>
    <mergeCell ref="DV68:DZ68"/>
    <mergeCell ref="Q69:U69"/>
    <mergeCell ref="V69:Z69"/>
    <mergeCell ref="AA69:AE69"/>
    <mergeCell ref="AF69:AJ69"/>
    <mergeCell ref="AK69:AO69"/>
    <mergeCell ref="AP69:AT69"/>
    <mergeCell ref="DG71:DK71"/>
    <mergeCell ref="DL71:DP71"/>
    <mergeCell ref="DQ71:DU71"/>
    <mergeCell ref="DV71:DZ71"/>
    <mergeCell ref="Q72:U72"/>
    <mergeCell ref="V72:Z72"/>
    <mergeCell ref="AA72:AE72"/>
    <mergeCell ref="AF72:AJ72"/>
    <mergeCell ref="AK72:AO72"/>
    <mergeCell ref="BS71:CG71"/>
    <mergeCell ref="CH71:CL71"/>
    <mergeCell ref="CM71:CQ71"/>
    <mergeCell ref="CR71:CV71"/>
    <mergeCell ref="CW71:DA71"/>
    <mergeCell ref="DB71:DF71"/>
    <mergeCell ref="DL68:DP68"/>
    <mergeCell ref="DQ68:DU68"/>
    <mergeCell ref="DV70:DZ70"/>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DV72:DZ72"/>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AP72:AT72"/>
    <mergeCell ref="AU72:AY72"/>
    <mergeCell ref="AZ72:BD72"/>
    <mergeCell ref="BS72:CG72"/>
    <mergeCell ref="CH72:CL72"/>
    <mergeCell ref="CM72:CQ72"/>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Q74:U74"/>
    <mergeCell ref="V74:Z74"/>
    <mergeCell ref="AA74:AE74"/>
    <mergeCell ref="AF74:AJ74"/>
    <mergeCell ref="AK74:AO74"/>
    <mergeCell ref="BS73:CG73"/>
    <mergeCell ref="CH73:CL73"/>
    <mergeCell ref="CM73:CQ73"/>
    <mergeCell ref="CR73:CV73"/>
    <mergeCell ref="CW73:DA73"/>
    <mergeCell ref="DB73:DF73"/>
    <mergeCell ref="DG75:DK75"/>
    <mergeCell ref="DL75:DP75"/>
    <mergeCell ref="DQ75:DU75"/>
    <mergeCell ref="DV75:DZ75"/>
    <mergeCell ref="Q76:U76"/>
    <mergeCell ref="V76:Z76"/>
    <mergeCell ref="AA76:AE76"/>
    <mergeCell ref="AF76:AJ76"/>
    <mergeCell ref="AK76:AO76"/>
    <mergeCell ref="BS75:CG75"/>
    <mergeCell ref="CH75:CL75"/>
    <mergeCell ref="CM75:CQ75"/>
    <mergeCell ref="CR75:CV75"/>
    <mergeCell ref="CW75:DA75"/>
    <mergeCell ref="DB75:DF75"/>
    <mergeCell ref="Q75:U75"/>
    <mergeCell ref="V75:Z75"/>
    <mergeCell ref="AA75:AE75"/>
    <mergeCell ref="AF75:AJ75"/>
    <mergeCell ref="AK75:AO75"/>
    <mergeCell ref="AP75:AT75"/>
    <mergeCell ref="AU75:AY75"/>
    <mergeCell ref="AZ75:BD75"/>
    <mergeCell ref="DV76:DZ76"/>
    <mergeCell ref="CR76:CV76"/>
    <mergeCell ref="CW76:DA76"/>
    <mergeCell ref="DB76:DF76"/>
    <mergeCell ref="DG76:DK76"/>
    <mergeCell ref="DL76:DP76"/>
    <mergeCell ref="DQ76:DU76"/>
    <mergeCell ref="DV78:DZ78"/>
    <mergeCell ref="AP76:AT76"/>
    <mergeCell ref="AU76:AY76"/>
    <mergeCell ref="AZ76:BD76"/>
    <mergeCell ref="BS76:CG76"/>
    <mergeCell ref="CH76:CL76"/>
    <mergeCell ref="CM76:CQ76"/>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Q77:U77"/>
    <mergeCell ref="V77:Z77"/>
    <mergeCell ref="AA77:AE77"/>
    <mergeCell ref="AF77:AJ77"/>
    <mergeCell ref="AK77:AO77"/>
    <mergeCell ref="AP77:AT77"/>
    <mergeCell ref="AU77:AY77"/>
    <mergeCell ref="AZ77:BD77"/>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B79:P79"/>
    <mergeCell ref="Q79:U79"/>
    <mergeCell ref="V79:Z79"/>
    <mergeCell ref="AA79:AE79"/>
    <mergeCell ref="AF79:AJ79"/>
    <mergeCell ref="AK79:AO79"/>
    <mergeCell ref="AP79:AT79"/>
    <mergeCell ref="AU79:AY79"/>
    <mergeCell ref="AZ79:BD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A64" zoomScale="85" zoomScaleNormal="85" zoomScaleSheetLayoutView="85" workbookViewId="0">
      <selection activeCell="BY34" sqref="BY34:CM34"/>
    </sheetView>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election activeCell="BY34" sqref="BY34:CM34"/>
    </sheetView>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election activeCell="BY34" sqref="BY34:CM34"/>
    </sheetView>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467</v>
      </c>
      <c r="B5" s="248"/>
      <c r="C5" s="248"/>
      <c r="D5" s="248"/>
      <c r="E5" s="248"/>
      <c r="F5" s="248"/>
      <c r="G5" s="248"/>
      <c r="H5" s="248"/>
      <c r="I5" s="248"/>
      <c r="J5" s="248"/>
      <c r="K5" s="248"/>
      <c r="L5" s="248"/>
      <c r="M5" s="248"/>
      <c r="N5" s="248"/>
      <c r="O5" s="249"/>
    </row>
    <row r="6" spans="1:16">
      <c r="A6" s="250"/>
      <c r="B6" s="246"/>
      <c r="C6" s="246"/>
      <c r="D6" s="246"/>
      <c r="E6" s="246"/>
      <c r="F6" s="246"/>
      <c r="G6" s="251" t="s">
        <v>468</v>
      </c>
      <c r="H6" s="251"/>
      <c r="I6" s="251"/>
      <c r="J6" s="251"/>
      <c r="K6" s="246"/>
      <c r="L6" s="246"/>
      <c r="M6" s="246"/>
      <c r="N6" s="246"/>
    </row>
    <row r="7" spans="1:16">
      <c r="A7" s="250"/>
      <c r="B7" s="246"/>
      <c r="C7" s="246"/>
      <c r="D7" s="246"/>
      <c r="E7" s="246"/>
      <c r="F7" s="246"/>
      <c r="G7" s="253"/>
      <c r="H7" s="254"/>
      <c r="I7" s="254"/>
      <c r="J7" s="255"/>
      <c r="K7" s="1152" t="s">
        <v>469</v>
      </c>
      <c r="L7" s="256"/>
      <c r="M7" s="257" t="s">
        <v>470</v>
      </c>
      <c r="N7" s="258"/>
    </row>
    <row r="8" spans="1:16">
      <c r="A8" s="250"/>
      <c r="B8" s="246"/>
      <c r="C8" s="246"/>
      <c r="D8" s="246"/>
      <c r="E8" s="246"/>
      <c r="F8" s="246"/>
      <c r="G8" s="259"/>
      <c r="H8" s="260"/>
      <c r="I8" s="260"/>
      <c r="J8" s="261"/>
      <c r="K8" s="1153"/>
      <c r="L8" s="262" t="s">
        <v>471</v>
      </c>
      <c r="M8" s="263" t="s">
        <v>472</v>
      </c>
      <c r="N8" s="264" t="s">
        <v>473</v>
      </c>
    </row>
    <row r="9" spans="1:16">
      <c r="A9" s="250"/>
      <c r="B9" s="246"/>
      <c r="C9" s="246"/>
      <c r="D9" s="246"/>
      <c r="E9" s="246"/>
      <c r="F9" s="246"/>
      <c r="G9" s="1166" t="s">
        <v>474</v>
      </c>
      <c r="H9" s="1167"/>
      <c r="I9" s="1167"/>
      <c r="J9" s="1168"/>
      <c r="K9" s="265">
        <v>987974</v>
      </c>
      <c r="L9" s="266">
        <v>48717</v>
      </c>
      <c r="M9" s="267">
        <v>79561</v>
      </c>
      <c r="N9" s="268">
        <v>-38.799999999999997</v>
      </c>
    </row>
    <row r="10" spans="1:16">
      <c r="A10" s="250"/>
      <c r="B10" s="246"/>
      <c r="C10" s="246"/>
      <c r="D10" s="246"/>
      <c r="E10" s="246"/>
      <c r="F10" s="246"/>
      <c r="G10" s="1166" t="s">
        <v>475</v>
      </c>
      <c r="H10" s="1167"/>
      <c r="I10" s="1167"/>
      <c r="J10" s="1168"/>
      <c r="K10" s="269">
        <v>164465</v>
      </c>
      <c r="L10" s="270">
        <v>8110</v>
      </c>
      <c r="M10" s="271">
        <v>7948</v>
      </c>
      <c r="N10" s="272">
        <v>2</v>
      </c>
    </row>
    <row r="11" spans="1:16" ht="13.5" customHeight="1">
      <c r="A11" s="250"/>
      <c r="B11" s="246"/>
      <c r="C11" s="246"/>
      <c r="D11" s="246"/>
      <c r="E11" s="246"/>
      <c r="F11" s="246"/>
      <c r="G11" s="1166" t="s">
        <v>476</v>
      </c>
      <c r="H11" s="1167"/>
      <c r="I11" s="1167"/>
      <c r="J11" s="1168"/>
      <c r="K11" s="269">
        <v>229285</v>
      </c>
      <c r="L11" s="270">
        <v>11306</v>
      </c>
      <c r="M11" s="271">
        <v>11971</v>
      </c>
      <c r="N11" s="272">
        <v>-5.6</v>
      </c>
    </row>
    <row r="12" spans="1:16" ht="13.5" customHeight="1">
      <c r="A12" s="250"/>
      <c r="B12" s="246"/>
      <c r="C12" s="246"/>
      <c r="D12" s="246"/>
      <c r="E12" s="246"/>
      <c r="F12" s="246"/>
      <c r="G12" s="1166" t="s">
        <v>477</v>
      </c>
      <c r="H12" s="1167"/>
      <c r="I12" s="1167"/>
      <c r="J12" s="1168"/>
      <c r="K12" s="269" t="s">
        <v>478</v>
      </c>
      <c r="L12" s="270" t="s">
        <v>478</v>
      </c>
      <c r="M12" s="271">
        <v>484</v>
      </c>
      <c r="N12" s="272" t="s">
        <v>478</v>
      </c>
    </row>
    <row r="13" spans="1:16" ht="13.5" customHeight="1">
      <c r="A13" s="250"/>
      <c r="B13" s="246"/>
      <c r="C13" s="246"/>
      <c r="D13" s="246"/>
      <c r="E13" s="246"/>
      <c r="F13" s="246"/>
      <c r="G13" s="1166" t="s">
        <v>479</v>
      </c>
      <c r="H13" s="1167"/>
      <c r="I13" s="1167"/>
      <c r="J13" s="1168"/>
      <c r="K13" s="269" t="s">
        <v>478</v>
      </c>
      <c r="L13" s="270" t="s">
        <v>478</v>
      </c>
      <c r="M13" s="271">
        <v>5</v>
      </c>
      <c r="N13" s="272" t="s">
        <v>478</v>
      </c>
    </row>
    <row r="14" spans="1:16" ht="13.5" customHeight="1">
      <c r="A14" s="250"/>
      <c r="B14" s="246"/>
      <c r="C14" s="246"/>
      <c r="D14" s="246"/>
      <c r="E14" s="246"/>
      <c r="F14" s="246"/>
      <c r="G14" s="1166" t="s">
        <v>480</v>
      </c>
      <c r="H14" s="1167"/>
      <c r="I14" s="1167"/>
      <c r="J14" s="1168"/>
      <c r="K14" s="269" t="s">
        <v>478</v>
      </c>
      <c r="L14" s="270" t="s">
        <v>478</v>
      </c>
      <c r="M14" s="271">
        <v>3782</v>
      </c>
      <c r="N14" s="272" t="s">
        <v>478</v>
      </c>
    </row>
    <row r="15" spans="1:16" ht="13.5" customHeight="1">
      <c r="A15" s="250"/>
      <c r="B15" s="246"/>
      <c r="C15" s="246"/>
      <c r="D15" s="246"/>
      <c r="E15" s="246"/>
      <c r="F15" s="246"/>
      <c r="G15" s="1166" t="s">
        <v>481</v>
      </c>
      <c r="H15" s="1167"/>
      <c r="I15" s="1167"/>
      <c r="J15" s="1168"/>
      <c r="K15" s="269">
        <v>3636</v>
      </c>
      <c r="L15" s="270">
        <v>179</v>
      </c>
      <c r="M15" s="271">
        <v>1791</v>
      </c>
      <c r="N15" s="272">
        <v>-90</v>
      </c>
    </row>
    <row r="16" spans="1:16">
      <c r="A16" s="250"/>
      <c r="B16" s="246"/>
      <c r="C16" s="246"/>
      <c r="D16" s="246"/>
      <c r="E16" s="246"/>
      <c r="F16" s="246"/>
      <c r="G16" s="1169" t="s">
        <v>482</v>
      </c>
      <c r="H16" s="1170"/>
      <c r="I16" s="1170"/>
      <c r="J16" s="1171"/>
      <c r="K16" s="270">
        <v>-112427</v>
      </c>
      <c r="L16" s="270">
        <v>-5544</v>
      </c>
      <c r="M16" s="271">
        <v>-8307</v>
      </c>
      <c r="N16" s="272">
        <v>-33.299999999999997</v>
      </c>
    </row>
    <row r="17" spans="1:16">
      <c r="A17" s="250"/>
      <c r="B17" s="246"/>
      <c r="C17" s="246"/>
      <c r="D17" s="246"/>
      <c r="E17" s="246"/>
      <c r="F17" s="246"/>
      <c r="G17" s="1169" t="s">
        <v>171</v>
      </c>
      <c r="H17" s="1170"/>
      <c r="I17" s="1170"/>
      <c r="J17" s="1171"/>
      <c r="K17" s="270">
        <v>1272933</v>
      </c>
      <c r="L17" s="270">
        <v>62768</v>
      </c>
      <c r="M17" s="271">
        <v>97236</v>
      </c>
      <c r="N17" s="272">
        <v>-35.4</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483</v>
      </c>
      <c r="H19" s="246"/>
      <c r="I19" s="246"/>
      <c r="J19" s="246"/>
      <c r="K19" s="246"/>
      <c r="L19" s="246"/>
      <c r="M19" s="246"/>
      <c r="N19" s="246"/>
    </row>
    <row r="20" spans="1:16">
      <c r="A20" s="250"/>
      <c r="B20" s="246"/>
      <c r="C20" s="246"/>
      <c r="D20" s="246"/>
      <c r="E20" s="246"/>
      <c r="F20" s="246"/>
      <c r="G20" s="274"/>
      <c r="H20" s="275"/>
      <c r="I20" s="275"/>
      <c r="J20" s="276"/>
      <c r="K20" s="277" t="s">
        <v>484</v>
      </c>
      <c r="L20" s="278" t="s">
        <v>485</v>
      </c>
      <c r="M20" s="279" t="s">
        <v>486</v>
      </c>
      <c r="N20" s="280"/>
    </row>
    <row r="21" spans="1:16" s="286" customFormat="1">
      <c r="A21" s="281"/>
      <c r="B21" s="251"/>
      <c r="C21" s="251"/>
      <c r="D21" s="251"/>
      <c r="E21" s="251"/>
      <c r="F21" s="251"/>
      <c r="G21" s="1163" t="s">
        <v>487</v>
      </c>
      <c r="H21" s="1164"/>
      <c r="I21" s="1164"/>
      <c r="J21" s="1165"/>
      <c r="K21" s="282">
        <v>5.28</v>
      </c>
      <c r="L21" s="283">
        <v>9.07</v>
      </c>
      <c r="M21" s="284">
        <v>-3.79</v>
      </c>
      <c r="N21" s="251"/>
      <c r="O21" s="285"/>
      <c r="P21" s="281"/>
    </row>
    <row r="22" spans="1:16" s="286" customFormat="1">
      <c r="A22" s="281"/>
      <c r="B22" s="251"/>
      <c r="C22" s="251"/>
      <c r="D22" s="251"/>
      <c r="E22" s="251"/>
      <c r="F22" s="251"/>
      <c r="G22" s="1163" t="s">
        <v>488</v>
      </c>
      <c r="H22" s="1164"/>
      <c r="I22" s="1164"/>
      <c r="J22" s="1165"/>
      <c r="K22" s="287">
        <v>100.8</v>
      </c>
      <c r="L22" s="288">
        <v>97.2</v>
      </c>
      <c r="M22" s="289">
        <v>3.6</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489</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490</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491</v>
      </c>
      <c r="H29" s="251"/>
      <c r="I29" s="251"/>
      <c r="J29" s="251"/>
      <c r="K29" s="246"/>
      <c r="L29" s="246"/>
      <c r="M29" s="246"/>
      <c r="N29" s="246"/>
      <c r="O29" s="295"/>
    </row>
    <row r="30" spans="1:16">
      <c r="A30" s="250"/>
      <c r="B30" s="246"/>
      <c r="C30" s="246"/>
      <c r="D30" s="246"/>
      <c r="E30" s="246"/>
      <c r="F30" s="246"/>
      <c r="G30" s="253"/>
      <c r="H30" s="254"/>
      <c r="I30" s="254"/>
      <c r="J30" s="255"/>
      <c r="K30" s="1152" t="s">
        <v>469</v>
      </c>
      <c r="L30" s="256"/>
      <c r="M30" s="257" t="s">
        <v>470</v>
      </c>
      <c r="N30" s="258"/>
    </row>
    <row r="31" spans="1:16">
      <c r="A31" s="250"/>
      <c r="B31" s="246"/>
      <c r="C31" s="246"/>
      <c r="D31" s="246"/>
      <c r="E31" s="246"/>
      <c r="F31" s="246"/>
      <c r="G31" s="259"/>
      <c r="H31" s="260"/>
      <c r="I31" s="260"/>
      <c r="J31" s="261"/>
      <c r="K31" s="1153"/>
      <c r="L31" s="262" t="s">
        <v>471</v>
      </c>
      <c r="M31" s="263" t="s">
        <v>472</v>
      </c>
      <c r="N31" s="264" t="s">
        <v>473</v>
      </c>
    </row>
    <row r="32" spans="1:16" ht="27" customHeight="1">
      <c r="A32" s="250"/>
      <c r="B32" s="246"/>
      <c r="C32" s="246"/>
      <c r="D32" s="246"/>
      <c r="E32" s="246"/>
      <c r="F32" s="246"/>
      <c r="G32" s="1154" t="s">
        <v>492</v>
      </c>
      <c r="H32" s="1155"/>
      <c r="I32" s="1155"/>
      <c r="J32" s="1156"/>
      <c r="K32" s="296">
        <v>572704</v>
      </c>
      <c r="L32" s="296">
        <v>28240</v>
      </c>
      <c r="M32" s="297">
        <v>47831</v>
      </c>
      <c r="N32" s="298">
        <v>-41</v>
      </c>
    </row>
    <row r="33" spans="1:16" ht="13.5" customHeight="1">
      <c r="A33" s="250"/>
      <c r="B33" s="246"/>
      <c r="C33" s="246"/>
      <c r="D33" s="246"/>
      <c r="E33" s="246"/>
      <c r="F33" s="246"/>
      <c r="G33" s="1154" t="s">
        <v>493</v>
      </c>
      <c r="H33" s="1155"/>
      <c r="I33" s="1155"/>
      <c r="J33" s="1156"/>
      <c r="K33" s="296" t="s">
        <v>478</v>
      </c>
      <c r="L33" s="296" t="s">
        <v>478</v>
      </c>
      <c r="M33" s="297" t="s">
        <v>478</v>
      </c>
      <c r="N33" s="298" t="s">
        <v>478</v>
      </c>
    </row>
    <row r="34" spans="1:16" ht="27" customHeight="1">
      <c r="A34" s="250"/>
      <c r="B34" s="246"/>
      <c r="C34" s="246"/>
      <c r="D34" s="246"/>
      <c r="E34" s="246"/>
      <c r="F34" s="246"/>
      <c r="G34" s="1154" t="s">
        <v>494</v>
      </c>
      <c r="H34" s="1155"/>
      <c r="I34" s="1155"/>
      <c r="J34" s="1156"/>
      <c r="K34" s="296" t="s">
        <v>478</v>
      </c>
      <c r="L34" s="296" t="s">
        <v>478</v>
      </c>
      <c r="M34" s="297">
        <v>13</v>
      </c>
      <c r="N34" s="298" t="s">
        <v>478</v>
      </c>
    </row>
    <row r="35" spans="1:16" ht="27" customHeight="1">
      <c r="A35" s="250"/>
      <c r="B35" s="246"/>
      <c r="C35" s="246"/>
      <c r="D35" s="246"/>
      <c r="E35" s="246"/>
      <c r="F35" s="246"/>
      <c r="G35" s="1154" t="s">
        <v>495</v>
      </c>
      <c r="H35" s="1155"/>
      <c r="I35" s="1155"/>
      <c r="J35" s="1156"/>
      <c r="K35" s="296">
        <v>93201</v>
      </c>
      <c r="L35" s="296">
        <v>4596</v>
      </c>
      <c r="M35" s="297">
        <v>14490</v>
      </c>
      <c r="N35" s="298">
        <v>-68.3</v>
      </c>
    </row>
    <row r="36" spans="1:16" ht="27" customHeight="1">
      <c r="A36" s="250"/>
      <c r="B36" s="246"/>
      <c r="C36" s="246"/>
      <c r="D36" s="246"/>
      <c r="E36" s="246"/>
      <c r="F36" s="246"/>
      <c r="G36" s="1154" t="s">
        <v>496</v>
      </c>
      <c r="H36" s="1155"/>
      <c r="I36" s="1155"/>
      <c r="J36" s="1156"/>
      <c r="K36" s="296">
        <v>100514</v>
      </c>
      <c r="L36" s="296">
        <v>4956</v>
      </c>
      <c r="M36" s="297">
        <v>3677</v>
      </c>
      <c r="N36" s="298">
        <v>34.799999999999997</v>
      </c>
    </row>
    <row r="37" spans="1:16" ht="13.5" customHeight="1">
      <c r="A37" s="250"/>
      <c r="B37" s="246"/>
      <c r="C37" s="246"/>
      <c r="D37" s="246"/>
      <c r="E37" s="246"/>
      <c r="F37" s="246"/>
      <c r="G37" s="1154" t="s">
        <v>497</v>
      </c>
      <c r="H37" s="1155"/>
      <c r="I37" s="1155"/>
      <c r="J37" s="1156"/>
      <c r="K37" s="296" t="s">
        <v>478</v>
      </c>
      <c r="L37" s="296" t="s">
        <v>478</v>
      </c>
      <c r="M37" s="297">
        <v>1018</v>
      </c>
      <c r="N37" s="298" t="s">
        <v>478</v>
      </c>
    </row>
    <row r="38" spans="1:16" ht="27" customHeight="1">
      <c r="A38" s="250"/>
      <c r="B38" s="246"/>
      <c r="C38" s="246"/>
      <c r="D38" s="246"/>
      <c r="E38" s="246"/>
      <c r="F38" s="246"/>
      <c r="G38" s="1157" t="s">
        <v>498</v>
      </c>
      <c r="H38" s="1158"/>
      <c r="I38" s="1158"/>
      <c r="J38" s="1159"/>
      <c r="K38" s="299">
        <v>83</v>
      </c>
      <c r="L38" s="299">
        <v>4</v>
      </c>
      <c r="M38" s="300">
        <v>7</v>
      </c>
      <c r="N38" s="301">
        <v>-42.9</v>
      </c>
      <c r="O38" s="295"/>
    </row>
    <row r="39" spans="1:16">
      <c r="A39" s="250"/>
      <c r="B39" s="246"/>
      <c r="C39" s="246"/>
      <c r="D39" s="246"/>
      <c r="E39" s="246"/>
      <c r="F39" s="246"/>
      <c r="G39" s="1157" t="s">
        <v>499</v>
      </c>
      <c r="H39" s="1158"/>
      <c r="I39" s="1158"/>
      <c r="J39" s="1159"/>
      <c r="K39" s="302" t="s">
        <v>478</v>
      </c>
      <c r="L39" s="302" t="s">
        <v>478</v>
      </c>
      <c r="M39" s="303">
        <v>-3521</v>
      </c>
      <c r="N39" s="304" t="s">
        <v>478</v>
      </c>
      <c r="O39" s="295"/>
    </row>
    <row r="40" spans="1:16" ht="27" customHeight="1">
      <c r="A40" s="250"/>
      <c r="B40" s="246"/>
      <c r="C40" s="246"/>
      <c r="D40" s="246"/>
      <c r="E40" s="246"/>
      <c r="F40" s="246"/>
      <c r="G40" s="1154" t="s">
        <v>500</v>
      </c>
      <c r="H40" s="1155"/>
      <c r="I40" s="1155"/>
      <c r="J40" s="1156"/>
      <c r="K40" s="302">
        <v>-427598</v>
      </c>
      <c r="L40" s="302">
        <v>-21085</v>
      </c>
      <c r="M40" s="303">
        <v>-43531</v>
      </c>
      <c r="N40" s="304">
        <v>-51.6</v>
      </c>
      <c r="O40" s="295"/>
    </row>
    <row r="41" spans="1:16">
      <c r="A41" s="250"/>
      <c r="B41" s="246"/>
      <c r="C41" s="246"/>
      <c r="D41" s="246"/>
      <c r="E41" s="246"/>
      <c r="F41" s="246"/>
      <c r="G41" s="1160" t="s">
        <v>282</v>
      </c>
      <c r="H41" s="1161"/>
      <c r="I41" s="1161"/>
      <c r="J41" s="1162"/>
      <c r="K41" s="296">
        <v>338904</v>
      </c>
      <c r="L41" s="302">
        <v>16711</v>
      </c>
      <c r="M41" s="303">
        <v>19983</v>
      </c>
      <c r="N41" s="304">
        <v>-16.399999999999999</v>
      </c>
      <c r="O41" s="295"/>
    </row>
    <row r="42" spans="1:16">
      <c r="A42" s="250"/>
      <c r="B42" s="246"/>
      <c r="C42" s="246"/>
      <c r="D42" s="246"/>
      <c r="E42" s="246"/>
      <c r="F42" s="246"/>
      <c r="G42" s="305" t="s">
        <v>501</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502</v>
      </c>
      <c r="B47" s="246"/>
      <c r="C47" s="246"/>
      <c r="D47" s="246"/>
      <c r="E47" s="246"/>
      <c r="F47" s="246"/>
      <c r="G47" s="246"/>
      <c r="H47" s="246"/>
      <c r="I47" s="246"/>
      <c r="J47" s="246"/>
      <c r="K47" s="246"/>
      <c r="L47" s="246"/>
      <c r="M47" s="246"/>
      <c r="N47" s="246"/>
    </row>
    <row r="48" spans="1:16">
      <c r="A48" s="250"/>
      <c r="B48" s="246"/>
      <c r="C48" s="246"/>
      <c r="D48" s="246"/>
      <c r="E48" s="246"/>
      <c r="F48" s="246"/>
      <c r="G48" s="310" t="s">
        <v>503</v>
      </c>
      <c r="H48" s="310"/>
      <c r="I48" s="310"/>
      <c r="J48" s="310"/>
      <c r="K48" s="310"/>
      <c r="L48" s="310"/>
      <c r="M48" s="311"/>
      <c r="N48" s="310"/>
    </row>
    <row r="49" spans="1:14" ht="13.5" customHeight="1">
      <c r="A49" s="250"/>
      <c r="B49" s="246"/>
      <c r="C49" s="246"/>
      <c r="D49" s="246"/>
      <c r="E49" s="246"/>
      <c r="F49" s="246"/>
      <c r="G49" s="312"/>
      <c r="H49" s="313"/>
      <c r="I49" s="1147" t="s">
        <v>469</v>
      </c>
      <c r="J49" s="1149" t="s">
        <v>504</v>
      </c>
      <c r="K49" s="1150"/>
      <c r="L49" s="1150"/>
      <c r="M49" s="1150"/>
      <c r="N49" s="1151"/>
    </row>
    <row r="50" spans="1:14">
      <c r="A50" s="250"/>
      <c r="B50" s="246"/>
      <c r="C50" s="246"/>
      <c r="D50" s="246"/>
      <c r="E50" s="246"/>
      <c r="F50" s="246"/>
      <c r="G50" s="314"/>
      <c r="H50" s="315"/>
      <c r="I50" s="1148"/>
      <c r="J50" s="316" t="s">
        <v>505</v>
      </c>
      <c r="K50" s="317" t="s">
        <v>506</v>
      </c>
      <c r="L50" s="318" t="s">
        <v>507</v>
      </c>
      <c r="M50" s="319" t="s">
        <v>508</v>
      </c>
      <c r="N50" s="320" t="s">
        <v>509</v>
      </c>
    </row>
    <row r="51" spans="1:14">
      <c r="A51" s="250"/>
      <c r="B51" s="246"/>
      <c r="C51" s="246"/>
      <c r="D51" s="246"/>
      <c r="E51" s="246"/>
      <c r="F51" s="246"/>
      <c r="G51" s="312" t="s">
        <v>510</v>
      </c>
      <c r="H51" s="313"/>
      <c r="I51" s="321">
        <v>1732910</v>
      </c>
      <c r="J51" s="322">
        <v>93742</v>
      </c>
      <c r="K51" s="323">
        <v>24.7</v>
      </c>
      <c r="L51" s="324">
        <v>69806</v>
      </c>
      <c r="M51" s="325">
        <v>13.4</v>
      </c>
      <c r="N51" s="326">
        <v>11.3</v>
      </c>
    </row>
    <row r="52" spans="1:14">
      <c r="A52" s="250"/>
      <c r="B52" s="246"/>
      <c r="C52" s="246"/>
      <c r="D52" s="246"/>
      <c r="E52" s="246"/>
      <c r="F52" s="246"/>
      <c r="G52" s="327"/>
      <c r="H52" s="328" t="s">
        <v>511</v>
      </c>
      <c r="I52" s="329">
        <v>259956</v>
      </c>
      <c r="J52" s="330">
        <v>14062</v>
      </c>
      <c r="K52" s="331">
        <v>-21.2</v>
      </c>
      <c r="L52" s="332">
        <v>32823</v>
      </c>
      <c r="M52" s="333">
        <v>1</v>
      </c>
      <c r="N52" s="334">
        <v>-22.2</v>
      </c>
    </row>
    <row r="53" spans="1:14">
      <c r="A53" s="250"/>
      <c r="B53" s="246"/>
      <c r="C53" s="246"/>
      <c r="D53" s="246"/>
      <c r="E53" s="246"/>
      <c r="F53" s="246"/>
      <c r="G53" s="312" t="s">
        <v>512</v>
      </c>
      <c r="H53" s="313"/>
      <c r="I53" s="321">
        <v>1197553</v>
      </c>
      <c r="J53" s="322">
        <v>63342</v>
      </c>
      <c r="K53" s="323">
        <v>-32.4</v>
      </c>
      <c r="L53" s="324">
        <v>74444</v>
      </c>
      <c r="M53" s="325">
        <v>6.6</v>
      </c>
      <c r="N53" s="326">
        <v>-39</v>
      </c>
    </row>
    <row r="54" spans="1:14">
      <c r="A54" s="250"/>
      <c r="B54" s="246"/>
      <c r="C54" s="246"/>
      <c r="D54" s="246"/>
      <c r="E54" s="246"/>
      <c r="F54" s="246"/>
      <c r="G54" s="327"/>
      <c r="H54" s="328" t="s">
        <v>511</v>
      </c>
      <c r="I54" s="329">
        <v>120074</v>
      </c>
      <c r="J54" s="330">
        <v>6351</v>
      </c>
      <c r="K54" s="331">
        <v>-54.8</v>
      </c>
      <c r="L54" s="332">
        <v>34175</v>
      </c>
      <c r="M54" s="333">
        <v>4.0999999999999996</v>
      </c>
      <c r="N54" s="334">
        <v>-58.9</v>
      </c>
    </row>
    <row r="55" spans="1:14">
      <c r="A55" s="250"/>
      <c r="B55" s="246"/>
      <c r="C55" s="246"/>
      <c r="D55" s="246"/>
      <c r="E55" s="246"/>
      <c r="F55" s="246"/>
      <c r="G55" s="312" t="s">
        <v>513</v>
      </c>
      <c r="H55" s="313"/>
      <c r="I55" s="321">
        <v>1207833</v>
      </c>
      <c r="J55" s="322">
        <v>62663</v>
      </c>
      <c r="K55" s="323">
        <v>-1.1000000000000001</v>
      </c>
      <c r="L55" s="324">
        <v>85205</v>
      </c>
      <c r="M55" s="325">
        <v>14.5</v>
      </c>
      <c r="N55" s="326">
        <v>-15.6</v>
      </c>
    </row>
    <row r="56" spans="1:14">
      <c r="A56" s="250"/>
      <c r="B56" s="246"/>
      <c r="C56" s="246"/>
      <c r="D56" s="246"/>
      <c r="E56" s="246"/>
      <c r="F56" s="246"/>
      <c r="G56" s="327"/>
      <c r="H56" s="328" t="s">
        <v>511</v>
      </c>
      <c r="I56" s="329">
        <v>96573</v>
      </c>
      <c r="J56" s="330">
        <v>5010</v>
      </c>
      <c r="K56" s="331">
        <v>-21.1</v>
      </c>
      <c r="L56" s="332">
        <v>38847</v>
      </c>
      <c r="M56" s="333">
        <v>13.7</v>
      </c>
      <c r="N56" s="334">
        <v>-34.799999999999997</v>
      </c>
    </row>
    <row r="57" spans="1:14">
      <c r="A57" s="250"/>
      <c r="B57" s="246"/>
      <c r="C57" s="246"/>
      <c r="D57" s="246"/>
      <c r="E57" s="246"/>
      <c r="F57" s="246"/>
      <c r="G57" s="312" t="s">
        <v>514</v>
      </c>
      <c r="H57" s="313"/>
      <c r="I57" s="321">
        <v>1514729</v>
      </c>
      <c r="J57" s="322">
        <v>76792</v>
      </c>
      <c r="K57" s="323">
        <v>22.5</v>
      </c>
      <c r="L57" s="324">
        <v>69469</v>
      </c>
      <c r="M57" s="325">
        <v>-18.5</v>
      </c>
      <c r="N57" s="326">
        <v>41</v>
      </c>
    </row>
    <row r="58" spans="1:14">
      <c r="A58" s="250"/>
      <c r="B58" s="246"/>
      <c r="C58" s="246"/>
      <c r="D58" s="246"/>
      <c r="E58" s="246"/>
      <c r="F58" s="246"/>
      <c r="G58" s="327"/>
      <c r="H58" s="328" t="s">
        <v>511</v>
      </c>
      <c r="I58" s="329">
        <v>182825</v>
      </c>
      <c r="J58" s="330">
        <v>9269</v>
      </c>
      <c r="K58" s="331">
        <v>85</v>
      </c>
      <c r="L58" s="332">
        <v>38215</v>
      </c>
      <c r="M58" s="333">
        <v>-1.6</v>
      </c>
      <c r="N58" s="334">
        <v>86.6</v>
      </c>
    </row>
    <row r="59" spans="1:14">
      <c r="A59" s="250"/>
      <c r="B59" s="246"/>
      <c r="C59" s="246"/>
      <c r="D59" s="246"/>
      <c r="E59" s="246"/>
      <c r="F59" s="246"/>
      <c r="G59" s="312" t="s">
        <v>515</v>
      </c>
      <c r="H59" s="313"/>
      <c r="I59" s="321">
        <v>505310</v>
      </c>
      <c r="J59" s="322">
        <v>24917</v>
      </c>
      <c r="K59" s="323">
        <v>-67.599999999999994</v>
      </c>
      <c r="L59" s="324">
        <v>67293</v>
      </c>
      <c r="M59" s="325">
        <v>-3.1</v>
      </c>
      <c r="N59" s="326">
        <v>-64.5</v>
      </c>
    </row>
    <row r="60" spans="1:14">
      <c r="A60" s="250"/>
      <c r="B60" s="246"/>
      <c r="C60" s="246"/>
      <c r="D60" s="246"/>
      <c r="E60" s="246"/>
      <c r="F60" s="246"/>
      <c r="G60" s="327"/>
      <c r="H60" s="328" t="s">
        <v>511</v>
      </c>
      <c r="I60" s="335">
        <v>217168</v>
      </c>
      <c r="J60" s="330">
        <v>10708</v>
      </c>
      <c r="K60" s="331">
        <v>15.5</v>
      </c>
      <c r="L60" s="332">
        <v>35076</v>
      </c>
      <c r="M60" s="333">
        <v>-8.1999999999999993</v>
      </c>
      <c r="N60" s="334">
        <v>23.7</v>
      </c>
    </row>
    <row r="61" spans="1:14">
      <c r="A61" s="250"/>
      <c r="B61" s="246"/>
      <c r="C61" s="246"/>
      <c r="D61" s="246"/>
      <c r="E61" s="246"/>
      <c r="F61" s="246"/>
      <c r="G61" s="312" t="s">
        <v>516</v>
      </c>
      <c r="H61" s="336"/>
      <c r="I61" s="337">
        <v>1231667</v>
      </c>
      <c r="J61" s="338">
        <v>64291</v>
      </c>
      <c r="K61" s="339">
        <v>-10.8</v>
      </c>
      <c r="L61" s="340">
        <v>73243</v>
      </c>
      <c r="M61" s="341">
        <v>2.6</v>
      </c>
      <c r="N61" s="326">
        <v>-13.4</v>
      </c>
    </row>
    <row r="62" spans="1:14">
      <c r="A62" s="250"/>
      <c r="B62" s="246"/>
      <c r="C62" s="246"/>
      <c r="D62" s="246"/>
      <c r="E62" s="246"/>
      <c r="F62" s="246"/>
      <c r="G62" s="327"/>
      <c r="H62" s="328" t="s">
        <v>511</v>
      </c>
      <c r="I62" s="329">
        <v>175319</v>
      </c>
      <c r="J62" s="330">
        <v>9080</v>
      </c>
      <c r="K62" s="331">
        <v>0.7</v>
      </c>
      <c r="L62" s="332">
        <v>35827</v>
      </c>
      <c r="M62" s="333">
        <v>1.8</v>
      </c>
      <c r="N62" s="334">
        <v>-1.1000000000000001</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73" zoomScale="70" zoomScaleNormal="70" zoomScaleSheetLayoutView="55" workbookViewId="0">
      <selection activeCell="BY34" sqref="BY34:CM34"/>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67" zoomScale="85" zoomScaleNormal="85" zoomScaleSheetLayoutView="55" workbookViewId="0">
      <selection activeCell="A111" sqref="A111"/>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election activeCell="BY34" sqref="BY34:CM34"/>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518</v>
      </c>
      <c r="G46" s="8" t="s">
        <v>519</v>
      </c>
      <c r="H46" s="8" t="s">
        <v>520</v>
      </c>
      <c r="I46" s="8" t="s">
        <v>521</v>
      </c>
      <c r="J46" s="9" t="s">
        <v>522</v>
      </c>
    </row>
    <row r="47" spans="2:10" ht="57.75" customHeight="1">
      <c r="B47" s="10"/>
      <c r="C47" s="1172" t="s">
        <v>3</v>
      </c>
      <c r="D47" s="1172"/>
      <c r="E47" s="1173"/>
      <c r="F47" s="11">
        <v>11.52</v>
      </c>
      <c r="G47" s="12">
        <v>12.91</v>
      </c>
      <c r="H47" s="12">
        <v>14.89</v>
      </c>
      <c r="I47" s="12">
        <v>16.399999999999999</v>
      </c>
      <c r="J47" s="13">
        <v>18.3</v>
      </c>
    </row>
    <row r="48" spans="2:10" ht="57.75" customHeight="1">
      <c r="B48" s="14"/>
      <c r="C48" s="1174" t="s">
        <v>4</v>
      </c>
      <c r="D48" s="1174"/>
      <c r="E48" s="1175"/>
      <c r="F48" s="15">
        <v>2.66</v>
      </c>
      <c r="G48" s="16">
        <v>2.96</v>
      </c>
      <c r="H48" s="16">
        <v>2.25</v>
      </c>
      <c r="I48" s="16">
        <v>4.21</v>
      </c>
      <c r="J48" s="17">
        <v>5.48</v>
      </c>
    </row>
    <row r="49" spans="2:10" ht="57.75" customHeight="1" thickBot="1">
      <c r="B49" s="18"/>
      <c r="C49" s="1176" t="s">
        <v>5</v>
      </c>
      <c r="D49" s="1176"/>
      <c r="E49" s="1177"/>
      <c r="F49" s="19" t="s">
        <v>523</v>
      </c>
      <c r="G49" s="20">
        <v>2.08</v>
      </c>
      <c r="H49" s="20">
        <v>1.73</v>
      </c>
      <c r="I49" s="20">
        <v>4.13</v>
      </c>
      <c r="J49" s="21">
        <v>3.57</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吉村 樹</cp:lastModifiedBy>
  <cp:lastPrinted>2018-03-05T09:29:48Z</cp:lastPrinted>
  <dcterms:created xsi:type="dcterms:W3CDTF">2018-01-24T06:48:12Z</dcterms:created>
  <dcterms:modified xsi:type="dcterms:W3CDTF">2018-11-26T02:19:21Z</dcterms:modified>
</cp:coreProperties>
</file>