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z8XnZeu2ac0Gxkq4hpm+o7VwRrFydVNXU11uaPGW1x+d9VdJzOBQYUq4q/3Jqt8fWOYHaaJz5F2YmDwUQNFGQ==" workbookSaltValue="8mpRmQ/QaU3UAeo4eZ5nI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L8" i="4"/>
  <c r="AD8" i="4"/>
  <c r="W8" i="4"/>
  <c r="P8" i="4"/>
  <c r="B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<sst xmlns="http://schemas.openxmlformats.org/spreadsheetml/2006/main" count="240" uniqueCount="127">
  <si>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</si>
  <si>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</si>
  <si>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</si>
  <si>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</si>
  <si>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</si>
  <si>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</si>
  <si>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</si>
  <si>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</si>
  <si>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</si>
  <si>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</si>
  <si>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</si>
  <si>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</si>
  <si>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</si>
  <si>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</si>
  <si>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</si>
  <si>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</si>
  <si>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</si>
  <si>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</si>
  <si>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</si>
  <si>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</si>
  <si>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</si>
  <si>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</si>
  <si>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</si>
  <si>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</si>
  <si>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</si>
  <si>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</si>
  <si>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</si>
  <si>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</si>
  <si>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</si>
  <si>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</si>
  <si>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</si>
  <si>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</si>
  <si>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</si>
  <si>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</si>
  <si>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</si>
  <si>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</si>
  <si>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</si>
  <si>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</si>
  <si>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</si>
  <si>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</si>
  <si>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</si>
  <si>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</si>
  <si>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</si>
  <si>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</si>
  <si>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</si>
  <si>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</si>
  <si>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</si>
  <si>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</si>
  <si>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</si>
  <si>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</si>
  <si>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</si>
  <si>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</si>
  <si>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</si>
  <si>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</si>
  <si>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</si>
  <si>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</si>
  <si>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</si>
  <si>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</si>
  <si>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</si>
  <si>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</si>
  <si>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</si>
  <si>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</si>
  <si>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</si>
  <si>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</si>
  <si>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</si>
  <si>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</si>
  <si>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</si>
  <si>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</si>
  <si>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</si>
  <si>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</si>
  <si>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</si>
  <si>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</si>
  <si>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</si>
  <si>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</si>
  <si>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</si>
  <si>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</si>
  <si>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</si>
  <si>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</si>
  <si>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</si>
  <si>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</si>
  <si>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</si>
  <si>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</si>
  <si>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</si>
  <si>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</si>
  <si>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</si>
  <si>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</si>
  <si>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</si>
  <si>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</si>
  <si>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</si>
  <si>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</si>
  <si>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</si>
  <si>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</si>
  <si>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</si>
  <si>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</si>
  <si>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</si>
  <si>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</si>
  <si>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</si>
  <si>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</si>
  <si>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</si>
  <si>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</si>
  <si>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</si>
  <si>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</si>
  <si>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</si>
  <si>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</si>
  <si>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</si>
  <si>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</si>
  <si>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</si>
  <si>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</si>
  <si>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</si>
  <si>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</si>
  <si>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</si>
  <si>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</si>
  <si>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</si>
  <si>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</si>
  <si>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</si>
  <si>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</si>
  <si>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</si>
  <si>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</si>
  <si>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</si>
  <si>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</si>
  <si>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</si>
  <si>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</si>
  <si>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</si>
  <si>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</si>
  <si>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共用開始後15年以上が経過。処理量が少なく目立った修繕・改築など緊急を要する必要性はないと思われる今後調査が必要である。（各部分による故障がたびたび発生しているが、当面簡易的な修繕にての対応を行い、各制度的を利用した改築等の必要性を判断する）　　　　　　　　　　　　　　　</t>
    <rPh sb="1" eb="3">
      <t>キョウヨウ</t>
    </rPh>
    <rPh sb="3" eb="5">
      <t>カイシ</t>
    </rPh>
    <rPh sb="5" eb="6">
      <t>ゴ</t>
    </rPh>
    <rPh sb="8" eb="9">
      <t>ネン</t>
    </rPh>
    <rPh sb="9" eb="11">
      <t>イジョウ</t>
    </rPh>
    <rPh sb="12" eb="14">
      <t>ケイカ</t>
    </rPh>
    <rPh sb="15" eb="17">
      <t>ショリ</t>
    </rPh>
    <rPh sb="17" eb="18">
      <t>リョウ</t>
    </rPh>
    <rPh sb="19" eb="20">
      <t>スク</t>
    </rPh>
    <rPh sb="22" eb="24">
      <t>メダ</t>
    </rPh>
    <rPh sb="26" eb="28">
      <t>シュウゼン</t>
    </rPh>
    <rPh sb="29" eb="31">
      <t>カイチク</t>
    </rPh>
    <rPh sb="33" eb="35">
      <t>キンキュウ</t>
    </rPh>
    <rPh sb="36" eb="37">
      <t>ヨウ</t>
    </rPh>
    <rPh sb="46" eb="47">
      <t>オモ</t>
    </rPh>
    <rPh sb="50" eb="52">
      <t>コンゴ</t>
    </rPh>
    <rPh sb="52" eb="54">
      <t>チョウサ</t>
    </rPh>
    <rPh sb="55" eb="57">
      <t>ヒツヨウ</t>
    </rPh>
    <rPh sb="62" eb="63">
      <t>カク</t>
    </rPh>
    <rPh sb="63" eb="65">
      <t>ブブン</t>
    </rPh>
    <rPh sb="68" eb="70">
      <t>コショウ</t>
    </rPh>
    <rPh sb="75" eb="77">
      <t>ハッセイ</t>
    </rPh>
    <rPh sb="83" eb="85">
      <t>トウメン</t>
    </rPh>
    <rPh sb="85" eb="87">
      <t>カンイ</t>
    </rPh>
    <rPh sb="87" eb="88">
      <t>テキ</t>
    </rPh>
    <rPh sb="89" eb="91">
      <t>シュウゼン</t>
    </rPh>
    <rPh sb="94" eb="96">
      <t>タイオウ</t>
    </rPh>
    <rPh sb="97" eb="98">
      <t>オコナ</t>
    </rPh>
    <rPh sb="100" eb="101">
      <t>カク</t>
    </rPh>
    <rPh sb="101" eb="103">
      <t>セイド</t>
    </rPh>
    <rPh sb="103" eb="104">
      <t>テキ</t>
    </rPh>
    <rPh sb="105" eb="107">
      <t>リヨウ</t>
    </rPh>
    <rPh sb="109" eb="111">
      <t>カイチク</t>
    </rPh>
    <rPh sb="111" eb="112">
      <t>トウ</t>
    </rPh>
    <rPh sb="113" eb="116">
      <t>ヒツヨウセイ</t>
    </rPh>
    <rPh sb="117" eb="119">
      <t>ハンダン</t>
    </rPh>
    <phoneticPr fontId="16"/>
  </si>
  <si>
    <r>
      <rPr>
        <b/>
        <sz val="8"/>
        <color theme="1"/>
        <rFont val="ＭＳ ゴシック"/>
        <family val="3"/>
        <charset val="128"/>
      </rPr>
      <t>運営面</t>
    </r>
    <r>
      <rPr>
        <sz val="8"/>
        <color theme="1"/>
        <rFont val="ＭＳ ゴシック"/>
        <family val="3"/>
        <charset val="128"/>
      </rPr>
      <t>　　　　　　　　　　　　　　　　　　　　　　　　　　　　　　・使用料以外に依存した経営状況が今後も続くと思われ料金等の改定・接続世帯の向上が課題である。　　　　　　　　　　　　　　　　　　　　　　　　　　　　　　　　　　</t>
    </r>
    <r>
      <rPr>
        <b/>
        <sz val="8"/>
        <color theme="1"/>
        <rFont val="ＭＳ ゴシック"/>
        <family val="3"/>
        <charset val="128"/>
      </rPr>
      <t>施設面</t>
    </r>
    <r>
      <rPr>
        <sz val="8"/>
        <color theme="1"/>
        <rFont val="ＭＳ ゴシック"/>
        <family val="3"/>
        <charset val="128"/>
      </rPr>
      <t>　　　　　　　　　　　　　　　　　　　　　　　　　　　　　・施設の目立った故障がないため現状維持による運営が当面可能であるが今後改築工事等の必要性を判断する必要がある。（改築等の事業等を考慮）</t>
    </r>
    <rPh sb="0" eb="2">
      <t>ウンエイ</t>
    </rPh>
    <rPh sb="2" eb="3">
      <t>メン</t>
    </rPh>
    <rPh sb="34" eb="36">
      <t>シヨウ</t>
    </rPh>
    <rPh sb="37" eb="39">
      <t>イガイ</t>
    </rPh>
    <rPh sb="40" eb="42">
      <t>イゾン</t>
    </rPh>
    <rPh sb="44" eb="46">
      <t>ケイエイ</t>
    </rPh>
    <rPh sb="46" eb="48">
      <t>ジョウキョウ</t>
    </rPh>
    <rPh sb="49" eb="51">
      <t>コンゴ</t>
    </rPh>
    <rPh sb="52" eb="53">
      <t>ツヅ</t>
    </rPh>
    <rPh sb="55" eb="56">
      <t>オモ</t>
    </rPh>
    <rPh sb="58" eb="60">
      <t>リョウキン</t>
    </rPh>
    <rPh sb="60" eb="61">
      <t>トウ</t>
    </rPh>
    <rPh sb="62" eb="64">
      <t>カイテイ</t>
    </rPh>
    <rPh sb="65" eb="67">
      <t>セツゾク</t>
    </rPh>
    <rPh sb="67" eb="69">
      <t>セタイ</t>
    </rPh>
    <rPh sb="70" eb="72">
      <t>コウジョウ</t>
    </rPh>
    <rPh sb="73" eb="75">
      <t>カダイ</t>
    </rPh>
    <rPh sb="113" eb="116">
      <t>シセツメン</t>
    </rPh>
    <rPh sb="146" eb="148">
      <t>シセツ</t>
    </rPh>
    <rPh sb="149" eb="151">
      <t>メダ</t>
    </rPh>
    <rPh sb="153" eb="155">
      <t>コショウ</t>
    </rPh>
    <rPh sb="160" eb="162">
      <t>ゲンジョウ</t>
    </rPh>
    <rPh sb="162" eb="164">
      <t>イジ</t>
    </rPh>
    <rPh sb="167" eb="169">
      <t>ウンエイ</t>
    </rPh>
    <rPh sb="170" eb="172">
      <t>トウメン</t>
    </rPh>
    <rPh sb="172" eb="174">
      <t>カノウ</t>
    </rPh>
    <rPh sb="178" eb="180">
      <t>コンゴ</t>
    </rPh>
    <rPh sb="180" eb="182">
      <t>カイチク</t>
    </rPh>
    <rPh sb="182" eb="184">
      <t>コウジ</t>
    </rPh>
    <rPh sb="184" eb="185">
      <t>トウ</t>
    </rPh>
    <rPh sb="186" eb="189">
      <t>ヒツヨウセイ</t>
    </rPh>
    <rPh sb="190" eb="192">
      <t>ハンダン</t>
    </rPh>
    <rPh sb="194" eb="196">
      <t>ヒツヨウ</t>
    </rPh>
    <rPh sb="201" eb="203">
      <t>カイチク</t>
    </rPh>
    <rPh sb="203" eb="204">
      <t>トウ</t>
    </rPh>
    <rPh sb="205" eb="207">
      <t>ジギョウ</t>
    </rPh>
    <rPh sb="207" eb="208">
      <t>トウ</t>
    </rPh>
    <rPh sb="209" eb="211">
      <t>コウリョ</t>
    </rPh>
    <phoneticPr fontId="16"/>
  </si>
  <si>
    <t>①収益的収支比率について　　　　　　　　　　　　　　　　　　　・98.92と昨年度より改善。指数100（％）に近づいたことで今回改善が図られたと分析。費用等が抑制され使用料以外における負担が改善されたと判断される。　　　　　　　　　　　　　　　　　　　　　　　　　　　　④企業債残高対事業規模比率（％）　　　　　　　　　　　　　　　　　　　　　・全国平均「920.42」類似団体「1,491.92」に対し本村は「1,101.73」と類似団体より低い状況である。今後しばらく改築等がないため、企業債残高は減少の傾向となる見込みである。（財政への影響が少ない。）　　　　　　　　　　　　　　　　　　　　　　　　　　　　⑤経費回収率（％）　　　　　　　　　　　　　　　　　　　　　　・全国平均「47.34」類似団体「46.77」本村は「80.93」と高い率となっている。今回費用等の抑制(汚水処理費)があり回収率が向上。しかし使用料以外への依存が高く今後も経費等の抑制を行いつつ、100に近い指数を目指す。（接続世帯の増加を図り有収率の向上が望まれる）　　　　　　　　　　　　　　　　　　　　　　　　　　⑥汚水処理原価（円）　　　　　　　　　　　　　　　　　　　　　　　　・全国平均「360.30」類似団体「348.75」本村が「219.66」となっており、昨年より低くなった。費用等の抑制（汚水処理費）があり低くなったと思われる。しかし依然運営コストはかかっており、今後も費用の抑制が必要である。　　　　　　　　　　　　　　　　　　　　　　　　⑦施設の利用率　　　　　　　　　　　　　　　　　　　　　　　　　・全国平均「34.06」類似団体「29.80」本村が「26.36」となっており若干低い状況である。処理能力に対する1日当たりの割合が低い数値ではあるが、観光客（最大時）の動員も見据えており、現況では適正と判断する。（当地区における処理量が少ないためへ平均値を下回る）　　　　　　　　　　　　　　　　　　　　　　　　　　　　　⑧水洗化率（％）　　　　　　　　　　　　　　　　　　　　　　　　・全国平均「79.14」類似団体「66.95」本村が「80.08」となっている。（割合80.08と類似団体よりは高いが、接続世帯の向上が課題である）　　　　　</t>
    <rPh sb="38" eb="40">
      <t>サクネン</t>
    </rPh>
    <rPh sb="40" eb="41">
      <t>ド</t>
    </rPh>
    <rPh sb="43" eb="45">
      <t>カイゼン</t>
    </rPh>
    <rPh sb="46" eb="48">
      <t>シスウ</t>
    </rPh>
    <rPh sb="55" eb="56">
      <t>チカ</t>
    </rPh>
    <rPh sb="62" eb="64">
      <t>コンカイ</t>
    </rPh>
    <rPh sb="64" eb="66">
      <t>カイゼン</t>
    </rPh>
    <rPh sb="67" eb="68">
      <t>ハカ</t>
    </rPh>
    <rPh sb="72" eb="74">
      <t>ブンセキ</t>
    </rPh>
    <rPh sb="75" eb="77">
      <t>ヒヨウ</t>
    </rPh>
    <rPh sb="77" eb="78">
      <t>トウ</t>
    </rPh>
    <rPh sb="79" eb="81">
      <t>ヨクセイ</t>
    </rPh>
    <rPh sb="83" eb="85">
      <t>シヨウ</t>
    </rPh>
    <rPh sb="85" eb="86">
      <t>リョウ</t>
    </rPh>
    <rPh sb="86" eb="88">
      <t>イガイ</t>
    </rPh>
    <rPh sb="92" eb="94">
      <t>フタン</t>
    </rPh>
    <rPh sb="95" eb="97">
      <t>カイゼン</t>
    </rPh>
    <rPh sb="101" eb="103">
      <t>ハンダン</t>
    </rPh>
    <rPh sb="216" eb="218">
      <t>ルイジ</t>
    </rPh>
    <rPh sb="218" eb="220">
      <t>ダンタイ</t>
    </rPh>
    <rPh sb="222" eb="223">
      <t>ヒク</t>
    </rPh>
    <rPh sb="230" eb="232">
      <t>コンゴ</t>
    </rPh>
    <rPh sb="236" eb="238">
      <t>カイチク</t>
    </rPh>
    <rPh sb="238" eb="239">
      <t>トウ</t>
    </rPh>
    <rPh sb="248" eb="250">
      <t>ザンダカ</t>
    </rPh>
    <rPh sb="271" eb="273">
      <t>エイキョウ</t>
    </rPh>
    <rPh sb="274" eb="275">
      <t>スク</t>
    </rPh>
    <rPh sb="372" eb="373">
      <t>タカ</t>
    </rPh>
    <rPh sb="382" eb="384">
      <t>コンカイ</t>
    </rPh>
    <rPh sb="384" eb="386">
      <t>ヒヨウ</t>
    </rPh>
    <rPh sb="386" eb="387">
      <t>トウ</t>
    </rPh>
    <rPh sb="388" eb="390">
      <t>ヨクセイ</t>
    </rPh>
    <rPh sb="391" eb="393">
      <t>オスイ</t>
    </rPh>
    <rPh sb="393" eb="395">
      <t>ショリ</t>
    </rPh>
    <rPh sb="395" eb="396">
      <t>ヒ</t>
    </rPh>
    <rPh sb="400" eb="401">
      <t>カイ</t>
    </rPh>
    <rPh sb="402" eb="403">
      <t>リツ</t>
    </rPh>
    <rPh sb="404" eb="406">
      <t>コウジョウ</t>
    </rPh>
    <rPh sb="410" eb="412">
      <t>シヨウ</t>
    </rPh>
    <rPh sb="412" eb="413">
      <t>リョウ</t>
    </rPh>
    <rPh sb="413" eb="415">
      <t>イガイ</t>
    </rPh>
    <rPh sb="420" eb="421">
      <t>タカ</t>
    </rPh>
    <rPh sb="441" eb="442">
      <t>チカ</t>
    </rPh>
    <rPh sb="443" eb="445">
      <t>シスウ</t>
    </rPh>
    <rPh sb="446" eb="448">
      <t>メザ</t>
    </rPh>
    <rPh sb="451" eb="453">
      <t>セツゾク</t>
    </rPh>
    <rPh sb="453" eb="455">
      <t>セタイ</t>
    </rPh>
    <rPh sb="456" eb="458">
      <t>ゾウカ</t>
    </rPh>
    <rPh sb="459" eb="460">
      <t>ハカ</t>
    </rPh>
    <rPh sb="463" eb="464">
      <t>リツ</t>
    </rPh>
    <rPh sb="465" eb="467">
      <t>コウジョウ</t>
    </rPh>
    <rPh sb="468" eb="469">
      <t>ノゾ</t>
    </rPh>
    <rPh sb="576" eb="578">
      <t>サクネン</t>
    </rPh>
    <rPh sb="580" eb="581">
      <t>ヒク</t>
    </rPh>
    <rPh sb="586" eb="588">
      <t>ヒヨウ</t>
    </rPh>
    <rPh sb="588" eb="589">
      <t>トウ</t>
    </rPh>
    <rPh sb="590" eb="592">
      <t>ヨクセイ</t>
    </rPh>
    <rPh sb="593" eb="595">
      <t>オスイ</t>
    </rPh>
    <rPh sb="595" eb="597">
      <t>ショリ</t>
    </rPh>
    <rPh sb="597" eb="598">
      <t>ヒ</t>
    </rPh>
    <rPh sb="602" eb="603">
      <t>ヒク</t>
    </rPh>
    <rPh sb="608" eb="609">
      <t>オモ</t>
    </rPh>
    <rPh sb="616" eb="618">
      <t>イゼン</t>
    </rPh>
    <rPh sb="631" eb="633">
      <t>コンゴ</t>
    </rPh>
    <rPh sb="634" eb="636">
      <t>ヒヨウ</t>
    </rPh>
    <rPh sb="637" eb="639">
      <t>ヨクセイ</t>
    </rPh>
    <rPh sb="741" eb="743">
      <t>ジャッカン</t>
    </rPh>
    <rPh sb="937" eb="939">
      <t>ワリアイ</t>
    </rPh>
    <rPh sb="945" eb="947">
      <t>ルイジ</t>
    </rPh>
    <rPh sb="947" eb="949">
      <t>ダンタイ</t>
    </rPh>
    <rPh sb="952" eb="953">
      <t>タカ</t>
    </rPh>
    <rPh sb="956" eb="958">
      <t>セツゾク</t>
    </rPh>
    <rPh sb="958" eb="960">
      <t>セタイ</t>
    </rPh>
    <rPh sb="961" eb="963">
      <t>コウジョウ</t>
    </rPh>
    <rPh sb="964" eb="966">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</si>
</sst>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6"/>
      <name val="游ゴシック"/>
      <family val="2"/>
      <charset val="128"/>
      <scheme val="minor"/>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5D-4934-BE0C-09F7877BA9CC}"/>
            </c:ext>
          </c:extLst>
        </c:ser>
        <c:dLbls>
          <c:showLegendKey val="0"/>
          <c:showVal val="0"/>
          <c:showCatName val="0"/>
          <c:showSerName val="0"/>
          <c:showPercent val="0"/>
          <c:showBubbleSize val="0"/>
        </c:dLbls>
        <c:gapWidth val="150"/>
        <c:axId val="108407808"/>
        <c:axId val="1084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95D-4934-BE0C-09F7877BA9CC}"/>
            </c:ext>
          </c:extLst>
        </c:ser>
        <c:dLbls>
          <c:showLegendKey val="0"/>
          <c:showVal val="0"/>
          <c:showCatName val="0"/>
          <c:showSerName val="0"/>
          <c:showPercent val="0"/>
          <c:showBubbleSize val="0"/>
        </c:dLbls>
        <c:marker val="1"/>
        <c:smooth val="0"/>
        <c:axId val="108407808"/>
        <c:axId val="108414080"/>
      </c:lineChart>
      <c:dateAx>
        <c:axId val="108407808"/>
        <c:scaling>
          <c:orientation val="minMax"/>
        </c:scaling>
        <c:delete val="1"/>
        <c:axPos val="b"/>
        <c:numFmt formatCode="ge" sourceLinked="1"/>
        <c:majorTickMark val="none"/>
        <c:minorTickMark val="none"/>
        <c:tickLblPos val="none"/>
        <c:crossAx val="108414080"/>
        <c:crosses val="autoZero"/>
        <c:auto val="1"/>
        <c:lblOffset val="100"/>
        <c:baseTimeUnit val="years"/>
      </c:dateAx>
      <c:valAx>
        <c:axId val="1084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26.36</c:v>
                </c:pt>
                <c:pt idx="1">
                  <c:v>27.27</c:v>
                </c:pt>
                <c:pt idx="2">
                  <c:v>27.58</c:v>
                </c:pt>
                <c:pt idx="3">
                  <c:v>27.58</c:v>
                </c:pt>
                <c:pt idx="4">
                  <c:v>26.36</c:v>
                </c:pt>
              </c:numCache>
            </c:numRef>
          </c:val>
          <c:extLst xmlns:c16r2="http://schemas.microsoft.com/office/drawing/2015/06/chart">
            <c:ext xmlns:c16="http://schemas.microsoft.com/office/drawing/2014/chart" uri="{C3380CC4-5D6E-409C-BE32-E72D297353CC}">
              <c16:uniqueId val="{00000000-118E-45C4-BBBB-525FFC6D78D2}"/>
            </c:ext>
          </c:extLst>
        </c:ser>
        <c:dLbls>
          <c:showLegendKey val="0"/>
          <c:showVal val="0"/>
          <c:showCatName val="0"/>
          <c:showSerName val="0"/>
          <c:showPercent val="0"/>
          <c:showBubbleSize val="0"/>
        </c:dLbls>
        <c:gapWidth val="150"/>
        <c:axId val="114936448"/>
        <c:axId val="11493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118E-45C4-BBBB-525FFC6D78D2}"/>
            </c:ext>
          </c:extLst>
        </c:ser>
        <c:dLbls>
          <c:showLegendKey val="0"/>
          <c:showVal val="0"/>
          <c:showCatName val="0"/>
          <c:showSerName val="0"/>
          <c:showPercent val="0"/>
          <c:showBubbleSize val="0"/>
        </c:dLbls>
        <c:marker val="1"/>
        <c:smooth val="0"/>
        <c:axId val="114936448"/>
        <c:axId val="114938624"/>
      </c:lineChart>
      <c:dateAx>
        <c:axId val="114936448"/>
        <c:scaling>
          <c:orientation val="minMax"/>
        </c:scaling>
        <c:delete val="1"/>
        <c:axPos val="b"/>
        <c:numFmt formatCode="ge" sourceLinked="1"/>
        <c:majorTickMark val="none"/>
        <c:minorTickMark val="none"/>
        <c:tickLblPos val="none"/>
        <c:crossAx val="114938624"/>
        <c:crosses val="autoZero"/>
        <c:auto val="1"/>
        <c:lblOffset val="100"/>
        <c:baseTimeUnit val="years"/>
      </c:dateAx>
      <c:valAx>
        <c:axId val="1149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96.53</c:v>
                </c:pt>
                <c:pt idx="1">
                  <c:v>96.44</c:v>
                </c:pt>
                <c:pt idx="2">
                  <c:v>98.79</c:v>
                </c:pt>
                <c:pt idx="3">
                  <c:v>98.79</c:v>
                </c:pt>
                <c:pt idx="4">
                  <c:v>80.08</c:v>
                </c:pt>
              </c:numCache>
            </c:numRef>
          </c:val>
          <c:extLst xmlns:c16r2="http://schemas.microsoft.com/office/drawing/2015/06/chart">
            <c:ext xmlns:c16="http://schemas.microsoft.com/office/drawing/2014/chart" uri="{C3380CC4-5D6E-409C-BE32-E72D297353CC}">
              <c16:uniqueId val="{00000000-B6C4-4E2E-93B4-BAE8BEBB8DB2}"/>
            </c:ext>
          </c:extLst>
        </c:ser>
        <c:dLbls>
          <c:showLegendKey val="0"/>
          <c:showVal val="0"/>
          <c:showCatName val="0"/>
          <c:showSerName val="0"/>
          <c:showPercent val="0"/>
          <c:showBubbleSize val="0"/>
        </c:dLbls>
        <c:gapWidth val="150"/>
        <c:axId val="114998272"/>
        <c:axId val="1150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B6C4-4E2E-93B4-BAE8BEBB8DB2}"/>
            </c:ext>
          </c:extLst>
        </c:ser>
        <c:dLbls>
          <c:showLegendKey val="0"/>
          <c:showVal val="0"/>
          <c:showCatName val="0"/>
          <c:showSerName val="0"/>
          <c:showPercent val="0"/>
          <c:showBubbleSize val="0"/>
        </c:dLbls>
        <c:marker val="1"/>
        <c:smooth val="0"/>
        <c:axId val="114998272"/>
        <c:axId val="115000448"/>
      </c:lineChart>
      <c:dateAx>
        <c:axId val="114998272"/>
        <c:scaling>
          <c:orientation val="minMax"/>
        </c:scaling>
        <c:delete val="1"/>
        <c:axPos val="b"/>
        <c:numFmt formatCode="ge" sourceLinked="1"/>
        <c:majorTickMark val="none"/>
        <c:minorTickMark val="none"/>
        <c:tickLblPos val="none"/>
        <c:crossAx val="115000448"/>
        <c:crosses val="autoZero"/>
        <c:auto val="1"/>
        <c:lblOffset val="100"/>
        <c:baseTimeUnit val="years"/>
      </c:dateAx>
      <c:valAx>
        <c:axId val="1150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81.08</c:v>
                </c:pt>
                <c:pt idx="1">
                  <c:v>85.92</c:v>
                </c:pt>
                <c:pt idx="2">
                  <c:v>90.05</c:v>
                </c:pt>
                <c:pt idx="3">
                  <c:v>87.59</c:v>
                </c:pt>
                <c:pt idx="4">
                  <c:v>98.92</c:v>
                </c:pt>
              </c:numCache>
            </c:numRef>
          </c:val>
          <c:extLst xmlns:c16r2="http://schemas.microsoft.com/office/drawing/2015/06/chart">
            <c:ext xmlns:c16="http://schemas.microsoft.com/office/drawing/2014/chart" uri="{C3380CC4-5D6E-409C-BE32-E72D297353CC}">
              <c16:uniqueId val="{00000000-FE4E-4822-8CE8-5F08FA981E86}"/>
            </c:ext>
          </c:extLst>
        </c:ser>
        <c:dLbls>
          <c:showLegendKey val="0"/>
          <c:showVal val="0"/>
          <c:showCatName val="0"/>
          <c:showSerName val="0"/>
          <c:showPercent val="0"/>
          <c:showBubbleSize val="0"/>
        </c:dLbls>
        <c:gapWidth val="150"/>
        <c:axId val="109772160"/>
        <c:axId val="1101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4E-4822-8CE8-5F08FA981E86}"/>
            </c:ext>
          </c:extLst>
        </c:ser>
        <c:dLbls>
          <c:showLegendKey val="0"/>
          <c:showVal val="0"/>
          <c:showCatName val="0"/>
          <c:showSerName val="0"/>
          <c:showPercent val="0"/>
          <c:showBubbleSize val="0"/>
        </c:dLbls>
        <c:marker val="1"/>
        <c:smooth val="0"/>
        <c:axId val="109772160"/>
        <c:axId val="110175744"/>
      </c:lineChart>
      <c:dateAx>
        <c:axId val="109772160"/>
        <c:scaling>
          <c:orientation val="minMax"/>
        </c:scaling>
        <c:delete val="1"/>
        <c:axPos val="b"/>
        <c:numFmt formatCode="ge" sourceLinked="1"/>
        <c:majorTickMark val="none"/>
        <c:minorTickMark val="none"/>
        <c:tickLblPos val="none"/>
        <c:crossAx val="110175744"/>
        <c:crosses val="autoZero"/>
        <c:auto val="1"/>
        <c:lblOffset val="100"/>
        <c:baseTimeUnit val="years"/>
      </c:dateAx>
      <c:valAx>
        <c:axId val="1101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D7-4A20-B86F-86D63E10FD45}"/>
            </c:ext>
          </c:extLst>
        </c:ser>
        <c:dLbls>
          <c:showLegendKey val="0"/>
          <c:showVal val="0"/>
          <c:showCatName val="0"/>
          <c:showSerName val="0"/>
          <c:showPercent val="0"/>
          <c:showBubbleSize val="0"/>
        </c:dLbls>
        <c:gapWidth val="150"/>
        <c:axId val="110276608"/>
        <c:axId val="1102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D7-4A20-B86F-86D63E10FD45}"/>
            </c:ext>
          </c:extLst>
        </c:ser>
        <c:dLbls>
          <c:showLegendKey val="0"/>
          <c:showVal val="0"/>
          <c:showCatName val="0"/>
          <c:showSerName val="0"/>
          <c:showPercent val="0"/>
          <c:showBubbleSize val="0"/>
        </c:dLbls>
        <c:marker val="1"/>
        <c:smooth val="0"/>
        <c:axId val="110276608"/>
        <c:axId val="110278528"/>
      </c:lineChart>
      <c:dateAx>
        <c:axId val="110276608"/>
        <c:scaling>
          <c:orientation val="minMax"/>
        </c:scaling>
        <c:delete val="1"/>
        <c:axPos val="b"/>
        <c:numFmt formatCode="ge" sourceLinked="1"/>
        <c:majorTickMark val="none"/>
        <c:minorTickMark val="none"/>
        <c:tickLblPos val="none"/>
        <c:crossAx val="110278528"/>
        <c:crosses val="autoZero"/>
        <c:auto val="1"/>
        <c:lblOffset val="100"/>
        <c:baseTimeUnit val="years"/>
      </c:dateAx>
      <c:valAx>
        <c:axId val="1102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82-42D6-9A3E-F35CAE3D1371}"/>
            </c:ext>
          </c:extLst>
        </c:ser>
        <c:dLbls>
          <c:showLegendKey val="0"/>
          <c:showVal val="0"/>
          <c:showCatName val="0"/>
          <c:showSerName val="0"/>
          <c:showPercent val="0"/>
          <c:showBubbleSize val="0"/>
        </c:dLbls>
        <c:gapWidth val="150"/>
        <c:axId val="113072000"/>
        <c:axId val="1130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82-42D6-9A3E-F35CAE3D1371}"/>
            </c:ext>
          </c:extLst>
        </c:ser>
        <c:dLbls>
          <c:showLegendKey val="0"/>
          <c:showVal val="0"/>
          <c:showCatName val="0"/>
          <c:showSerName val="0"/>
          <c:showPercent val="0"/>
          <c:showBubbleSize val="0"/>
        </c:dLbls>
        <c:marker val="1"/>
        <c:smooth val="0"/>
        <c:axId val="113072000"/>
        <c:axId val="113082368"/>
      </c:lineChart>
      <c:dateAx>
        <c:axId val="113072000"/>
        <c:scaling>
          <c:orientation val="minMax"/>
        </c:scaling>
        <c:delete val="1"/>
        <c:axPos val="b"/>
        <c:numFmt formatCode="ge" sourceLinked="1"/>
        <c:majorTickMark val="none"/>
        <c:minorTickMark val="none"/>
        <c:tickLblPos val="none"/>
        <c:crossAx val="113082368"/>
        <c:crosses val="autoZero"/>
        <c:auto val="1"/>
        <c:lblOffset val="100"/>
        <c:baseTimeUnit val="years"/>
      </c:dateAx>
      <c:valAx>
        <c:axId val="1130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FD-4636-ABAF-ED40A3256B7D}"/>
            </c:ext>
          </c:extLst>
        </c:ser>
        <c:dLbls>
          <c:showLegendKey val="0"/>
          <c:showVal val="0"/>
          <c:showCatName val="0"/>
          <c:showSerName val="0"/>
          <c:showPercent val="0"/>
          <c:showBubbleSize val="0"/>
        </c:dLbls>
        <c:gapWidth val="150"/>
        <c:axId val="113110016"/>
        <c:axId val="1135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FD-4636-ABAF-ED40A3256B7D}"/>
            </c:ext>
          </c:extLst>
        </c:ser>
        <c:dLbls>
          <c:showLegendKey val="0"/>
          <c:showVal val="0"/>
          <c:showCatName val="0"/>
          <c:showSerName val="0"/>
          <c:showPercent val="0"/>
          <c:showBubbleSize val="0"/>
        </c:dLbls>
        <c:marker val="1"/>
        <c:smooth val="0"/>
        <c:axId val="113110016"/>
        <c:axId val="113521792"/>
      </c:lineChart>
      <c:dateAx>
        <c:axId val="113110016"/>
        <c:scaling>
          <c:orientation val="minMax"/>
        </c:scaling>
        <c:delete val="1"/>
        <c:axPos val="b"/>
        <c:numFmt formatCode="ge" sourceLinked="1"/>
        <c:majorTickMark val="none"/>
        <c:minorTickMark val="none"/>
        <c:tickLblPos val="none"/>
        <c:crossAx val="113521792"/>
        <c:crosses val="autoZero"/>
        <c:auto val="1"/>
        <c:lblOffset val="100"/>
        <c:baseTimeUnit val="years"/>
      </c:dateAx>
      <c:valAx>
        <c:axId val="1135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C8-4FEC-BA1E-26804A8C270B}"/>
            </c:ext>
          </c:extLst>
        </c:ser>
        <c:dLbls>
          <c:showLegendKey val="0"/>
          <c:showVal val="0"/>
          <c:showCatName val="0"/>
          <c:showSerName val="0"/>
          <c:showPercent val="0"/>
          <c:showBubbleSize val="0"/>
        </c:dLbls>
        <c:gapWidth val="150"/>
        <c:axId val="113540480"/>
        <c:axId val="1135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C8-4FEC-BA1E-26804A8C270B}"/>
            </c:ext>
          </c:extLst>
        </c:ser>
        <c:dLbls>
          <c:showLegendKey val="0"/>
          <c:showVal val="0"/>
          <c:showCatName val="0"/>
          <c:showSerName val="0"/>
          <c:showPercent val="0"/>
          <c:showBubbleSize val="0"/>
        </c:dLbls>
        <c:marker val="1"/>
        <c:smooth val="0"/>
        <c:axId val="113540480"/>
        <c:axId val="113550848"/>
      </c:lineChart>
      <c:dateAx>
        <c:axId val="113540480"/>
        <c:scaling>
          <c:orientation val="minMax"/>
        </c:scaling>
        <c:delete val="1"/>
        <c:axPos val="b"/>
        <c:numFmt formatCode="ge" sourceLinked="1"/>
        <c:majorTickMark val="none"/>
        <c:minorTickMark val="none"/>
        <c:tickLblPos val="none"/>
        <c:crossAx val="113550848"/>
        <c:crosses val="autoZero"/>
        <c:auto val="1"/>
        <c:lblOffset val="100"/>
        <c:baseTimeUnit val="years"/>
      </c:dateAx>
      <c:valAx>
        <c:axId val="1135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1186.3</c:v>
                </c:pt>
                <c:pt idx="1">
                  <c:v>1078.46</c:v>
                </c:pt>
                <c:pt idx="2">
                  <c:v>1219.8900000000001</c:v>
                </c:pt>
                <c:pt idx="3">
                  <c:v>1110.8399999999999</c:v>
                </c:pt>
                <c:pt idx="4">
                  <c:v>1101.73</c:v>
                </c:pt>
              </c:numCache>
            </c:numRef>
          </c:val>
          <c:extLst xmlns:c16r2="http://schemas.microsoft.com/office/drawing/2015/06/chart">
            <c:ext xmlns:c16="http://schemas.microsoft.com/office/drawing/2014/chart" uri="{C3380CC4-5D6E-409C-BE32-E72D297353CC}">
              <c16:uniqueId val="{00000000-F045-4EDE-A77B-4021A029B430}"/>
            </c:ext>
          </c:extLst>
        </c:ser>
        <c:dLbls>
          <c:showLegendKey val="0"/>
          <c:showVal val="0"/>
          <c:showCatName val="0"/>
          <c:showSerName val="0"/>
          <c:showPercent val="0"/>
          <c:showBubbleSize val="0"/>
        </c:dLbls>
        <c:gapWidth val="150"/>
        <c:axId val="114778112"/>
        <c:axId val="1147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F045-4EDE-A77B-4021A029B430}"/>
            </c:ext>
          </c:extLst>
        </c:ser>
        <c:dLbls>
          <c:showLegendKey val="0"/>
          <c:showVal val="0"/>
          <c:showCatName val="0"/>
          <c:showSerName val="0"/>
          <c:showPercent val="0"/>
          <c:showBubbleSize val="0"/>
        </c:dLbls>
        <c:marker val="1"/>
        <c:smooth val="0"/>
        <c:axId val="114778112"/>
        <c:axId val="114780032"/>
      </c:lineChart>
      <c:dateAx>
        <c:axId val="114778112"/>
        <c:scaling>
          <c:orientation val="minMax"/>
        </c:scaling>
        <c:delete val="1"/>
        <c:axPos val="b"/>
        <c:numFmt formatCode="ge" sourceLinked="1"/>
        <c:majorTickMark val="none"/>
        <c:minorTickMark val="none"/>
        <c:tickLblPos val="none"/>
        <c:crossAx val="114780032"/>
        <c:crosses val="autoZero"/>
        <c:auto val="1"/>
        <c:lblOffset val="100"/>
        <c:baseTimeUnit val="years"/>
      </c:dateAx>
      <c:valAx>
        <c:axId val="1147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37.99</c:v>
                </c:pt>
                <c:pt idx="1">
                  <c:v>45.12</c:v>
                </c:pt>
                <c:pt idx="2">
                  <c:v>41.28</c:v>
                </c:pt>
                <c:pt idx="3">
                  <c:v>44.25</c:v>
                </c:pt>
                <c:pt idx="4">
                  <c:v>80.930000000000007</c:v>
                </c:pt>
              </c:numCache>
            </c:numRef>
          </c:val>
          <c:extLst xmlns:c16r2="http://schemas.microsoft.com/office/drawing/2015/06/chart">
            <c:ext xmlns:c16="http://schemas.microsoft.com/office/drawing/2014/chart" uri="{C3380CC4-5D6E-409C-BE32-E72D297353CC}">
              <c16:uniqueId val="{00000000-50D5-4FEE-A9B5-A119D1AC0AEC}"/>
            </c:ext>
          </c:extLst>
        </c:ser>
        <c:dLbls>
          <c:showLegendKey val="0"/>
          <c:showVal val="0"/>
          <c:showCatName val="0"/>
          <c:showSerName val="0"/>
          <c:showPercent val="0"/>
          <c:showBubbleSize val="0"/>
        </c:dLbls>
        <c:gapWidth val="150"/>
        <c:axId val="114815360"/>
        <c:axId val="1148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50D5-4FEE-A9B5-A119D1AC0AEC}"/>
            </c:ext>
          </c:extLst>
        </c:ser>
        <c:dLbls>
          <c:showLegendKey val="0"/>
          <c:showVal val="0"/>
          <c:showCatName val="0"/>
          <c:showSerName val="0"/>
          <c:showPercent val="0"/>
          <c:showBubbleSize val="0"/>
        </c:dLbls>
        <c:marker val="1"/>
        <c:smooth val="0"/>
        <c:axId val="114815360"/>
        <c:axId val="114817280"/>
      </c:lineChart>
      <c:dateAx>
        <c:axId val="114815360"/>
        <c:scaling>
          <c:orientation val="minMax"/>
        </c:scaling>
        <c:delete val="1"/>
        <c:axPos val="b"/>
        <c:numFmt formatCode="ge" sourceLinked="1"/>
        <c:majorTickMark val="none"/>
        <c:minorTickMark val="none"/>
        <c:tickLblPos val="none"/>
        <c:crossAx val="114817280"/>
        <c:crosses val="autoZero"/>
        <c:auto val="1"/>
        <c:lblOffset val="100"/>
        <c:baseTimeUnit val="years"/>
      </c:dateAx>
      <c:valAx>
        <c:axId val="1148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457.78</c:v>
                </c:pt>
                <c:pt idx="1">
                  <c:v>390.24</c:v>
                </c:pt>
                <c:pt idx="2">
                  <c:v>422.19</c:v>
                </c:pt>
                <c:pt idx="3">
                  <c:v>408.46</c:v>
                </c:pt>
                <c:pt idx="4">
                  <c:v>219.66</c:v>
                </c:pt>
              </c:numCache>
            </c:numRef>
          </c:val>
          <c:extLst xmlns:c16r2="http://schemas.microsoft.com/office/drawing/2015/06/chart">
            <c:ext xmlns:c16="http://schemas.microsoft.com/office/drawing/2014/chart" uri="{C3380CC4-5D6E-409C-BE32-E72D297353CC}">
              <c16:uniqueId val="{00000000-84B8-406A-8463-BB15FCD8AD93}"/>
            </c:ext>
          </c:extLst>
        </c:ser>
        <c:dLbls>
          <c:showLegendKey val="0"/>
          <c:showVal val="0"/>
          <c:showCatName val="0"/>
          <c:showSerName val="0"/>
          <c:showPercent val="0"/>
          <c:showBubbleSize val="0"/>
        </c:dLbls>
        <c:gapWidth val="150"/>
        <c:axId val="114891008"/>
        <c:axId val="1149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84B8-406A-8463-BB15FCD8AD93}"/>
            </c:ext>
          </c:extLst>
        </c:ser>
        <c:dLbls>
          <c:showLegendKey val="0"/>
          <c:showVal val="0"/>
          <c:showCatName val="0"/>
          <c:showSerName val="0"/>
          <c:showPercent val="0"/>
          <c:showBubbleSize val="0"/>
        </c:dLbls>
        <c:marker val="1"/>
        <c:smooth val="0"/>
        <c:axId val="114891008"/>
        <c:axId val="114909568"/>
      </c:lineChart>
      <c:dateAx>
        <c:axId val="114891008"/>
        <c:scaling>
          <c:orientation val="minMax"/>
        </c:scaling>
        <c:delete val="1"/>
        <c:axPos val="b"/>
        <c:numFmt formatCode="ge" sourceLinked="1"/>
        <c:majorTickMark val="none"/>
        <c:minorTickMark val="none"/>
        <c:tickLblPos val="none"/>
        <c:crossAx val="114909568"/>
        <c:crosses val="autoZero"/>
        <c:auto val="1"/>
        <c:lblOffset val="100"/>
        <c:baseTimeUnit val="years"/>
      </c:dateAx>
      <c:valAx>
        <c:axId val="1149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cols>
    <col min="1" max="1" width="2.625" customWidth="1"/>
    <col min="2" max="62" width="3.75" customWidth="1"/>
    <col min="63" max="63" width="1.25" customWidth="1"/>
    <col min="64" max="76" width="3.125" customWidth="1"/>
    <col min="77" max="77" width="4.375" customWidth="1"/>
    <col min="78" max="78" width="0.7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沖縄県　座間味村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漁業集落排水</v>
      </c>
      <c r="Q8" s="77"/>
      <c r="R8" s="77"/>
      <c r="S8" s="77"/>
      <c r="T8" s="77"/>
      <c r="U8" s="77"/>
      <c r="V8" s="77"/>
      <c r="W8" s="77" t="str">
        <f>データ!L6</f>
        <v>H3</v>
      </c>
      <c r="X8" s="77"/>
      <c r="Y8" s="77"/>
      <c r="Z8" s="77"/>
      <c r="AA8" s="77"/>
      <c r="AB8" s="77"/>
      <c r="AC8" s="77"/>
      <c r="AD8" s="78" t="str">
        <f>データ!$M$6</f>
        <v>非設置</v>
      </c>
      <c r="AE8" s="78"/>
      <c r="AF8" s="78"/>
      <c r="AG8" s="78"/>
      <c r="AH8" s="78"/>
      <c r="AI8" s="78"/>
      <c r="AJ8" s="78"/>
      <c r="AK8" s="3"/>
      <c r="AL8" s="72">
        <f>データ!S6</f>
        <v>923</v>
      </c>
      <c r="AM8" s="72"/>
      <c r="AN8" s="72"/>
      <c r="AO8" s="72"/>
      <c r="AP8" s="72"/>
      <c r="AQ8" s="72"/>
      <c r="AR8" s="72"/>
      <c r="AS8" s="72"/>
      <c r="AT8" s="71">
        <f>データ!T6</f>
        <v>16.739999999999998</v>
      </c>
      <c r="AU8" s="71"/>
      <c r="AV8" s="71"/>
      <c r="AW8" s="71"/>
      <c r="AX8" s="71"/>
      <c r="AY8" s="71"/>
      <c r="AZ8" s="71"/>
      <c r="BA8" s="71"/>
      <c r="BB8" s="71">
        <f>データ!U6</f>
        <v>55.14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27.98</v>
      </c>
      <c r="Q10" s="71"/>
      <c r="R10" s="71"/>
      <c r="S10" s="71"/>
      <c r="T10" s="71"/>
      <c r="U10" s="71"/>
      <c r="V10" s="71"/>
      <c r="W10" s="71">
        <f>データ!Q6</f>
        <v>79.56</v>
      </c>
      <c r="X10" s="71"/>
      <c r="Y10" s="71"/>
      <c r="Z10" s="71"/>
      <c r="AA10" s="71"/>
      <c r="AB10" s="71"/>
      <c r="AC10" s="71"/>
      <c r="AD10" s="72">
        <f>データ!R6</f>
        <v>2634</v>
      </c>
      <c r="AE10" s="72"/>
      <c r="AF10" s="72"/>
      <c r="AG10" s="72"/>
      <c r="AH10" s="72"/>
      <c r="AI10" s="72"/>
      <c r="AJ10" s="72"/>
      <c r="AK10" s="2"/>
      <c r="AL10" s="72">
        <f>データ!V6</f>
        <v>251</v>
      </c>
      <c r="AM10" s="72"/>
      <c r="AN10" s="72"/>
      <c r="AO10" s="72"/>
      <c r="AP10" s="72"/>
      <c r="AQ10" s="72"/>
      <c r="AR10" s="72"/>
      <c r="AS10" s="72"/>
      <c r="AT10" s="71">
        <f>データ!W6</f>
        <v>0.04</v>
      </c>
      <c r="AU10" s="71"/>
      <c r="AV10" s="71"/>
      <c r="AW10" s="71"/>
      <c r="AX10" s="71"/>
      <c r="AY10" s="71"/>
      <c r="AZ10" s="71"/>
      <c r="BA10" s="71"/>
      <c r="BB10" s="71">
        <f>データ!X6</f>
        <v>6275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126</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56</v>
      </c>
      <c r="N86" s="25" t="s">
        <v>57</v>
      </c>
      <c r="O86" s="25" t="str">
        <f>データ!EO6</f>
        <v>【0.01】</v>
      </c>
    </row>
  </sheetData>
  <sheetProtection algorithmName="SHA-512" hashValue="YctqMcavKGAgNKNLTcsNzc0tCUj/b5r+lSG/etFdvHaFP0q9wGAPtBJHfdSbKEtoiA+jbceL0/bz3ELABwQP3A==" saltValue="TfAcCYJ73f4d54CMfiomW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473545</v>
      </c>
      <c r="D6" s="32">
        <f t="shared" si="3"/>
        <v>47</v>
      </c>
      <c r="E6" s="32">
        <f t="shared" si="3"/>
        <v>17</v>
      </c>
      <c r="F6" s="32">
        <f t="shared" si="3"/>
        <v>6</v>
      </c>
      <c r="G6" s="32">
        <f t="shared" si="3"/>
        <v>0</v>
      </c>
      <c r="H6" s="32" t="str">
        <f t="shared" si="3"/>
        <v>沖縄県　座間味村</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27.98</v>
      </c>
      <c r="Q6" s="33">
        <f t="shared" si="3"/>
        <v>79.56</v>
      </c>
      <c r="R6" s="33">
        <f t="shared" si="3"/>
        <v>2634</v>
      </c>
      <c r="S6" s="33">
        <f t="shared" si="3"/>
        <v>923</v>
      </c>
      <c r="T6" s="33">
        <f t="shared" si="3"/>
        <v>16.739999999999998</v>
      </c>
      <c r="U6" s="33">
        <f t="shared" si="3"/>
        <v>55.14</v>
      </c>
      <c r="V6" s="33">
        <f t="shared" si="3"/>
        <v>251</v>
      </c>
      <c r="W6" s="33">
        <f t="shared" si="3"/>
        <v>0.04</v>
      </c>
      <c r="X6" s="33">
        <f t="shared" si="3"/>
        <v>6275</v>
      </c>
      <c r="Y6" s="34">
        <f>IF(Y7="",NA(),Y7)</f>
        <v>81.08</v>
      </c>
      <c r="Z6" s="34">
        <f t="shared" ref="Z6:AH6" si="4">IF(Z7="",NA(),Z7)</f>
        <v>85.92</v>
      </c>
      <c r="AA6" s="34">
        <f t="shared" si="4"/>
        <v>90.05</v>
      </c>
      <c r="AB6" s="34">
        <f t="shared" si="4"/>
        <v>87.59</v>
      </c>
      <c r="AC6" s="34">
        <f t="shared" si="4"/>
        <v>98.92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1186.3</v>
      </c>
      <c r="BG6" s="34">
        <f t="shared" ref="BG6:BO6" si="7">IF(BG7="",NA(),BG7)</f>
        <v>1078.46</v>
      </c>
      <c r="BH6" s="34">
        <f t="shared" si="7"/>
        <v>1219.8900000000001</v>
      </c>
      <c r="BI6" s="34">
        <f t="shared" si="7"/>
        <v>1110.8399999999999</v>
      </c>
      <c r="BJ6" s="34">
        <f t="shared" si="7"/>
        <v>1101.73</v>
      </c>
      <c r="BK6" s="34">
        <f t="shared" si="7"/>
        <v>1716.47</v>
      </c>
      <c r="BL6" s="34">
        <f t="shared" si="7"/>
        <v>1741.94</v>
      </c>
      <c r="BM6" s="34">
        <f t="shared" si="7"/>
        <v>1451.54</v>
      </c>
      <c r="BN6" s="34">
        <f t="shared" si="7"/>
        <v>1700.42</v>
      </c>
      <c r="BO6" s="34">
        <f t="shared" si="7"/>
        <v>1491.92</v>
      </c>
      <c r="BP6" s="33" t="str">
        <f>IF(BP7="","",IF(BP7="-","【-】","【"&amp;SUBSTITUTE(TEXT(BP7,"#,##0.00"),"-","△")&amp;"】"))</f>
        <v>【920.42】</v>
      </c>
      <c r="BQ6" s="34">
        <f>IF(BQ7="",NA(),BQ7)</f>
        <v>37.99</v>
      </c>
      <c r="BR6" s="34">
        <f t="shared" ref="BR6:BZ6" si="8">IF(BR7="",NA(),BR7)</f>
        <v>45.12</v>
      </c>
      <c r="BS6" s="34">
        <f t="shared" si="8"/>
        <v>41.28</v>
      </c>
      <c r="BT6" s="34">
        <f t="shared" si="8"/>
        <v>44.25</v>
      </c>
      <c r="BU6" s="34">
        <f t="shared" si="8"/>
        <v>80.930000000000007</v>
      </c>
      <c r="BV6" s="34">
        <f t="shared" si="8"/>
        <v>35.049999999999997</v>
      </c>
      <c r="BW6" s="34">
        <f t="shared" si="8"/>
        <v>33.86</v>
      </c>
      <c r="BX6" s="34">
        <f t="shared" si="8"/>
        <v>33.58</v>
      </c>
      <c r="BY6" s="34">
        <f t="shared" si="8"/>
        <v>34.51</v>
      </c>
      <c r="BZ6" s="34">
        <f t="shared" si="8"/>
        <v>46.77</v>
      </c>
      <c r="CA6" s="33" t="str">
        <f>IF(CA7="","",IF(CA7="-","【-】","【"&amp;SUBSTITUTE(TEXT(CA7,"#,##0.00"),"-","△")&amp;"】"))</f>
        <v>【47.34】</v>
      </c>
      <c r="CB6" s="34">
        <f>IF(CB7="",NA(),CB7)</f>
        <v>457.78</v>
      </c>
      <c r="CC6" s="34">
        <f t="shared" ref="CC6:CK6" si="9">IF(CC7="",NA(),CC7)</f>
        <v>390.24</v>
      </c>
      <c r="CD6" s="34">
        <f t="shared" si="9"/>
        <v>422.19</v>
      </c>
      <c r="CE6" s="34">
        <f t="shared" si="9"/>
        <v>408.46</v>
      </c>
      <c r="CF6" s="34">
        <f t="shared" si="9"/>
        <v>219.66</v>
      </c>
      <c r="CG6" s="34">
        <f t="shared" si="9"/>
        <v>463.38</v>
      </c>
      <c r="CH6" s="34">
        <f t="shared" si="9"/>
        <v>510.15</v>
      </c>
      <c r="CI6" s="34">
        <f t="shared" si="9"/>
        <v>514.39</v>
      </c>
      <c r="CJ6" s="34">
        <f t="shared" si="9"/>
        <v>476.11</v>
      </c>
      <c r="CK6" s="34">
        <f t="shared" si="9"/>
        <v>348.75</v>
      </c>
      <c r="CL6" s="33" t="str">
        <f>IF(CL7="","",IF(CL7="-","【-】","【"&amp;SUBSTITUTE(TEXT(CL7,"#,##0.00"),"-","△")&amp;"】"))</f>
        <v>【360.30】</v>
      </c>
      <c r="CM6" s="34">
        <f>IF(CM7="",NA(),CM7)</f>
        <v>26.36</v>
      </c>
      <c r="CN6" s="34">
        <f t="shared" ref="CN6:CV6" si="10">IF(CN7="",NA(),CN7)</f>
        <v>27.27</v>
      </c>
      <c r="CO6" s="34">
        <f t="shared" si="10"/>
        <v>27.58</v>
      </c>
      <c r="CP6" s="34">
        <f t="shared" si="10"/>
        <v>27.58</v>
      </c>
      <c r="CQ6" s="34">
        <f t="shared" si="10"/>
        <v>26.36</v>
      </c>
      <c r="CR6" s="34">
        <f t="shared" si="10"/>
        <v>31.37</v>
      </c>
      <c r="CS6" s="34">
        <f t="shared" si="10"/>
        <v>29.86</v>
      </c>
      <c r="CT6" s="34">
        <f t="shared" si="10"/>
        <v>29.28</v>
      </c>
      <c r="CU6" s="34">
        <f t="shared" si="10"/>
        <v>29.4</v>
      </c>
      <c r="CV6" s="34">
        <f t="shared" si="10"/>
        <v>29.8</v>
      </c>
      <c r="CW6" s="33" t="str">
        <f>IF(CW7="","",IF(CW7="-","【-】","【"&amp;SUBSTITUTE(TEXT(CW7,"#,##0.00"),"-","△")&amp;"】"))</f>
        <v>【34.06】</v>
      </c>
      <c r="CX6" s="34">
        <f>IF(CX7="",NA(),CX7)</f>
        <v>96.53</v>
      </c>
      <c r="CY6" s="34">
        <f t="shared" ref="CY6:DG6" si="11">IF(CY7="",NA(),CY7)</f>
        <v>96.44</v>
      </c>
      <c r="CZ6" s="34">
        <f t="shared" si="11"/>
        <v>98.79</v>
      </c>
      <c r="DA6" s="34">
        <f t="shared" si="11"/>
        <v>98.79</v>
      </c>
      <c r="DB6" s="34">
        <f t="shared" si="11"/>
        <v>80.08</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c r="A7" s="27"/>
      <c r="B7" s="36">
        <v>2017</v>
      </c>
      <c r="C7" s="36">
        <v>473545</v>
      </c>
      <c r="D7" s="36">
        <v>47</v>
      </c>
      <c r="E7" s="36">
        <v>17</v>
      </c>
      <c r="F7" s="36">
        <v>6</v>
      </c>
      <c r="G7" s="36">
        <v>0</v>
      </c>
      <c r="H7" s="36" t="s">
        <v>111</v>
      </c>
      <c r="I7" s="36" t="s">
        <v>112</v>
      </c>
      <c r="J7" s="36" t="s">
        <v>113</v>
      </c>
      <c r="K7" s="36" t="s">
        <v>114</v>
      </c>
      <c r="L7" s="36" t="s">
        <v>115</v>
      </c>
      <c r="M7" s="36" t="s">
        <v>116</v>
      </c>
      <c r="N7" s="37" t="s">
        <v>117</v>
      </c>
      <c r="O7" s="37" t="s">
        <v>118</v>
      </c>
      <c r="P7" s="37">
        <v>27.98</v>
      </c>
      <c r="Q7" s="37">
        <v>79.56</v>
      </c>
      <c r="R7" s="37">
        <v>2634</v>
      </c>
      <c r="S7" s="37">
        <v>923</v>
      </c>
      <c r="T7" s="37">
        <v>16.739999999999998</v>
      </c>
      <c r="U7" s="37">
        <v>55.14</v>
      </c>
      <c r="V7" s="37">
        <v>251</v>
      </c>
      <c r="W7" s="37">
        <v>0.04</v>
      </c>
      <c r="X7" s="37">
        <v>6275</v>
      </c>
      <c r="Y7" s="37">
        <v>81.08</v>
      </c>
      <c r="Z7" s="37">
        <v>85.92</v>
      </c>
      <c r="AA7" s="37">
        <v>90.05</v>
      </c>
      <c r="AB7" s="37">
        <v>87.59</v>
      </c>
      <c r="AC7" s="37">
        <v>98.92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1186.3</v>
      </c>
      <c r="BG7" s="37">
        <v>1078.46</v>
      </c>
      <c r="BH7" s="37">
        <v>1219.8900000000001</v>
      </c>
      <c r="BI7" s="37">
        <v>1110.8399999999999</v>
      </c>
      <c r="BJ7" s="37">
        <v>1101.73</v>
      </c>
      <c r="BK7" s="37">
        <v>1716.47</v>
      </c>
      <c r="BL7" s="37">
        <v>1741.94</v>
      </c>
      <c r="BM7" s="37">
        <v>1451.54</v>
      </c>
      <c r="BN7" s="37">
        <v>1700.42</v>
      </c>
      <c r="BO7" s="37">
        <v>1491.92</v>
      </c>
      <c r="BP7" s="37">
        <v>920.42</v>
      </c>
      <c r="BQ7" s="37">
        <v>37.99</v>
      </c>
      <c r="BR7" s="37">
        <v>45.12</v>
      </c>
      <c r="BS7" s="37">
        <v>41.28</v>
      </c>
      <c r="BT7" s="37">
        <v>44.25</v>
      </c>
      <c r="BU7" s="37">
        <v>80.930000000000007</v>
      </c>
      <c r="BV7" s="37">
        <v>35.049999999999997</v>
      </c>
      <c r="BW7" s="37">
        <v>33.86</v>
      </c>
      <c r="BX7" s="37">
        <v>33.58</v>
      </c>
      <c r="BY7" s="37">
        <v>34.51</v>
      </c>
      <c r="BZ7" s="37">
        <v>46.77</v>
      </c>
      <c r="CA7" s="37">
        <v>47.34</v>
      </c>
      <c r="CB7" s="37">
        <v>457.78</v>
      </c>
      <c r="CC7" s="37">
        <v>390.24</v>
      </c>
      <c r="CD7" s="37">
        <v>422.19</v>
      </c>
      <c r="CE7" s="37">
        <v>408.46</v>
      </c>
      <c r="CF7" s="37">
        <v>219.66</v>
      </c>
      <c r="CG7" s="37">
        <v>463.38</v>
      </c>
      <c r="CH7" s="37">
        <v>510.15</v>
      </c>
      <c r="CI7" s="37">
        <v>514.39</v>
      </c>
      <c r="CJ7" s="37">
        <v>476.11</v>
      </c>
      <c r="CK7" s="37">
        <v>348.75</v>
      </c>
      <c r="CL7" s="37">
        <v>360.3</v>
      </c>
      <c r="CM7" s="37">
        <v>26.36</v>
      </c>
      <c r="CN7" s="37">
        <v>27.27</v>
      </c>
      <c r="CO7" s="37">
        <v>27.58</v>
      </c>
      <c r="CP7" s="37">
        <v>27.58</v>
      </c>
      <c r="CQ7" s="37">
        <v>26.36</v>
      </c>
      <c r="CR7" s="37">
        <v>31.37</v>
      </c>
      <c r="CS7" s="37">
        <v>29.86</v>
      </c>
      <c r="CT7" s="37">
        <v>29.28</v>
      </c>
      <c r="CU7" s="37">
        <v>29.4</v>
      </c>
      <c r="CV7" s="37">
        <v>29.8</v>
      </c>
      <c r="CW7" s="37">
        <v>34.06</v>
      </c>
      <c r="CX7" s="37">
        <v>96.53</v>
      </c>
      <c r="CY7" s="37">
        <v>96.44</v>
      </c>
      <c r="CZ7" s="37">
        <v>98.79</v>
      </c>
      <c r="DA7" s="37">
        <v>98.79</v>
      </c>
      <c r="DB7" s="37">
        <v>80.08</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2019-02-02T04:04:11Z</cp:lastPrinted>
  <dcterms:created xsi:type="dcterms:W3CDTF">2018-12-03T09:35:02Z</dcterms:created>
  <dcterms:modified xsi:type="dcterms:W3CDTF">2019-02-02T04:04:13Z</dcterms:modified>
  <cp:category/>
</cp:coreProperties>
</file>