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979\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<sst xmlns="http://schemas.openxmlformats.org/spreadsheetml/2006/main" count="240" uniqueCount="125">
  <si>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</si>
  <si>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</si>
  <si>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</si>
  <si>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</si>
  <si>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</si>
  <si>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</si>
  <si>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</si>
  <si>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</si>
  <si>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</si>
  <si>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</si>
  <si>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</si>
  <si>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</si>
  <si>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</si>
  <si>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</si>
  <si>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</si>
  <si>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</si>
  <si>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</si>
  <si>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</si>
  <si>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</si>
  <si>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</si>
  <si>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</si>
  <si>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</si>
  <si>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</si>
  <si>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</si>
  <si>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</si>
  <si>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</si>
  <si>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</si>
  <si>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</si>
  <si>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</si>
  <si>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</si>
  <si>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</si>
  <si>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</si>
  <si>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</si>
  <si>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</si>
  <si>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</si>
  <si>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</si>
  <si>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</si>
  <si>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</si>
  <si>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</si>
  <si>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</si>
  <si>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</si>
  <si>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</si>
  <si>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</si>
  <si>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</si>
  <si>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</si>
  <si>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</si>
  <si>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</si>
  <si>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</si>
  <si>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</si>
  <si>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</si>
  <si>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</si>
  <si>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</si>
  <si>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</si>
  <si>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</si>
  <si>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</si>
  <si>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</si>
  <si>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</si>
  <si>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</si>
  <si>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</si>
  <si>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</si>
  <si>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</si>
  <si>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</si>
  <si>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</si>
  <si>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</si>
  <si>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</si>
  <si>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</si>
  <si>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</si>
  <si>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</si>
  <si>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</si>
  <si>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</si>
  <si>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</si>
  <si>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</si>
  <si>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</si>
  <si>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</si>
  <si>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</si>
  <si>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</si>
  <si>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</si>
  <si>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</si>
  <si>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</si>
  <si>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</si>
  <si>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</si>
  <si>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</si>
  <si>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</si>
  <si>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</si>
  <si>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</si>
  <si>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</si>
  <si>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</si>
  <si>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</si>
  <si>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</si>
  <si>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</si>
  <si>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</si>
  <si>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</si>
  <si>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</si>
  <si>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</si>
  <si>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</si>
  <si>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</si>
  <si>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</si>
  <si>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</si>
  <si>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</si>
  <si>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</si>
  <si>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</si>
  <si>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</si>
  <si>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</si>
  <si>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</si>
  <si>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</si>
  <si>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</si>
  <si>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</si>
  <si>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</si>
  <si>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</si>
  <si>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宮古島市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</si>
  <si>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</si>
  <si>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</si>
  <si>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</si>
  <si>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</si>
  <si>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</si>
  <si>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</si>
  <si>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</si>
  <si>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</si>
  <si>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</si>
  <si>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</si>
  <si>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</si>
  <si>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phoneticPr fontId="7"/>
  </si>
  <si>
    <t>【①収益的収支比率】
　使用料金収入は、平成２６年度１３，８１３千円、平成２７年度１４，０５８千円、平成２８年度１４，２５９千円と僅かながら増加傾向にあるが十分とはいえない。平成２７年度の収益的収支収入に占める他会計繰入金率は６４．５％と高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平成１９年度以降、新設の施設整備事業行っておらず下降傾向にある。今後も新施設整備の計画は無が、計画される更新・改修事業により、企業債残高は上昇して行く見込みである。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一定区域（下地地区の２地区）で利用率が高くなっておりグラフではそれが反映されているが、全体的には、いまだ低位である。）
【⑧水洗化率】
　水洗化率の低位は住民の経済状況が主な要因であり、一概に啓蒙による増加が期待出来ない状況である。現在、水洗化率は僅かながら上昇傾向にあるが、それは新家屋建築に係る建築法上接続によるものである。</t>
    <rPh sb="290" eb="292">
      <t>ジョウショウ</t>
    </rPh>
    <rPh sb="296" eb="298">
      <t>ミコ</t>
    </rPh>
    <phoneticPr fontId="7"/>
  </si>
  <si>
    <t>　管渠に関しては共用開始から１８年を経過したにすぎず、また地域では地震などが殆ど無く、その影響による破損や老朽化による更新は現段階では無い。老朽化ではなく、僅かではあるが一部、地番の沈下によるたわみがみられ、その対策が必要ではある。圧送ポンプ機場については、ポンプの更新を行い対処している。
　処理施設の機械設備については、老朽化や日照・塩害による劣化が随所に見られ著しい。最適整備構想を策定し、経営状況を考慮しながら、更新と改修を行う。
　平成２５年度～平成２９年度１地区（比嘉地区）着手しており、平成３１年度～（上地地区）の着手と段階的な整備を図っていく。</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</si>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</sst>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2-47C5-8696-CCB20C88DB00}"/>
            </c:ext>
          </c:extLst>
        </c:ser>
        <c:dLbls>
          <c:showLegendKey val="0"/>
          <c:showVal val="0"/>
          <c:showCatName val="0"/>
          <c:showSerName val="0"/>
          <c:showPercent val="0"/>
          <c:showBubbleSize val="0"/>
        </c:dLbls>
        <c:gapWidth val="150"/>
        <c:axId val="100157696"/>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75F2-47C5-8696-CCB20C88DB00}"/>
            </c:ext>
          </c:extLst>
        </c:ser>
        <c:dLbls>
          <c:showLegendKey val="0"/>
          <c:showVal val="0"/>
          <c:showCatName val="0"/>
          <c:showSerName val="0"/>
          <c:showPercent val="0"/>
          <c:showBubbleSize val="0"/>
        </c:dLbls>
        <c:marker val="1"/>
        <c:smooth val="0"/>
        <c:axId val="100157696"/>
        <c:axId val="100274560"/>
      </c:lineChart>
      <c:dateAx>
        <c:axId val="100157696"/>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53.08</c:v>
                </c:pt>
                <c:pt idx="1">
                  <c:v>53.65</c:v>
                </c:pt>
                <c:pt idx="2">
                  <c:v>52.43</c:v>
                </c:pt>
                <c:pt idx="3">
                  <c:v>52.43</c:v>
                </c:pt>
                <c:pt idx="4">
                  <c:v>52.51</c:v>
                </c:pt>
              </c:numCache>
            </c:numRef>
          </c:val>
          <c:extLst>
            <c:ext xmlns:c16="http://schemas.microsoft.com/office/drawing/2014/chart" uri="{C3380CC4-5D6E-409C-BE32-E72D297353CC}">
              <c16:uniqueId val="{00000000-E078-47F1-9E23-F8638226CC47}"/>
            </c:ext>
          </c:extLst>
        </c:ser>
        <c:dLbls>
          <c:showLegendKey val="0"/>
          <c:showVal val="0"/>
          <c:showCatName val="0"/>
          <c:showSerName val="0"/>
          <c:showPercent val="0"/>
          <c:showBubbleSize val="0"/>
        </c:dLbls>
        <c:gapWidth val="150"/>
        <c:axId val="118885760"/>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E078-47F1-9E23-F8638226CC47}"/>
            </c:ext>
          </c:extLst>
        </c:ser>
        <c:dLbls>
          <c:showLegendKey val="0"/>
          <c:showVal val="0"/>
          <c:showCatName val="0"/>
          <c:showSerName val="0"/>
          <c:showPercent val="0"/>
          <c:showBubbleSize val="0"/>
        </c:dLbls>
        <c:marker val="1"/>
        <c:smooth val="0"/>
        <c:axId val="118885760"/>
        <c:axId val="118892032"/>
      </c:lineChart>
      <c:dateAx>
        <c:axId val="118885760"/>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58.17</c:v>
                </c:pt>
                <c:pt idx="1">
                  <c:v>59.91</c:v>
                </c:pt>
                <c:pt idx="2">
                  <c:v>63.78</c:v>
                </c:pt>
                <c:pt idx="3">
                  <c:v>58.67</c:v>
                </c:pt>
                <c:pt idx="4">
                  <c:v>60.5</c:v>
                </c:pt>
              </c:numCache>
            </c:numRef>
          </c:val>
          <c:extLst>
            <c:ext xmlns:c16="http://schemas.microsoft.com/office/drawing/2014/chart" uri="{C3380CC4-5D6E-409C-BE32-E72D297353CC}">
              <c16:uniqueId val="{00000000-F4D6-4ADA-92BD-959867F7F79F}"/>
            </c:ext>
          </c:extLst>
        </c:ser>
        <c:dLbls>
          <c:showLegendKey val="0"/>
          <c:showVal val="0"/>
          <c:showCatName val="0"/>
          <c:showSerName val="0"/>
          <c:showPercent val="0"/>
          <c:showBubbleSize val="0"/>
        </c:dLbls>
        <c:gapWidth val="150"/>
        <c:axId val="118930432"/>
        <c:axId val="11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F4D6-4ADA-92BD-959867F7F79F}"/>
            </c:ext>
          </c:extLst>
        </c:ser>
        <c:dLbls>
          <c:showLegendKey val="0"/>
          <c:showVal val="0"/>
          <c:showCatName val="0"/>
          <c:showSerName val="0"/>
          <c:showPercent val="0"/>
          <c:showBubbleSize val="0"/>
        </c:dLbls>
        <c:marker val="1"/>
        <c:smooth val="0"/>
        <c:axId val="118930432"/>
        <c:axId val="118932608"/>
      </c:lineChart>
      <c:dateAx>
        <c:axId val="118930432"/>
        <c:scaling>
          <c:orientation val="minMax"/>
        </c:scaling>
        <c:delete val="1"/>
        <c:axPos val="b"/>
        <c:numFmt formatCode="ge" sourceLinked="1"/>
        <c:majorTickMark val="none"/>
        <c:minorTickMark val="none"/>
        <c:tickLblPos val="none"/>
        <c:crossAx val="118932608"/>
        <c:crosses val="autoZero"/>
        <c:auto val="1"/>
        <c:lblOffset val="100"/>
        <c:baseTimeUnit val="years"/>
      </c:dateAx>
      <c:valAx>
        <c:axId val="11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87.76</c:v>
                </c:pt>
                <c:pt idx="1">
                  <c:v>69.510000000000005</c:v>
                </c:pt>
                <c:pt idx="2">
                  <c:v>67.290000000000006</c:v>
                </c:pt>
                <c:pt idx="3">
                  <c:v>64.819999999999993</c:v>
                </c:pt>
                <c:pt idx="4">
                  <c:v>66.89</c:v>
                </c:pt>
              </c:numCache>
            </c:numRef>
          </c:val>
          <c:extLst>
            <c:ext xmlns:c16="http://schemas.microsoft.com/office/drawing/2014/chart" uri="{C3380CC4-5D6E-409C-BE32-E72D297353CC}">
              <c16:uniqueId val="{00000000-23F6-4396-9A34-1A7FC2631FCC}"/>
            </c:ext>
          </c:extLst>
        </c:ser>
        <c:dLbls>
          <c:showLegendKey val="0"/>
          <c:showVal val="0"/>
          <c:showCatName val="0"/>
          <c:showSerName val="0"/>
          <c:showPercent val="0"/>
          <c:showBubbleSize val="0"/>
        </c:dLbls>
        <c:gapWidth val="150"/>
        <c:axId val="90580864"/>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6-4396-9A34-1A7FC2631FCC}"/>
            </c:ext>
          </c:extLst>
        </c:ser>
        <c:dLbls>
          <c:showLegendKey val="0"/>
          <c:showVal val="0"/>
          <c:showCatName val="0"/>
          <c:showSerName val="0"/>
          <c:showPercent val="0"/>
          <c:showBubbleSize val="0"/>
        </c:dLbls>
        <c:marker val="1"/>
        <c:smooth val="0"/>
        <c:axId val="90580864"/>
        <c:axId val="100208640"/>
      </c:lineChart>
      <c:dateAx>
        <c:axId val="90580864"/>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F-4C2F-BFC8-049468D22B23}"/>
            </c:ext>
          </c:extLst>
        </c:ser>
        <c:dLbls>
          <c:showLegendKey val="0"/>
          <c:showVal val="0"/>
          <c:showCatName val="0"/>
          <c:showSerName val="0"/>
          <c:showPercent val="0"/>
          <c:showBubbleSize val="0"/>
        </c:dLbls>
        <c:gapWidth val="150"/>
        <c:axId val="100259328"/>
        <c:axId val="100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F-4C2F-BFC8-049468D22B23}"/>
            </c:ext>
          </c:extLst>
        </c:ser>
        <c:dLbls>
          <c:showLegendKey val="0"/>
          <c:showVal val="0"/>
          <c:showCatName val="0"/>
          <c:showSerName val="0"/>
          <c:showPercent val="0"/>
          <c:showBubbleSize val="0"/>
        </c:dLbls>
        <c:marker val="1"/>
        <c:smooth val="0"/>
        <c:axId val="100259328"/>
        <c:axId val="100261248"/>
      </c:lineChart>
      <c:dateAx>
        <c:axId val="100259328"/>
        <c:scaling>
          <c:orientation val="minMax"/>
        </c:scaling>
        <c:delete val="1"/>
        <c:axPos val="b"/>
        <c:numFmt formatCode="ge" sourceLinked="1"/>
        <c:majorTickMark val="none"/>
        <c:minorTickMark val="none"/>
        <c:tickLblPos val="none"/>
        <c:crossAx val="100261248"/>
        <c:crosses val="autoZero"/>
        <c:auto val="1"/>
        <c:lblOffset val="100"/>
        <c:baseTimeUnit val="years"/>
      </c:dateAx>
      <c:valAx>
        <c:axId val="100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E-4C2D-862D-05F46A7683C7}"/>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E-4C2D-862D-05F46A7683C7}"/>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2E-4091-AB00-E1411985FEAD}"/>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2E-4091-AB00-E1411985FEAD}"/>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1-4F7E-8E19-645593FD1571}"/>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1-4F7E-8E19-645593FD1571}"/>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1549.9</c:v>
                </c:pt>
                <c:pt idx="1">
                  <c:v>1596.97</c:v>
                </c:pt>
                <c:pt idx="2">
                  <c:v>354.43</c:v>
                </c:pt>
                <c:pt idx="3">
                  <c:v>1232.3699999999999</c:v>
                </c:pt>
                <c:pt idx="4">
                  <c:v>1145.43</c:v>
                </c:pt>
              </c:numCache>
            </c:numRef>
          </c:val>
          <c:extLst>
            <c:ext xmlns:c16="http://schemas.microsoft.com/office/drawing/2014/chart" uri="{C3380CC4-5D6E-409C-BE32-E72D297353CC}">
              <c16:uniqueId val="{00000000-557C-4658-8477-EF66052D6723}"/>
            </c:ext>
          </c:extLst>
        </c:ser>
        <c:dLbls>
          <c:showLegendKey val="0"/>
          <c:showVal val="0"/>
          <c:showCatName val="0"/>
          <c:showSerName val="0"/>
          <c:showPercent val="0"/>
          <c:showBubbleSize val="0"/>
        </c:dLbls>
        <c:gapWidth val="150"/>
        <c:axId val="118702464"/>
        <c:axId val="11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557C-4658-8477-EF66052D6723}"/>
            </c:ext>
          </c:extLst>
        </c:ser>
        <c:dLbls>
          <c:showLegendKey val="0"/>
          <c:showVal val="0"/>
          <c:showCatName val="0"/>
          <c:showSerName val="0"/>
          <c:showPercent val="0"/>
          <c:showBubbleSize val="0"/>
        </c:dLbls>
        <c:marker val="1"/>
        <c:smooth val="0"/>
        <c:axId val="118702464"/>
        <c:axId val="118704384"/>
      </c:lineChart>
      <c:dateAx>
        <c:axId val="118702464"/>
        <c:scaling>
          <c:orientation val="minMax"/>
        </c:scaling>
        <c:delete val="1"/>
        <c:axPos val="b"/>
        <c:numFmt formatCode="ge" sourceLinked="1"/>
        <c:majorTickMark val="none"/>
        <c:minorTickMark val="none"/>
        <c:tickLblPos val="none"/>
        <c:crossAx val="118704384"/>
        <c:crosses val="autoZero"/>
        <c:auto val="1"/>
        <c:lblOffset val="100"/>
        <c:baseTimeUnit val="years"/>
      </c:dateAx>
      <c:valAx>
        <c:axId val="11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25.6</c:v>
                </c:pt>
                <c:pt idx="1">
                  <c:v>23.77</c:v>
                </c:pt>
                <c:pt idx="2">
                  <c:v>35.26</c:v>
                </c:pt>
                <c:pt idx="3">
                  <c:v>30.28</c:v>
                </c:pt>
                <c:pt idx="4">
                  <c:v>27.6</c:v>
                </c:pt>
              </c:numCache>
            </c:numRef>
          </c:val>
          <c:extLst>
            <c:ext xmlns:c16="http://schemas.microsoft.com/office/drawing/2014/chart" uri="{C3380CC4-5D6E-409C-BE32-E72D297353CC}">
              <c16:uniqueId val="{00000000-059F-4DA5-9B49-280C43D48917}"/>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059F-4DA5-9B49-280C43D48917}"/>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215.38</c:v>
                </c:pt>
                <c:pt idx="1">
                  <c:v>229.7</c:v>
                </c:pt>
                <c:pt idx="2">
                  <c:v>165.86</c:v>
                </c:pt>
                <c:pt idx="3">
                  <c:v>196.72</c:v>
                </c:pt>
                <c:pt idx="4">
                  <c:v>218.56</c:v>
                </c:pt>
              </c:numCache>
            </c:numRef>
          </c:val>
          <c:extLst>
            <c:ext xmlns:c16="http://schemas.microsoft.com/office/drawing/2014/chart" uri="{C3380CC4-5D6E-409C-BE32-E72D297353CC}">
              <c16:uniqueId val="{00000000-CE1E-49B7-B294-14920C407DD4}"/>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CE1E-49B7-B294-14920C407DD4}"/>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沖縄県　宮古島市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54340</v>
      </c>
      <c r="AM8" s="73"/>
      <c r="AN8" s="73"/>
      <c r="AO8" s="73"/>
      <c r="AP8" s="73"/>
      <c r="AQ8" s="73"/>
      <c r="AR8" s="73"/>
      <c r="AS8" s="73"/>
      <c r="AT8" s="72">
        <f>データ!T6</f>
        <v>204.2</v>
      </c>
      <c r="AU8" s="72"/>
      <c r="AV8" s="72"/>
      <c r="AW8" s="72"/>
      <c r="AX8" s="72"/>
      <c r="AY8" s="72"/>
      <c r="AZ8" s="72"/>
      <c r="BA8" s="72"/>
      <c r="BB8" s="72">
        <f>データ!U6</f>
        <v>266.11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6.41</v>
      </c>
      <c r="Q10" s="72"/>
      <c r="R10" s="72"/>
      <c r="S10" s="72"/>
      <c r="T10" s="72"/>
      <c r="U10" s="72"/>
      <c r="V10" s="72"/>
      <c r="W10" s="72">
        <f>データ!Q6</f>
        <v>100</v>
      </c>
      <c r="X10" s="72"/>
      <c r="Y10" s="72"/>
      <c r="Z10" s="72"/>
      <c r="AA10" s="72"/>
      <c r="AB10" s="72"/>
      <c r="AC10" s="72"/>
      <c r="AD10" s="73">
        <f>データ!R6</f>
        <v>972</v>
      </c>
      <c r="AE10" s="73"/>
      <c r="AF10" s="73"/>
      <c r="AG10" s="73"/>
      <c r="AH10" s="73"/>
      <c r="AI10" s="73"/>
      <c r="AJ10" s="73"/>
      <c r="AK10" s="2"/>
      <c r="AL10" s="73">
        <f>データ!V6</f>
        <v>3446</v>
      </c>
      <c r="AM10" s="73"/>
      <c r="AN10" s="73"/>
      <c r="AO10" s="73"/>
      <c r="AP10" s="73"/>
      <c r="AQ10" s="73"/>
      <c r="AR10" s="73"/>
      <c r="AS10" s="73"/>
      <c r="AT10" s="72">
        <f>データ!W6</f>
        <v>1.63</v>
      </c>
      <c r="AU10" s="72"/>
      <c r="AV10" s="72"/>
      <c r="AW10" s="72"/>
      <c r="AX10" s="72"/>
      <c r="AY10" s="72"/>
      <c r="AZ10" s="72"/>
      <c r="BA10" s="72"/>
      <c r="BB10" s="72">
        <f>データ!X6</f>
        <v>2114.11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472140</v>
      </c>
      <c r="D6" s="33">
        <f t="shared" si="3"/>
        <v>47</v>
      </c>
      <c r="E6" s="33">
        <f t="shared" si="3"/>
        <v>17</v>
      </c>
      <c r="F6" s="33">
        <f t="shared" si="3"/>
        <v>5</v>
      </c>
      <c r="G6" s="33">
        <f t="shared" si="3"/>
        <v>0</v>
      </c>
      <c r="H6" s="33" t="str">
        <f t="shared" si="3"/>
        <v>沖縄県　宮古島市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6.41</v>
      </c>
      <c r="Q6" s="34">
        <f t="shared" si="3"/>
        <v>100</v>
      </c>
      <c r="R6" s="34">
        <f t="shared" si="3"/>
        <v>972</v>
      </c>
      <c r="S6" s="34">
        <f t="shared" si="3"/>
        <v>54340</v>
      </c>
      <c r="T6" s="34">
        <f t="shared" si="3"/>
        <v>204.2</v>
      </c>
      <c r="U6" s="34">
        <f t="shared" si="3"/>
        <v>266.11</v>
      </c>
      <c r="V6" s="34">
        <f t="shared" si="3"/>
        <v>3446</v>
      </c>
      <c r="W6" s="34">
        <f t="shared" si="3"/>
        <v>1.63</v>
      </c>
      <c r="X6" s="34">
        <f t="shared" si="3"/>
        <v>2114.11</v>
      </c>
      <c r="Y6" s="35">
        <f>IF(Y7="",NA(),Y7)</f>
        <v>87.76</v>
      </c>
      <c r="Z6" s="35">
        <f t="shared" ref="Z6:AH6" si="4">IF(Z7="",NA(),Z7)</f>
        <v>69.510000000000005</v>
      </c>
      <c r="AA6" s="35">
        <f t="shared" si="4"/>
        <v>67.290000000000006</v>
      </c>
      <c r="AB6" s="35">
        <f t="shared" si="4"/>
        <v>64.819999999999993</v>
      </c>
      <c r="AC6" s="35">
        <f t="shared" si="4"/>
        <v>66.89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1549.9</v>
      </c>
      <c r="BG6" s="35">
        <f t="shared" ref="BG6:BO6" si="7">IF(BG7="",NA(),BG7)</f>
        <v>1596.97</v>
      </c>
      <c r="BH6" s="35">
        <f t="shared" si="7"/>
        <v>354.43</v>
      </c>
      <c r="BI6" s="35">
        <f t="shared" si="7"/>
        <v>1232.3699999999999</v>
      </c>
      <c r="BJ6" s="35">
        <f t="shared" si="7"/>
        <v>1145.43</v>
      </c>
      <c r="BK6" s="35">
        <f t="shared" si="7"/>
        <v>1144.05</v>
      </c>
      <c r="BL6" s="35">
        <f t="shared" si="7"/>
        <v>1126.77</v>
      </c>
      <c r="BM6" s="35">
        <f t="shared" si="7"/>
        <v>1044.8</v>
      </c>
      <c r="BN6" s="35">
        <f t="shared" si="7"/>
        <v>1081.8</v>
      </c>
      <c r="BO6" s="35">
        <f t="shared" si="7"/>
        <v>974.93</v>
      </c>
      <c r="BP6" s="34" t="str">
        <f>IF(BP7="","",IF(BP7="-","【-】","【"&amp;SUBSTITUTE(TEXT(BP7,"#,##0.00"),"-","△")&amp;"】"))</f>
        <v>【914.53】</v>
      </c>
      <c r="BQ6" s="35">
        <f>IF(BQ7="",NA(),BQ7)</f>
        <v>25.6</v>
      </c>
      <c r="BR6" s="35">
        <f t="shared" ref="BR6:BZ6" si="8">IF(BR7="",NA(),BR7)</f>
        <v>23.77</v>
      </c>
      <c r="BS6" s="35">
        <f t="shared" si="8"/>
        <v>35.26</v>
      </c>
      <c r="BT6" s="35">
        <f t="shared" si="8"/>
        <v>30.28</v>
      </c>
      <c r="BU6" s="35">
        <f t="shared" si="8"/>
        <v>27.6</v>
      </c>
      <c r="BV6" s="35">
        <f t="shared" si="8"/>
        <v>42.48</v>
      </c>
      <c r="BW6" s="35">
        <f t="shared" si="8"/>
        <v>50.9</v>
      </c>
      <c r="BX6" s="35">
        <f t="shared" si="8"/>
        <v>50.82</v>
      </c>
      <c r="BY6" s="35">
        <f t="shared" si="8"/>
        <v>52.19</v>
      </c>
      <c r="BZ6" s="35">
        <f t="shared" si="8"/>
        <v>55.32</v>
      </c>
      <c r="CA6" s="34" t="str">
        <f>IF(CA7="","",IF(CA7="-","【-】","【"&amp;SUBSTITUTE(TEXT(CA7,"#,##0.00"),"-","△")&amp;"】"))</f>
        <v>【55.73】</v>
      </c>
      <c r="CB6" s="35">
        <f>IF(CB7="",NA(),CB7)</f>
        <v>215.38</v>
      </c>
      <c r="CC6" s="35">
        <f t="shared" ref="CC6:CK6" si="9">IF(CC7="",NA(),CC7)</f>
        <v>229.7</v>
      </c>
      <c r="CD6" s="35">
        <f t="shared" si="9"/>
        <v>165.86</v>
      </c>
      <c r="CE6" s="35">
        <f t="shared" si="9"/>
        <v>196.72</v>
      </c>
      <c r="CF6" s="35">
        <f t="shared" si="9"/>
        <v>218.56</v>
      </c>
      <c r="CG6" s="35">
        <f t="shared" si="9"/>
        <v>343.8</v>
      </c>
      <c r="CH6" s="35">
        <f t="shared" si="9"/>
        <v>293.27</v>
      </c>
      <c r="CI6" s="35">
        <f t="shared" si="9"/>
        <v>300.52</v>
      </c>
      <c r="CJ6" s="35">
        <f t="shared" si="9"/>
        <v>296.14</v>
      </c>
      <c r="CK6" s="35">
        <f t="shared" si="9"/>
        <v>283.17</v>
      </c>
      <c r="CL6" s="34" t="str">
        <f>IF(CL7="","",IF(CL7="-","【-】","【"&amp;SUBSTITUTE(TEXT(CL7,"#,##0.00"),"-","△")&amp;"】"))</f>
        <v>【276.78】</v>
      </c>
      <c r="CM6" s="35">
        <f>IF(CM7="",NA(),CM7)</f>
        <v>53.08</v>
      </c>
      <c r="CN6" s="35">
        <f t="shared" ref="CN6:CV6" si="10">IF(CN7="",NA(),CN7)</f>
        <v>53.65</v>
      </c>
      <c r="CO6" s="35">
        <f t="shared" si="10"/>
        <v>52.43</v>
      </c>
      <c r="CP6" s="35">
        <f t="shared" si="10"/>
        <v>52.43</v>
      </c>
      <c r="CQ6" s="35">
        <f t="shared" si="10"/>
        <v>52.51</v>
      </c>
      <c r="CR6" s="35">
        <f t="shared" si="10"/>
        <v>46.06</v>
      </c>
      <c r="CS6" s="35">
        <f t="shared" si="10"/>
        <v>53.78</v>
      </c>
      <c r="CT6" s="35">
        <f t="shared" si="10"/>
        <v>53.24</v>
      </c>
      <c r="CU6" s="35">
        <f t="shared" si="10"/>
        <v>52.31</v>
      </c>
      <c r="CV6" s="35">
        <f t="shared" si="10"/>
        <v>60.65</v>
      </c>
      <c r="CW6" s="34" t="str">
        <f>IF(CW7="","",IF(CW7="-","【-】","【"&amp;SUBSTITUTE(TEXT(CW7,"#,##0.00"),"-","△")&amp;"】"))</f>
        <v>【59.15】</v>
      </c>
      <c r="CX6" s="35">
        <f>IF(CX7="",NA(),CX7)</f>
        <v>58.17</v>
      </c>
      <c r="CY6" s="35">
        <f t="shared" ref="CY6:DG6" si="11">IF(CY7="",NA(),CY7)</f>
        <v>59.91</v>
      </c>
      <c r="CZ6" s="35">
        <f t="shared" si="11"/>
        <v>63.78</v>
      </c>
      <c r="DA6" s="35">
        <f t="shared" si="11"/>
        <v>58.67</v>
      </c>
      <c r="DB6" s="35">
        <f t="shared" si="11"/>
        <v>60.5</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472140</v>
      </c>
      <c r="D7" s="37">
        <v>47</v>
      </c>
      <c r="E7" s="37">
        <v>17</v>
      </c>
      <c r="F7" s="37">
        <v>5</v>
      </c>
      <c r="G7" s="37">
        <v>0</v>
      </c>
      <c r="H7" s="37" t="s">
        <v>109</v>
      </c>
      <c r="I7" s="37" t="s">
        <v>110</v>
      </c>
      <c r="J7" s="37" t="s">
        <v>111</v>
      </c>
      <c r="K7" s="37" t="s">
        <v>112</v>
      </c>
      <c r="L7" s="37" t="s">
        <v>113</v>
      </c>
      <c r="M7" s="37"/>
      <c r="N7" s="38" t="s">
        <v>114</v>
      </c>
      <c r="O7" s="38" t="s">
        <v>115</v>
      </c>
      <c r="P7" s="38">
        <v>6.41</v>
      </c>
      <c r="Q7" s="38">
        <v>100</v>
      </c>
      <c r="R7" s="38">
        <v>972</v>
      </c>
      <c r="S7" s="38">
        <v>54340</v>
      </c>
      <c r="T7" s="38">
        <v>204.2</v>
      </c>
      <c r="U7" s="38">
        <v>266.11</v>
      </c>
      <c r="V7" s="38">
        <v>3446</v>
      </c>
      <c r="W7" s="38">
        <v>1.63</v>
      </c>
      <c r="X7" s="38">
        <v>2114.11</v>
      </c>
      <c r="Y7" s="38">
        <v>87.76</v>
      </c>
      <c r="Z7" s="38">
        <v>69.510000000000005</v>
      </c>
      <c r="AA7" s="38">
        <v>67.290000000000006</v>
      </c>
      <c r="AB7" s="38">
        <v>64.819999999999993</v>
      </c>
      <c r="AC7" s="38">
        <v>66.89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1549.9</v>
      </c>
      <c r="BG7" s="38">
        <v>1596.97</v>
      </c>
      <c r="BH7" s="38">
        <v>354.43</v>
      </c>
      <c r="BI7" s="38">
        <v>1232.3699999999999</v>
      </c>
      <c r="BJ7" s="38">
        <v>1145.43</v>
      </c>
      <c r="BK7" s="38">
        <v>1144.05</v>
      </c>
      <c r="BL7" s="38">
        <v>1126.77</v>
      </c>
      <c r="BM7" s="38">
        <v>1044.8</v>
      </c>
      <c r="BN7" s="38">
        <v>1081.8</v>
      </c>
      <c r="BO7" s="38">
        <v>974.93</v>
      </c>
      <c r="BP7" s="38">
        <v>914.53</v>
      </c>
      <c r="BQ7" s="38">
        <v>25.6</v>
      </c>
      <c r="BR7" s="38">
        <v>23.77</v>
      </c>
      <c r="BS7" s="38">
        <v>35.26</v>
      </c>
      <c r="BT7" s="38">
        <v>30.28</v>
      </c>
      <c r="BU7" s="38">
        <v>27.6</v>
      </c>
      <c r="BV7" s="38">
        <v>42.48</v>
      </c>
      <c r="BW7" s="38">
        <v>50.9</v>
      </c>
      <c r="BX7" s="38">
        <v>50.82</v>
      </c>
      <c r="BY7" s="38">
        <v>52.19</v>
      </c>
      <c r="BZ7" s="38">
        <v>55.32</v>
      </c>
      <c r="CA7" s="38">
        <v>55.73</v>
      </c>
      <c r="CB7" s="38">
        <v>215.38</v>
      </c>
      <c r="CC7" s="38">
        <v>229.7</v>
      </c>
      <c r="CD7" s="38">
        <v>165.86</v>
      </c>
      <c r="CE7" s="38">
        <v>196.72</v>
      </c>
      <c r="CF7" s="38">
        <v>218.56</v>
      </c>
      <c r="CG7" s="38">
        <v>343.8</v>
      </c>
      <c r="CH7" s="38">
        <v>293.27</v>
      </c>
      <c r="CI7" s="38">
        <v>300.52</v>
      </c>
      <c r="CJ7" s="38">
        <v>296.14</v>
      </c>
      <c r="CK7" s="38">
        <v>283.17</v>
      </c>
      <c r="CL7" s="38">
        <v>276.77999999999997</v>
      </c>
      <c r="CM7" s="38">
        <v>53.08</v>
      </c>
      <c r="CN7" s="38">
        <v>53.65</v>
      </c>
      <c r="CO7" s="38">
        <v>52.43</v>
      </c>
      <c r="CP7" s="38">
        <v>52.43</v>
      </c>
      <c r="CQ7" s="38">
        <v>52.51</v>
      </c>
      <c r="CR7" s="38">
        <v>46.06</v>
      </c>
      <c r="CS7" s="38">
        <v>53.78</v>
      </c>
      <c r="CT7" s="38">
        <v>53.24</v>
      </c>
      <c r="CU7" s="38">
        <v>52.31</v>
      </c>
      <c r="CV7" s="38">
        <v>60.65</v>
      </c>
      <c r="CW7" s="38">
        <v>59.15</v>
      </c>
      <c r="CX7" s="38">
        <v>58.17</v>
      </c>
      <c r="CY7" s="38">
        <v>59.91</v>
      </c>
      <c r="CZ7" s="38">
        <v>63.78</v>
      </c>
      <c r="DA7" s="38">
        <v>58.67</v>
      </c>
      <c r="DB7" s="38">
        <v>60.5</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2018-02-15T04:22:40Z</cp:lastPrinted>
  <dcterms:created xsi:type="dcterms:W3CDTF">2017-12-25T02:34:40Z</dcterms:created>
  <dcterms:modified xsi:type="dcterms:W3CDTF">2018-02-21T08:00:01Z</dcterms:modified>
  <cp:category/>
</cp:coreProperties>
</file>