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5345" windowHeight="511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R10" i="4" s="1"/>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J10" i="4"/>
  <c r="B10" i="4"/>
  <c r="AI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<sst xmlns="http://schemas.openxmlformats.org/spreadsheetml/2006/main" count="218" uniqueCount="108">
  <si>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</si>
  <si>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</si>
  <si>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</si>
  <si>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</si>
  <si>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</si>
  <si>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</si>
  <si>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</si>
  <si>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</si>
  <si>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</si>
  <si>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</si>
  <si>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</si>
  <si>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</si>
  <si>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</si>
  <si>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</si>
  <si>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</si>
  <si>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</si>
  <si>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</si>
  <si>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</si>
  <si>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</si>
  <si>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</si>
  <si>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</si>
  <si>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</si>
  <si>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</si>
  <si>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</si>
  <si>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</si>
  <si>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</si>
  <si>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</si>
  <si>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</si>
  <si>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</si>
  <si>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</si>
  <si>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</si>
  <si>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</si>
  <si>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</si>
  <si>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</si>
  <si>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</si>
  <si>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</si>
  <si>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</si>
  <si>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</si>
  <si>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</si>
  <si>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</si>
  <si>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</si>
  <si>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</si>
  <si>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</si>
  <si>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</si>
  <si>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</si>
  <si>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</si>
  <si>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</si>
  <si>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</si>
  <si>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</si>
  <si>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</si>
  <si>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</si>
  <si>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</si>
  <si>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</si>
  <si>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</si>
  <si>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</si>
  <si>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</si>
  <si>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</si>
  <si>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</si>
  <si>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</si>
  <si>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</si>
  <si>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</si>
  <si>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</si>
  <si>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</si>
  <si>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</si>
  <si>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</si>
  <si>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</si>
  <si>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</si>
  <si>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</si>
  <si>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</si>
  <si>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</si>
  <si>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</si>
  <si>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</si>
  <si>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</si>
  <si>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</si>
  <si>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</si>
  <si>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</si>
  <si>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</si>
  <si>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</si>
  <si>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</si>
  <si>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</si>
  <si>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</si>
  <si>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</si>
  <si>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</si>
  <si>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</si>
  <si>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</si>
  <si>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</si>
  <si>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</si>
  <si>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</si>
  <si>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</si>
  <si>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</si>
  <si>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</si>
  <si>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</si>
  <si>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</si>
  <si>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伊平屋村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</si>
  <si>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</si>
  <si>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</si>
  <si>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</si>
  <si>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</si>
  <si>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</si>
  <si>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</si>
  <si>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</si>
  <si>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</si>
  <si>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</si>
  <si>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</si>
  <si>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</si>
  <si>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管路更新が行われておらず、対応年数を超えた管路が存在する。
　水道広域化に伴い、浄水施設は企業局へ移譲されることから、漏水解消を兼ねた管路等の更新を行う予定である。</t>
    <rPh sb="1" eb="3">
      <t>カンロ</t>
    </rPh>
    <rPh sb="3" eb="5">
      <t>コウシン</t>
    </rPh>
    <rPh sb="5" eb="6">
      <t>リツ</t>
    </rPh>
    <rPh sb="8" eb="10">
      <t>カンロ</t>
    </rPh>
    <rPh sb="10" eb="12">
      <t>コウシン</t>
    </rPh>
    <rPh sb="13" eb="14">
      <t>オコナ</t>
    </rPh>
    <rPh sb="21" eb="23">
      <t>タイオウ</t>
    </rPh>
    <rPh sb="23" eb="25">
      <t>ネンスウ</t>
    </rPh>
    <rPh sb="26" eb="27">
      <t>コ</t>
    </rPh>
    <rPh sb="29" eb="30">
      <t>カン</t>
    </rPh>
    <rPh sb="30" eb="31">
      <t>ロ</t>
    </rPh>
    <rPh sb="32" eb="34">
      <t>ソンザイ</t>
    </rPh>
    <rPh sb="39" eb="41">
      <t>スイドウ</t>
    </rPh>
    <rPh sb="41" eb="44">
      <t>コウイキカ</t>
    </rPh>
    <rPh sb="45" eb="46">
      <t>トモナ</t>
    </rPh>
    <rPh sb="48" eb="50">
      <t>ジョウスイ</t>
    </rPh>
    <rPh sb="50" eb="52">
      <t>シセツ</t>
    </rPh>
    <rPh sb="53" eb="56">
      <t>キギョウキョク</t>
    </rPh>
    <rPh sb="57" eb="59">
      <t>イジョウ</t>
    </rPh>
    <rPh sb="67" eb="69">
      <t>ロウスイ</t>
    </rPh>
    <rPh sb="69" eb="71">
      <t>カイショウ</t>
    </rPh>
    <rPh sb="72" eb="73">
      <t>カ</t>
    </rPh>
    <rPh sb="75" eb="77">
      <t>カンロ</t>
    </rPh>
    <rPh sb="77" eb="78">
      <t>トウ</t>
    </rPh>
    <rPh sb="79" eb="81">
      <t>コウシン</t>
    </rPh>
    <rPh sb="82" eb="83">
      <t>オコナ</t>
    </rPh>
    <rPh sb="84" eb="86">
      <t>ヨテイ</t>
    </rPh>
    <phoneticPr fontId="4"/>
  </si>
  <si>
    <t>　経営状況の収益性などは悪く、現在の起債の償還は減少傾向であるが、今後の事業展開に伴い増額が見込まれる。
　広域化に伴い取水、浄水施設が企業局へ移譲となる見込みであることから、維持費の低減が見込まれるが、厳しい財政状況は継続すると予想される。
　今後も経費の削減等、有収率の向上、使用料回収の向上に努める必要がある。</t>
    <rPh sb="12" eb="13">
      <t>ワル</t>
    </rPh>
    <rPh sb="15" eb="17">
      <t>ゲンザイ</t>
    </rPh>
    <rPh sb="24" eb="26">
      <t>ゲンショウ</t>
    </rPh>
    <rPh sb="26" eb="28">
      <t>ケイコウ</t>
    </rPh>
    <rPh sb="33" eb="35">
      <t>コンゴ</t>
    </rPh>
    <rPh sb="36" eb="38">
      <t>ジギョウ</t>
    </rPh>
    <rPh sb="38" eb="40">
      <t>テンカイ</t>
    </rPh>
    <rPh sb="41" eb="42">
      <t>トモナ</t>
    </rPh>
    <rPh sb="43" eb="45">
      <t>ゾウガク</t>
    </rPh>
    <rPh sb="46" eb="48">
      <t>ミコ</t>
    </rPh>
    <rPh sb="54" eb="57">
      <t>コウイキカ</t>
    </rPh>
    <rPh sb="58" eb="59">
      <t>トモナ</t>
    </rPh>
    <rPh sb="60" eb="62">
      <t>シュスイ</t>
    </rPh>
    <rPh sb="63" eb="65">
      <t>ジョウスイ</t>
    </rPh>
    <rPh sb="65" eb="67">
      <t>シセツ</t>
    </rPh>
    <rPh sb="68" eb="71">
      <t>キギョウキョク</t>
    </rPh>
    <rPh sb="72" eb="74">
      <t>イジョウ</t>
    </rPh>
    <rPh sb="77" eb="79">
      <t>ミコ</t>
    </rPh>
    <rPh sb="92" eb="94">
      <t>テイゲン</t>
    </rPh>
    <rPh sb="110" eb="112">
      <t>ケイゾク</t>
    </rPh>
    <rPh sb="123" eb="125">
      <t>コンゴ</t>
    </rPh>
    <rPh sb="133" eb="136">
      <t>ユウシュウリツ</t>
    </rPh>
    <rPh sb="137" eb="139">
      <t>コウジョウ</t>
    </rPh>
    <rPh sb="140" eb="143">
      <t>シヨウリョウ</t>
    </rPh>
    <rPh sb="143" eb="145">
      <t>カイシュウ</t>
    </rPh>
    <rPh sb="146" eb="148">
      <t>コウジョウ</t>
    </rPh>
    <rPh sb="149" eb="150">
      <t>ツト</t>
    </rPh>
    <rPh sb="152" eb="154">
      <t>ヒツヨウ</t>
    </rPh>
    <phoneticPr fontId="4"/>
  </si>
  <si>
    <t>①収益的収支比率
　機器の修繕、施設の動力費、使用薬品等の維持管理、運営等に経費が多くかかっている状況である。
　今後は、水道広域化に向けた新たな事業展開が見込まれ、さらなる支出が思慮されるが、広域化後には取水、浄水施設が移譲されることから、維持管理、運営費の低減に努める必要がある。
④企業債残高対給水収益比率
　年々減少してきているが、広域化に向けた更新、長寿命化の事業展開が行われる見込みであり、地方債の増加が見込まれる。
⑤料金回収率
　類似団体平均を上回っているが、使用に対し100％回収を行う必要があり、徴収強化に努める。
⑥給水原価
　概ね類似団体平均となっており、本村単独では安定しているが、高めであり維持管理費削減等の経営改善が必要である。
⑦施設利用率
　類似団体に比べ高い値を維持していることから効率的に推移していると考えられるが、計画的な投資を行っていく必要があると考えられる。
⑧有収率
　人口の減少に伴い有収率も減少している。</t>
    <rPh sb="1" eb="4">
      <t>シュウエキテキ</t>
    </rPh>
    <rPh sb="4" eb="6">
      <t>シュウシ</t>
    </rPh>
    <rPh sb="6" eb="8">
      <t>ヒリツ</t>
    </rPh>
    <rPh sb="10" eb="12">
      <t>キキ</t>
    </rPh>
    <rPh sb="13" eb="15">
      <t>シュウゼン</t>
    </rPh>
    <rPh sb="16" eb="18">
      <t>シセツ</t>
    </rPh>
    <rPh sb="19" eb="21">
      <t>ドウリョク</t>
    </rPh>
    <rPh sb="21" eb="22">
      <t>ヒ</t>
    </rPh>
    <rPh sb="23" eb="25">
      <t>シヨウ</t>
    </rPh>
    <rPh sb="25" eb="27">
      <t>ヤクヒン</t>
    </rPh>
    <rPh sb="27" eb="28">
      <t>ナド</t>
    </rPh>
    <rPh sb="29" eb="31">
      <t>イジ</t>
    </rPh>
    <rPh sb="31" eb="33">
      <t>カンリ</t>
    </rPh>
    <rPh sb="34" eb="36">
      <t>ウンエイ</t>
    </rPh>
    <rPh sb="36" eb="37">
      <t>トウ</t>
    </rPh>
    <rPh sb="38" eb="40">
      <t>ケイヒ</t>
    </rPh>
    <rPh sb="41" eb="42">
      <t>オオ</t>
    </rPh>
    <rPh sb="49" eb="51">
      <t>ジョウキョウ</t>
    </rPh>
    <rPh sb="57" eb="59">
      <t>コンゴ</t>
    </rPh>
    <rPh sb="61" eb="63">
      <t>スイドウ</t>
    </rPh>
    <rPh sb="63" eb="66">
      <t>コウイキカ</t>
    </rPh>
    <rPh sb="67" eb="68">
      <t>ム</t>
    </rPh>
    <rPh sb="70" eb="71">
      <t>アラ</t>
    </rPh>
    <rPh sb="73" eb="75">
      <t>ジギョウ</t>
    </rPh>
    <rPh sb="75" eb="77">
      <t>テンカイ</t>
    </rPh>
    <rPh sb="78" eb="80">
      <t>ミコ</t>
    </rPh>
    <rPh sb="87" eb="89">
      <t>シシュツ</t>
    </rPh>
    <rPh sb="90" eb="92">
      <t>シリョ</t>
    </rPh>
    <rPh sb="97" eb="100">
      <t>コウイキカ</t>
    </rPh>
    <rPh sb="100" eb="101">
      <t>ゴ</t>
    </rPh>
    <rPh sb="103" eb="105">
      <t>シュスイ</t>
    </rPh>
    <rPh sb="106" eb="108">
      <t>ジョウスイ</t>
    </rPh>
    <rPh sb="108" eb="110">
      <t>シセツ</t>
    </rPh>
    <rPh sb="111" eb="113">
      <t>イジョウ</t>
    </rPh>
    <rPh sb="121" eb="123">
      <t>イジ</t>
    </rPh>
    <rPh sb="123" eb="125">
      <t>カンリ</t>
    </rPh>
    <rPh sb="126" eb="129">
      <t>ウンエイヒ</t>
    </rPh>
    <rPh sb="130" eb="132">
      <t>テイゲン</t>
    </rPh>
    <rPh sb="133" eb="134">
      <t>ツト</t>
    </rPh>
    <rPh sb="136" eb="138">
      <t>ヒツヨウ</t>
    </rPh>
    <rPh sb="144" eb="147">
      <t>キギョウサイ</t>
    </rPh>
    <rPh sb="147" eb="149">
      <t>ザンダカ</t>
    </rPh>
    <rPh sb="149" eb="150">
      <t>タイ</t>
    </rPh>
    <rPh sb="150" eb="152">
      <t>キュウスイ</t>
    </rPh>
    <rPh sb="152" eb="154">
      <t>シュウエキ</t>
    </rPh>
    <rPh sb="154" eb="156">
      <t>ヒリツ</t>
    </rPh>
    <rPh sb="158" eb="160">
      <t>ネンネン</t>
    </rPh>
    <rPh sb="160" eb="162">
      <t>ゲンショウ</t>
    </rPh>
    <rPh sb="170" eb="173">
      <t>コウイキカ</t>
    </rPh>
    <rPh sb="174" eb="175">
      <t>ム</t>
    </rPh>
    <rPh sb="177" eb="179">
      <t>コウシン</t>
    </rPh>
    <rPh sb="180" eb="183">
      <t>チョウジュミョウ</t>
    </rPh>
    <rPh sb="183" eb="184">
      <t>カ</t>
    </rPh>
    <rPh sb="185" eb="187">
      <t>ジギョウ</t>
    </rPh>
    <rPh sb="187" eb="189">
      <t>テンカイ</t>
    </rPh>
    <rPh sb="190" eb="191">
      <t>オコナ</t>
    </rPh>
    <rPh sb="194" eb="196">
      <t>ミコ</t>
    </rPh>
    <rPh sb="201" eb="204">
      <t>チホウサイ</t>
    </rPh>
    <rPh sb="205" eb="207">
      <t>ゾウカ</t>
    </rPh>
    <rPh sb="208" eb="210">
      <t>ミコ</t>
    </rPh>
    <rPh sb="216" eb="218">
      <t>リョウキン</t>
    </rPh>
    <rPh sb="218" eb="221">
      <t>カイシュウリツ</t>
    </rPh>
    <rPh sb="223" eb="225">
      <t>ルイジ</t>
    </rPh>
    <rPh sb="225" eb="227">
      <t>ダンタイ</t>
    </rPh>
    <rPh sb="227" eb="229">
      <t>ヘイキン</t>
    </rPh>
    <rPh sb="230" eb="232">
      <t>ウワマワ</t>
    </rPh>
    <rPh sb="238" eb="240">
      <t>シヨウ</t>
    </rPh>
    <rPh sb="241" eb="242">
      <t>タイ</t>
    </rPh>
    <rPh sb="247" eb="249">
      <t>カイシュウ</t>
    </rPh>
    <rPh sb="250" eb="251">
      <t>オコナ</t>
    </rPh>
    <rPh sb="252" eb="254">
      <t>ヒツヨウ</t>
    </rPh>
    <rPh sb="258" eb="260">
      <t>チョウシュウ</t>
    </rPh>
    <rPh sb="260" eb="262">
      <t>キョウカ</t>
    </rPh>
    <rPh sb="263" eb="264">
      <t>ツト</t>
    </rPh>
    <rPh sb="269" eb="271">
      <t>キュウスイ</t>
    </rPh>
    <rPh sb="271" eb="273">
      <t>ゲンカ</t>
    </rPh>
    <rPh sb="275" eb="276">
      <t>オオム</t>
    </rPh>
    <rPh sb="277" eb="279">
      <t>ルイジ</t>
    </rPh>
    <rPh sb="279" eb="281">
      <t>ダンタイ</t>
    </rPh>
    <rPh sb="281" eb="283">
      <t>ヘイキン</t>
    </rPh>
    <rPh sb="290" eb="292">
      <t>ホンソン</t>
    </rPh>
    <rPh sb="292" eb="294">
      <t>タンドク</t>
    </rPh>
    <rPh sb="296" eb="298">
      <t>アンテイ</t>
    </rPh>
    <rPh sb="304" eb="305">
      <t>タカ</t>
    </rPh>
    <rPh sb="309" eb="311">
      <t>イジ</t>
    </rPh>
    <rPh sb="311" eb="314">
      <t>カンリヒ</t>
    </rPh>
    <rPh sb="314" eb="316">
      <t>サクゲン</t>
    </rPh>
    <rPh sb="316" eb="317">
      <t>ナド</t>
    </rPh>
    <rPh sb="331" eb="333">
      <t>シセツ</t>
    </rPh>
    <rPh sb="333" eb="336">
      <t>リヨウリツ</t>
    </rPh>
    <rPh sb="338" eb="340">
      <t>ルイジ</t>
    </rPh>
    <rPh sb="340" eb="342">
      <t>ダンタイ</t>
    </rPh>
    <rPh sb="343" eb="344">
      <t>クラ</t>
    </rPh>
    <rPh sb="345" eb="346">
      <t>タカ</t>
    </rPh>
    <rPh sb="347" eb="348">
      <t>アタイ</t>
    </rPh>
    <rPh sb="349" eb="351">
      <t>イジ</t>
    </rPh>
    <rPh sb="359" eb="362">
      <t>コウリツテキ</t>
    </rPh>
    <rPh sb="363" eb="365">
      <t>スイイ</t>
    </rPh>
    <rPh sb="370" eb="371">
      <t>カンガ</t>
    </rPh>
    <rPh sb="377" eb="380">
      <t>ケイカクテキ</t>
    </rPh>
    <rPh sb="381" eb="383">
      <t>トウシ</t>
    </rPh>
    <rPh sb="384" eb="385">
      <t>オコナ</t>
    </rPh>
    <rPh sb="389" eb="391">
      <t>ヒツヨウ</t>
    </rPh>
    <rPh sb="395" eb="396">
      <t>カンガ</t>
    </rPh>
    <rPh sb="403" eb="406">
      <t>ユウシュウリツ</t>
    </rPh>
    <rPh sb="408" eb="410">
      <t>ジンコウ</t>
    </rPh>
    <rPh sb="411" eb="413">
      <t>ゲンショウ</t>
    </rPh>
    <rPh sb="414" eb="415">
      <t>トモナ</t>
    </rPh>
    <rPh sb="416" eb="417">
      <t>ユウ</t>
    </rPh>
    <rPh sb="417" eb="418">
      <t>シュウ</t>
    </rPh>
    <rPh sb="418" eb="419">
      <t>リツ</t>
    </rPh>
    <rPh sb="420" eb="42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</si>
</sst>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689472"/>
        <c:axId val="436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43689472"/>
        <c:axId val="43691392"/>
      </c:lineChart>
      <c:dateAx>
        <c:axId val="43689472"/>
        <c:scaling>
          <c:orientation val="minMax"/>
        </c:scaling>
        <c:delete val="1"/>
        <c:axPos val="b"/>
        <c:numFmt formatCode="ge" sourceLinked="1"/>
        <c:majorTickMark val="none"/>
        <c:minorTickMark val="none"/>
        <c:tickLblPos val="none"/>
        <c:crossAx val="43691392"/>
        <c:crosses val="autoZero"/>
        <c:auto val="1"/>
        <c:lblOffset val="100"/>
        <c:baseTimeUnit val="years"/>
      </c:dateAx>
      <c:valAx>
        <c:axId val="43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62.38</c:v>
                </c:pt>
                <c:pt idx="1">
                  <c:v>76.17</c:v>
                </c:pt>
                <c:pt idx="2">
                  <c:v>76.7</c:v>
                </c:pt>
                <c:pt idx="3">
                  <c:v>84.08</c:v>
                </c:pt>
                <c:pt idx="4">
                  <c:v>74.58</c:v>
                </c:pt>
              </c:numCache>
            </c:numRef>
          </c:val>
        </c:ser>
        <c:dLbls>
          <c:showLegendKey val="0"/>
          <c:showVal val="0"/>
          <c:showCatName val="0"/>
          <c:showSerName val="0"/>
          <c:showPercent val="0"/>
          <c:showBubbleSize val="0"/>
        </c:dLbls>
        <c:gapWidth val="150"/>
        <c:axId val="96704384"/>
        <c:axId val="967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6704384"/>
        <c:axId val="96718848"/>
      </c:lineChart>
      <c:dateAx>
        <c:axId val="96704384"/>
        <c:scaling>
          <c:orientation val="minMax"/>
        </c:scaling>
        <c:delete val="1"/>
        <c:axPos val="b"/>
        <c:numFmt formatCode="ge" sourceLinked="1"/>
        <c:majorTickMark val="none"/>
        <c:minorTickMark val="none"/>
        <c:tickLblPos val="none"/>
        <c:crossAx val="96718848"/>
        <c:crosses val="autoZero"/>
        <c:auto val="1"/>
        <c:lblOffset val="100"/>
        <c:baseTimeUnit val="years"/>
      </c:dateAx>
      <c:valAx>
        <c:axId val="967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80.540000000000006</c:v>
                </c:pt>
                <c:pt idx="1">
                  <c:v>68.69</c:v>
                </c:pt>
                <c:pt idx="2">
                  <c:v>67.55</c:v>
                </c:pt>
                <c:pt idx="3">
                  <c:v>61.36</c:v>
                </c:pt>
                <c:pt idx="4">
                  <c:v>68.53</c:v>
                </c:pt>
              </c:numCache>
            </c:numRef>
          </c:val>
        </c:ser>
        <c:dLbls>
          <c:showLegendKey val="0"/>
          <c:showVal val="0"/>
          <c:showCatName val="0"/>
          <c:showSerName val="0"/>
          <c:showPercent val="0"/>
          <c:showBubbleSize val="0"/>
        </c:dLbls>
        <c:gapWidth val="150"/>
        <c:axId val="96822784"/>
        <c:axId val="968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6822784"/>
        <c:axId val="96824704"/>
      </c:lineChart>
      <c:dateAx>
        <c:axId val="96822784"/>
        <c:scaling>
          <c:orientation val="minMax"/>
        </c:scaling>
        <c:delete val="1"/>
        <c:axPos val="b"/>
        <c:numFmt formatCode="ge" sourceLinked="1"/>
        <c:majorTickMark val="none"/>
        <c:minorTickMark val="none"/>
        <c:tickLblPos val="none"/>
        <c:crossAx val="96824704"/>
        <c:crosses val="autoZero"/>
        <c:auto val="1"/>
        <c:lblOffset val="100"/>
        <c:baseTimeUnit val="years"/>
      </c:dateAx>
      <c:valAx>
        <c:axId val="968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59.82</c:v>
                </c:pt>
                <c:pt idx="1">
                  <c:v>75.69</c:v>
                </c:pt>
                <c:pt idx="2">
                  <c:v>72.88</c:v>
                </c:pt>
                <c:pt idx="3">
                  <c:v>71.010000000000005</c:v>
                </c:pt>
                <c:pt idx="4">
                  <c:v>75.760000000000005</c:v>
                </c:pt>
              </c:numCache>
            </c:numRef>
          </c:val>
        </c:ser>
        <c:dLbls>
          <c:showLegendKey val="0"/>
          <c:showVal val="0"/>
          <c:showCatName val="0"/>
          <c:showSerName val="0"/>
          <c:showPercent val="0"/>
          <c:showBubbleSize val="0"/>
        </c:dLbls>
        <c:gapWidth val="150"/>
        <c:axId val="84612224"/>
        <c:axId val="846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84612224"/>
        <c:axId val="84614144"/>
      </c:lineChart>
      <c:dateAx>
        <c:axId val="84612224"/>
        <c:scaling>
          <c:orientation val="minMax"/>
        </c:scaling>
        <c:delete val="1"/>
        <c:axPos val="b"/>
        <c:numFmt formatCode="ge" sourceLinked="1"/>
        <c:majorTickMark val="none"/>
        <c:minorTickMark val="none"/>
        <c:tickLblPos val="none"/>
        <c:crossAx val="84614144"/>
        <c:crosses val="autoZero"/>
        <c:auto val="1"/>
        <c:lblOffset val="100"/>
        <c:baseTimeUnit val="years"/>
      </c:dateAx>
      <c:valAx>
        <c:axId val="846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40512"/>
        <c:axId val="846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40512"/>
        <c:axId val="84642432"/>
      </c:lineChart>
      <c:dateAx>
        <c:axId val="84640512"/>
        <c:scaling>
          <c:orientation val="minMax"/>
        </c:scaling>
        <c:delete val="1"/>
        <c:axPos val="b"/>
        <c:numFmt formatCode="ge" sourceLinked="1"/>
        <c:majorTickMark val="none"/>
        <c:minorTickMark val="none"/>
        <c:tickLblPos val="none"/>
        <c:crossAx val="84642432"/>
        <c:crosses val="autoZero"/>
        <c:auto val="1"/>
        <c:lblOffset val="100"/>
        <c:baseTimeUnit val="years"/>
      </c:dateAx>
      <c:valAx>
        <c:axId val="84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06592"/>
        <c:axId val="90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06592"/>
        <c:axId val="90208512"/>
      </c:lineChart>
      <c:dateAx>
        <c:axId val="90206592"/>
        <c:scaling>
          <c:orientation val="minMax"/>
        </c:scaling>
        <c:delete val="1"/>
        <c:axPos val="b"/>
        <c:numFmt formatCode="ge" sourceLinked="1"/>
        <c:majorTickMark val="none"/>
        <c:minorTickMark val="none"/>
        <c:tickLblPos val="none"/>
        <c:crossAx val="90208512"/>
        <c:crosses val="autoZero"/>
        <c:auto val="1"/>
        <c:lblOffset val="100"/>
        <c:baseTimeUnit val="years"/>
      </c:dateAx>
      <c:valAx>
        <c:axId val="90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35264"/>
        <c:axId val="902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35264"/>
        <c:axId val="90237184"/>
      </c:lineChart>
      <c:dateAx>
        <c:axId val="90235264"/>
        <c:scaling>
          <c:orientation val="minMax"/>
        </c:scaling>
        <c:delete val="1"/>
        <c:axPos val="b"/>
        <c:numFmt formatCode="ge" sourceLinked="1"/>
        <c:majorTickMark val="none"/>
        <c:minorTickMark val="none"/>
        <c:tickLblPos val="none"/>
        <c:crossAx val="90237184"/>
        <c:crosses val="autoZero"/>
        <c:auto val="1"/>
        <c:lblOffset val="100"/>
        <c:baseTimeUnit val="years"/>
      </c:dateAx>
      <c:valAx>
        <c:axId val="902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04448"/>
        <c:axId val="925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04448"/>
        <c:axId val="92506368"/>
      </c:lineChart>
      <c:dateAx>
        <c:axId val="92504448"/>
        <c:scaling>
          <c:orientation val="minMax"/>
        </c:scaling>
        <c:delete val="1"/>
        <c:axPos val="b"/>
        <c:numFmt formatCode="ge" sourceLinked="1"/>
        <c:majorTickMark val="none"/>
        <c:minorTickMark val="none"/>
        <c:tickLblPos val="none"/>
        <c:crossAx val="92506368"/>
        <c:crosses val="autoZero"/>
        <c:auto val="1"/>
        <c:lblOffset val="100"/>
        <c:baseTimeUnit val="years"/>
      </c:dateAx>
      <c:valAx>
        <c:axId val="925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1486.32</c:v>
                </c:pt>
                <c:pt idx="1">
                  <c:v>1225.27</c:v>
                </c:pt>
                <c:pt idx="2">
                  <c:v>1096.8800000000001</c:v>
                </c:pt>
                <c:pt idx="3">
                  <c:v>993.5</c:v>
                </c:pt>
                <c:pt idx="4">
                  <c:v>879.66</c:v>
                </c:pt>
              </c:numCache>
            </c:numRef>
          </c:val>
        </c:ser>
        <c:dLbls>
          <c:showLegendKey val="0"/>
          <c:showVal val="0"/>
          <c:showCatName val="0"/>
          <c:showSerName val="0"/>
          <c:showPercent val="0"/>
          <c:showBubbleSize val="0"/>
        </c:dLbls>
        <c:gapWidth val="150"/>
        <c:axId val="92523904"/>
        <c:axId val="96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2523904"/>
        <c:axId val="96601600"/>
      </c:lineChart>
      <c:dateAx>
        <c:axId val="92523904"/>
        <c:scaling>
          <c:orientation val="minMax"/>
        </c:scaling>
        <c:delete val="1"/>
        <c:axPos val="b"/>
        <c:numFmt formatCode="ge" sourceLinked="1"/>
        <c:majorTickMark val="none"/>
        <c:minorTickMark val="none"/>
        <c:tickLblPos val="none"/>
        <c:crossAx val="96601600"/>
        <c:crosses val="autoZero"/>
        <c:auto val="1"/>
        <c:lblOffset val="100"/>
        <c:baseTimeUnit val="years"/>
      </c:dateAx>
      <c:valAx>
        <c:axId val="96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37.65</c:v>
                </c:pt>
                <c:pt idx="1">
                  <c:v>45.73</c:v>
                </c:pt>
                <c:pt idx="2">
                  <c:v>46.66</c:v>
                </c:pt>
                <c:pt idx="3">
                  <c:v>45.1</c:v>
                </c:pt>
                <c:pt idx="4">
                  <c:v>46.53</c:v>
                </c:pt>
              </c:numCache>
            </c:numRef>
          </c:val>
        </c:ser>
        <c:dLbls>
          <c:showLegendKey val="0"/>
          <c:showVal val="0"/>
          <c:showCatName val="0"/>
          <c:showSerName val="0"/>
          <c:showPercent val="0"/>
          <c:showBubbleSize val="0"/>
        </c:dLbls>
        <c:gapWidth val="150"/>
        <c:axId val="96648192"/>
        <c:axId val="966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6648192"/>
        <c:axId val="96650368"/>
      </c:lineChart>
      <c:dateAx>
        <c:axId val="96648192"/>
        <c:scaling>
          <c:orientation val="minMax"/>
        </c:scaling>
        <c:delete val="1"/>
        <c:axPos val="b"/>
        <c:numFmt formatCode="ge" sourceLinked="1"/>
        <c:majorTickMark val="none"/>
        <c:minorTickMark val="none"/>
        <c:tickLblPos val="none"/>
        <c:crossAx val="96650368"/>
        <c:crosses val="autoZero"/>
        <c:auto val="1"/>
        <c:lblOffset val="100"/>
        <c:baseTimeUnit val="years"/>
      </c:dateAx>
      <c:valAx>
        <c:axId val="966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684.38</c:v>
                </c:pt>
                <c:pt idx="1">
                  <c:v>584.28</c:v>
                </c:pt>
                <c:pt idx="2">
                  <c:v>571.53</c:v>
                </c:pt>
                <c:pt idx="3">
                  <c:v>582.03</c:v>
                </c:pt>
                <c:pt idx="4">
                  <c:v>571.26</c:v>
                </c:pt>
              </c:numCache>
            </c:numRef>
          </c:val>
        </c:ser>
        <c:dLbls>
          <c:showLegendKey val="0"/>
          <c:showVal val="0"/>
          <c:showCatName val="0"/>
          <c:showSerName val="0"/>
          <c:showPercent val="0"/>
          <c:showBubbleSize val="0"/>
        </c:dLbls>
        <c:gapWidth val="150"/>
        <c:axId val="96672000"/>
        <c:axId val="966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6672000"/>
        <c:axId val="96674176"/>
      </c:lineChart>
      <c:dateAx>
        <c:axId val="96672000"/>
        <c:scaling>
          <c:orientation val="minMax"/>
        </c:scaling>
        <c:delete val="1"/>
        <c:axPos val="b"/>
        <c:numFmt formatCode="ge" sourceLinked="1"/>
        <c:majorTickMark val="none"/>
        <c:minorTickMark val="none"/>
        <c:tickLblPos val="none"/>
        <c:crossAx val="96674176"/>
        <c:crosses val="autoZero"/>
        <c:auto val="1"/>
        <c:lblOffset val="100"/>
        <c:baseTimeUnit val="years"/>
      </c:dateAx>
      <c:valAx>
        <c:axId val="966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伊平屋村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1316</v>
      </c>
      <c r="AJ8" s="55"/>
      <c r="AK8" s="55"/>
      <c r="AL8" s="55"/>
      <c r="AM8" s="55"/>
      <c r="AN8" s="55"/>
      <c r="AO8" s="55"/>
      <c r="AP8" s="56"/>
      <c r="AQ8" s="46">
        <f>データ!R6</f>
        <v>21.82</v>
      </c>
      <c r="AR8" s="46"/>
      <c r="AS8" s="46"/>
      <c r="AT8" s="46"/>
      <c r="AU8" s="46"/>
      <c r="AV8" s="46"/>
      <c r="AW8" s="46"/>
      <c r="AX8" s="46"/>
      <c r="AY8" s="46">
        <f>データ!S6</f>
        <v>60.31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4665</v>
      </c>
      <c r="AA10" s="80"/>
      <c r="AB10" s="80"/>
      <c r="AC10" s="80"/>
      <c r="AD10" s="80"/>
      <c r="AE10" s="80"/>
      <c r="AF10" s="80"/>
      <c r="AG10" s="80"/>
      <c r="AH10" s="2"/>
      <c r="AI10" s="80">
        <f>データ!T6</f>
        <v>1277</v>
      </c>
      <c r="AJ10" s="80"/>
      <c r="AK10" s="80"/>
      <c r="AL10" s="80"/>
      <c r="AM10" s="80"/>
      <c r="AN10" s="80"/>
      <c r="AO10" s="80"/>
      <c r="AP10" s="80"/>
      <c r="AQ10" s="46">
        <f>データ!U6</f>
        <v>21.72</v>
      </c>
      <c r="AR10" s="46"/>
      <c r="AS10" s="46"/>
      <c r="AT10" s="46"/>
      <c r="AU10" s="46"/>
      <c r="AV10" s="46"/>
      <c r="AW10" s="46"/>
      <c r="AX10" s="46"/>
      <c r="AY10" s="46">
        <f>データ!V6</f>
        <v>58.79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473596</v>
      </c>
      <c r="D6" s="31">
        <f t="shared" si="3"/>
        <v>47</v>
      </c>
      <c r="E6" s="31">
        <f t="shared" si="3"/>
        <v>1</v>
      </c>
      <c r="F6" s="31">
        <f t="shared" si="3"/>
        <v>0</v>
      </c>
      <c r="G6" s="31">
        <f t="shared" si="3"/>
        <v>0</v>
      </c>
      <c r="H6" s="31" t="str">
        <f t="shared" si="3"/>
        <v>沖縄県　伊平屋村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4665</v>
      </c>
      <c r="Q6" s="32">
        <f t="shared" si="3"/>
        <v>1316</v>
      </c>
      <c r="R6" s="32">
        <f t="shared" si="3"/>
        <v>21.82</v>
      </c>
      <c r="S6" s="32">
        <f t="shared" si="3"/>
        <v>60.31</v>
      </c>
      <c r="T6" s="32">
        <f t="shared" si="3"/>
        <v>1277</v>
      </c>
      <c r="U6" s="32">
        <f t="shared" si="3"/>
        <v>21.72</v>
      </c>
      <c r="V6" s="32">
        <f t="shared" si="3"/>
        <v>58.79</v>
      </c>
      <c r="W6" s="33">
        <f>IF(W7="",NA(),W7)</f>
        <v>59.82</v>
      </c>
      <c r="X6" s="33">
        <f t="shared" ref="X6:AF6" si="4">IF(X7="",NA(),X7)</f>
        <v>75.69</v>
      </c>
      <c r="Y6" s="33">
        <f t="shared" si="4"/>
        <v>72.88</v>
      </c>
      <c r="Z6" s="33">
        <f t="shared" si="4"/>
        <v>71.010000000000005</v>
      </c>
      <c r="AA6" s="33">
        <f t="shared" si="4"/>
        <v>75.760000000000005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1486.32</v>
      </c>
      <c r="BE6" s="33">
        <f t="shared" ref="BE6:BM6" si="7">IF(BE7="",NA(),BE7)</f>
        <v>1225.27</v>
      </c>
      <c r="BF6" s="33">
        <f t="shared" si="7"/>
        <v>1096.8800000000001</v>
      </c>
      <c r="BG6" s="33">
        <f t="shared" si="7"/>
        <v>993.5</v>
      </c>
      <c r="BH6" s="33">
        <f t="shared" si="7"/>
        <v>879.66</v>
      </c>
      <c r="BI6" s="33">
        <f t="shared" si="7"/>
        <v>1450.45</v>
      </c>
      <c r="BJ6" s="33">
        <f t="shared" si="7"/>
        <v>1442.51</v>
      </c>
      <c r="BK6" s="33">
        <f t="shared" si="7"/>
        <v>1496.15</v>
      </c>
      <c r="BL6" s="33">
        <f t="shared" si="7"/>
        <v>1462.56</v>
      </c>
      <c r="BM6" s="33">
        <f t="shared" si="7"/>
        <v>1486.62</v>
      </c>
      <c r="BN6" s="32" t="str">
        <f>IF(BN7="","",IF(BN7="-","【-】","【"&amp;SUBSTITUTE(TEXT(BN7,"#,##0.00"),"-","△")&amp;"】"))</f>
        <v>【1,239.32】</v>
      </c>
      <c r="BO6" s="33">
        <f>IF(BO7="",NA(),BO7)</f>
        <v>37.65</v>
      </c>
      <c r="BP6" s="33">
        <f t="shared" ref="BP6:BX6" si="8">IF(BP7="",NA(),BP7)</f>
        <v>45.73</v>
      </c>
      <c r="BQ6" s="33">
        <f t="shared" si="8"/>
        <v>46.66</v>
      </c>
      <c r="BR6" s="33">
        <f t="shared" si="8"/>
        <v>45.1</v>
      </c>
      <c r="BS6" s="33">
        <f t="shared" si="8"/>
        <v>46.53</v>
      </c>
      <c r="BT6" s="33">
        <f t="shared" si="8"/>
        <v>33.96</v>
      </c>
      <c r="BU6" s="33">
        <f t="shared" si="8"/>
        <v>33.299999999999997</v>
      </c>
      <c r="BV6" s="33">
        <f t="shared" si="8"/>
        <v>33.01</v>
      </c>
      <c r="BW6" s="33">
        <f t="shared" si="8"/>
        <v>32.39</v>
      </c>
      <c r="BX6" s="33">
        <f t="shared" si="8"/>
        <v>24.39</v>
      </c>
      <c r="BY6" s="32" t="str">
        <f>IF(BY7="","",IF(BY7="-","【-】","【"&amp;SUBSTITUTE(TEXT(BY7,"#,##0.00"),"-","△")&amp;"】"))</f>
        <v>【36.33】</v>
      </c>
      <c r="BZ6" s="33">
        <f>IF(BZ7="",NA(),BZ7)</f>
        <v>684.38</v>
      </c>
      <c r="CA6" s="33">
        <f t="shared" ref="CA6:CI6" si="9">IF(CA7="",NA(),CA7)</f>
        <v>584.28</v>
      </c>
      <c r="CB6" s="33">
        <f t="shared" si="9"/>
        <v>571.53</v>
      </c>
      <c r="CC6" s="33">
        <f t="shared" si="9"/>
        <v>582.03</v>
      </c>
      <c r="CD6" s="33">
        <f t="shared" si="9"/>
        <v>571.26</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62.38</v>
      </c>
      <c r="CL6" s="33">
        <f t="shared" ref="CL6:CT6" si="10">IF(CL7="",NA(),CL7)</f>
        <v>76.17</v>
      </c>
      <c r="CM6" s="33">
        <f t="shared" si="10"/>
        <v>76.7</v>
      </c>
      <c r="CN6" s="33">
        <f t="shared" si="10"/>
        <v>84.08</v>
      </c>
      <c r="CO6" s="33">
        <f t="shared" si="10"/>
        <v>74.58</v>
      </c>
      <c r="CP6" s="33">
        <f t="shared" si="10"/>
        <v>51.56</v>
      </c>
      <c r="CQ6" s="33">
        <f t="shared" si="10"/>
        <v>50.66</v>
      </c>
      <c r="CR6" s="33">
        <f t="shared" si="10"/>
        <v>51.11</v>
      </c>
      <c r="CS6" s="33">
        <f t="shared" si="10"/>
        <v>50.49</v>
      </c>
      <c r="CT6" s="33">
        <f t="shared" si="10"/>
        <v>48.36</v>
      </c>
      <c r="CU6" s="32" t="str">
        <f>IF(CU7="","",IF(CU7="-","【-】","【"&amp;SUBSTITUTE(TEXT(CU7,"#,##0.00"),"-","△")&amp;"】"))</f>
        <v>【58.19】</v>
      </c>
      <c r="CV6" s="33">
        <f>IF(CV7="",NA(),CV7)</f>
        <v>80.540000000000006</v>
      </c>
      <c r="CW6" s="33">
        <f t="shared" ref="CW6:DE6" si="11">IF(CW7="",NA(),CW7)</f>
        <v>68.69</v>
      </c>
      <c r="CX6" s="33">
        <f t="shared" si="11"/>
        <v>67.55</v>
      </c>
      <c r="CY6" s="33">
        <f t="shared" si="11"/>
        <v>61.36</v>
      </c>
      <c r="CZ6" s="33">
        <f t="shared" si="11"/>
        <v>68.53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473596</v>
      </c>
      <c r="D7" s="35">
        <v>47</v>
      </c>
      <c r="E7" s="35">
        <v>1</v>
      </c>
      <c r="F7" s="35">
        <v>0</v>
      </c>
      <c r="G7" s="35">
        <v>0</v>
      </c>
      <c r="H7" s="35" t="s">
        <v>93</v>
      </c>
      <c r="I7" s="35" t="s">
        <v>94</v>
      </c>
      <c r="J7" s="35" t="s">
        <v>95</v>
      </c>
      <c r="K7" s="35" t="s">
        <v>96</v>
      </c>
      <c r="L7" s="35" t="s">
        <v>97</v>
      </c>
      <c r="M7" s="36" t="s">
        <v>98</v>
      </c>
      <c r="N7" s="36" t="s">
        <v>99</v>
      </c>
      <c r="O7" s="36">
        <v>100</v>
      </c>
      <c r="P7" s="36">
        <v>4665</v>
      </c>
      <c r="Q7" s="36">
        <v>1316</v>
      </c>
      <c r="R7" s="36">
        <v>21.82</v>
      </c>
      <c r="S7" s="36">
        <v>60.31</v>
      </c>
      <c r="T7" s="36">
        <v>1277</v>
      </c>
      <c r="U7" s="36">
        <v>21.72</v>
      </c>
      <c r="V7" s="36">
        <v>58.79</v>
      </c>
      <c r="W7" s="36">
        <v>59.82</v>
      </c>
      <c r="X7" s="36">
        <v>75.69</v>
      </c>
      <c r="Y7" s="36">
        <v>72.88</v>
      </c>
      <c r="Z7" s="36">
        <v>71.010000000000005</v>
      </c>
      <c r="AA7" s="36">
        <v>75.760000000000005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1486.32</v>
      </c>
      <c r="BE7" s="36">
        <v>1225.27</v>
      </c>
      <c r="BF7" s="36">
        <v>1096.8800000000001</v>
      </c>
      <c r="BG7" s="36">
        <v>993.5</v>
      </c>
      <c r="BH7" s="36">
        <v>879.66</v>
      </c>
      <c r="BI7" s="36">
        <v>1450.45</v>
      </c>
      <c r="BJ7" s="36">
        <v>1442.51</v>
      </c>
      <c r="BK7" s="36">
        <v>1496.15</v>
      </c>
      <c r="BL7" s="36">
        <v>1462.56</v>
      </c>
      <c r="BM7" s="36">
        <v>1486.62</v>
      </c>
      <c r="BN7" s="36">
        <v>1239.32</v>
      </c>
      <c r="BO7" s="36">
        <v>37.65</v>
      </c>
      <c r="BP7" s="36">
        <v>45.73</v>
      </c>
      <c r="BQ7" s="36">
        <v>46.66</v>
      </c>
      <c r="BR7" s="36">
        <v>45.1</v>
      </c>
      <c r="BS7" s="36">
        <v>46.53</v>
      </c>
      <c r="BT7" s="36">
        <v>33.96</v>
      </c>
      <c r="BU7" s="36">
        <v>33.299999999999997</v>
      </c>
      <c r="BV7" s="36">
        <v>33.01</v>
      </c>
      <c r="BW7" s="36">
        <v>32.39</v>
      </c>
      <c r="BX7" s="36">
        <v>24.39</v>
      </c>
      <c r="BY7" s="36">
        <v>36.33</v>
      </c>
      <c r="BZ7" s="36">
        <v>684.38</v>
      </c>
      <c r="CA7" s="36">
        <v>584.28</v>
      </c>
      <c r="CB7" s="36">
        <v>571.53</v>
      </c>
      <c r="CC7" s="36">
        <v>582.03</v>
      </c>
      <c r="CD7" s="36">
        <v>571.26</v>
      </c>
      <c r="CE7" s="36">
        <v>512.74</v>
      </c>
      <c r="CF7" s="36">
        <v>526.57000000000005</v>
      </c>
      <c r="CG7" s="36">
        <v>523.08000000000004</v>
      </c>
      <c r="CH7" s="36">
        <v>530.83000000000004</v>
      </c>
      <c r="CI7" s="36">
        <v>734.18</v>
      </c>
      <c r="CJ7" s="36">
        <v>476.46</v>
      </c>
      <c r="CK7" s="36">
        <v>62.38</v>
      </c>
      <c r="CL7" s="36">
        <v>76.17</v>
      </c>
      <c r="CM7" s="36">
        <v>76.7</v>
      </c>
      <c r="CN7" s="36">
        <v>84.08</v>
      </c>
      <c r="CO7" s="36">
        <v>74.58</v>
      </c>
      <c r="CP7" s="36">
        <v>51.56</v>
      </c>
      <c r="CQ7" s="36">
        <v>50.66</v>
      </c>
      <c r="CR7" s="36">
        <v>51.11</v>
      </c>
      <c r="CS7" s="36">
        <v>50.49</v>
      </c>
      <c r="CT7" s="36">
        <v>48.36</v>
      </c>
      <c r="CU7" s="36">
        <v>58.19</v>
      </c>
      <c r="CV7" s="36">
        <v>80.540000000000006</v>
      </c>
      <c r="CW7" s="36">
        <v>68.69</v>
      </c>
      <c r="CX7" s="36">
        <v>67.55</v>
      </c>
      <c r="CY7" s="36">
        <v>61.36</v>
      </c>
      <c r="CZ7" s="36">
        <v>68.53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2016-01-18T05:08:24Z</dcterms:created>
  <dcterms:modified xsi:type="dcterms:W3CDTF">2016-02-17T07:59:00Z</dcterms:modified>
  <cp:category/>
</cp:coreProperties>
</file>