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野里安平\Desktop\公営企業に係る「経営比較分析表」の分析等について\"/>
    </mc:Choice>
  </mc:AlternateContent>
  <workbookProtection workbookPassword="B501" lockStructure="1"/>
  <bookViews>
    <workbookView xWindow="0" yWindow="0" windowWidth="9705" windowHeight="676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<sst xmlns="http://schemas.openxmlformats.org/spreadsheetml/2006/main" count="218" uniqueCount="108">
  <si>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</si>
  <si>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</si>
  <si>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</si>
  <si>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</si>
  <si>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</si>
  <si>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</si>
  <si>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</si>
  <si>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</si>
  <si>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</si>
  <si>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</si>
  <si>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</si>
  <si>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</si>
  <si>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</si>
  <si>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</si>
  <si>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</si>
  <si>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</si>
  <si>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</si>
  <si>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</si>
  <si>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</si>
  <si>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</si>
  <si>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</si>
  <si>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</si>
  <si>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</si>
  <si>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</si>
  <si>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</si>
  <si>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</si>
  <si>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</si>
  <si>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</si>
  <si>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</si>
  <si>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</si>
  <si>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</si>
  <si>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</si>
  <si>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</si>
  <si>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</si>
  <si>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</si>
  <si>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</si>
  <si>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</si>
  <si>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</si>
  <si>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</si>
  <si>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</si>
  <si>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</si>
  <si>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</si>
  <si>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</si>
  <si>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</si>
  <si>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</si>
  <si>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</si>
  <si>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</si>
  <si>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</si>
  <si>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</si>
  <si>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</si>
  <si>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</si>
  <si>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</si>
  <si>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</si>
  <si>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</si>
  <si>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</si>
  <si>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</si>
  <si>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</si>
  <si>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</si>
  <si>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</si>
  <si>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</si>
  <si>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</si>
  <si>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</si>
  <si>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</si>
  <si>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</si>
  <si>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</si>
  <si>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</si>
  <si>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</si>
  <si>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</si>
  <si>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</si>
  <si>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</si>
  <si>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</si>
  <si>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</si>
  <si>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</si>
  <si>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</si>
  <si>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</si>
  <si>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</si>
  <si>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</si>
  <si>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</si>
  <si>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</si>
  <si>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</si>
  <si>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</si>
  <si>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</si>
  <si>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</si>
  <si>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</si>
  <si>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</si>
  <si>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</si>
  <si>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</si>
  <si>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</si>
  <si>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</si>
  <si>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</si>
  <si>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</si>
  <si>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</si>
  <si>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</si>
  <si>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南大東村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</si>
  <si>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</si>
  <si>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</si>
  <si>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</si>
  <si>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</si>
  <si>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</si>
  <si>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</si>
  <si>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</si>
  <si>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</si>
  <si>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</si>
  <si>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</si>
  <si>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</si>
  <si>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現在まで管渠の更新を実施していない為、類似団体平均値を下回っている。
管路に使用しているHIVP管は耐用年数：50年とされているが、供用開始から二十年以上経過している為管渠維持管理計画を策定する必要性がある。</t>
    <rPh sb="79" eb="81">
      <t>２０</t>
    </rPh>
    <phoneticPr fontId="4"/>
  </si>
  <si>
    <t>水道広域化に伴う料金設定の再検討、管路更新の起債、徴収業務強化等他会計繰入金減にするための課題がある。しかし、島内は海水淡水化の為水道料金が他市町村より高い為、住民負担が大きい中料金再設定は難しい。また、村の財政を考慮しながら管路更新を行う為、単年度の多額投資も難しい。
　これらを考慮して経営しなければならない為、急な改善は難しいが可能な取り組みを行っていく。</t>
    <rPh sb="0" eb="2">
      <t>スイドウ</t>
    </rPh>
    <rPh sb="2" eb="5">
      <t>コウイキカ</t>
    </rPh>
    <rPh sb="6" eb="7">
      <t>トモナ</t>
    </rPh>
    <rPh sb="17" eb="19">
      <t>カンロ</t>
    </rPh>
    <rPh sb="25" eb="27">
      <t>チョウシュウ</t>
    </rPh>
    <rPh sb="27" eb="29">
      <t>ギョウム</t>
    </rPh>
    <rPh sb="29" eb="31">
      <t>キョウカ</t>
    </rPh>
    <rPh sb="102" eb="103">
      <t>ソン</t>
    </rPh>
    <rPh sb="104" eb="106">
      <t>ザイセイ</t>
    </rPh>
    <rPh sb="107" eb="109">
      <t>コウリョ</t>
    </rPh>
    <rPh sb="113" eb="115">
      <t>カンロ</t>
    </rPh>
    <rPh sb="115" eb="117">
      <t>コウシン</t>
    </rPh>
    <rPh sb="118" eb="119">
      <t>オコナ</t>
    </rPh>
    <rPh sb="120" eb="121">
      <t>タメ</t>
    </rPh>
    <rPh sb="122" eb="125">
      <t>タンネンド</t>
    </rPh>
    <rPh sb="126" eb="128">
      <t>タガク</t>
    </rPh>
    <rPh sb="128" eb="130">
      <t>トウシ</t>
    </rPh>
    <rPh sb="131" eb="132">
      <t>ムズカ</t>
    </rPh>
    <phoneticPr fontId="4"/>
  </si>
  <si>
    <t>①収益的収支比率
平成22年度は類似団体平均値を下回っていたが、次年度から平均値以上となり平成25年度から黒字経営となった。これは歳出の需用費及び償還金減が主な要因である。比率は改善されたが、収入の約30%を他会計繰入金に依存しているので、こちらも改善を図る。
④企業債残高対事業規模比率
各年度全て類似団体平均値を下回っている。施設更新は2～3年後の水道広域化に伴い、浄水場を県企業局に譲渡する計画予定なので、村では管路更新計画を策定する必要性がある。
⑤料金回収率
各年度全て類似団体平均値を上回っている。しかし、料金収入では賄えず他会計繰入金に依存している為収入増加に向けて徴収業務の更なる強化を図る。
⑥給水原価
平成25年度に漏水調査業務を実施し、平成26年度中に改善した結果、有収水量が増加し類似団体平均値を上回った。今後も漏水改善に取り組みつつ、維持管理費用の節減を図る。
⑦施設利用率
各年度全て類似団体平均値及び全国平均を上回り、値を維持していることから施設への投資経済性は効率的に推移している。
⑧有収率
上記⑥のとおり漏水改善を実施し有収率が増加した。今後も漏水調査を実施し有収率増加を図る。</t>
    <rPh sb="16" eb="23">
      <t>ルイジダンタイヘイキンチ</t>
    </rPh>
    <rPh sb="24" eb="26">
      <t>シタマワ</t>
    </rPh>
    <rPh sb="32" eb="35">
      <t>ジネンド</t>
    </rPh>
    <rPh sb="37" eb="40">
      <t>ヘイキンチ</t>
    </rPh>
    <rPh sb="40" eb="42">
      <t>イジョウ</t>
    </rPh>
    <rPh sb="45" eb="47">
      <t>ヘイセイ</t>
    </rPh>
    <rPh sb="49" eb="51">
      <t>ネンド</t>
    </rPh>
    <rPh sb="53" eb="55">
      <t>クロジ</t>
    </rPh>
    <rPh sb="55" eb="57">
      <t>ケイエイ</t>
    </rPh>
    <rPh sb="65" eb="67">
      <t>サイシュツ</t>
    </rPh>
    <rPh sb="68" eb="71">
      <t>ジュヨウヒ</t>
    </rPh>
    <rPh sb="71" eb="72">
      <t>オヨ</t>
    </rPh>
    <rPh sb="73" eb="76">
      <t>ショウカンキン</t>
    </rPh>
    <rPh sb="76" eb="77">
      <t>ゲン</t>
    </rPh>
    <rPh sb="78" eb="79">
      <t>オモ</t>
    </rPh>
    <rPh sb="80" eb="82">
      <t>ヨウイン</t>
    </rPh>
    <rPh sb="86" eb="88">
      <t>ヒリツ</t>
    </rPh>
    <rPh sb="89" eb="91">
      <t>カイゼン</t>
    </rPh>
    <rPh sb="96" eb="98">
      <t>シュウニュウ</t>
    </rPh>
    <rPh sb="99" eb="100">
      <t>ヤク</t>
    </rPh>
    <rPh sb="104" eb="105">
      <t>タ</t>
    </rPh>
    <rPh sb="105" eb="107">
      <t>カイケイ</t>
    </rPh>
    <rPh sb="107" eb="109">
      <t>クリイレ</t>
    </rPh>
    <rPh sb="109" eb="110">
      <t>キン</t>
    </rPh>
    <rPh sb="111" eb="113">
      <t>イゾン</t>
    </rPh>
    <rPh sb="124" eb="126">
      <t>カイゼン</t>
    </rPh>
    <rPh sb="127" eb="128">
      <t>ハカ</t>
    </rPh>
    <rPh sb="145" eb="148">
      <t>カクネンド</t>
    </rPh>
    <rPh sb="148" eb="149">
      <t>スベ</t>
    </rPh>
    <rPh sb="150" eb="157">
      <t>ルイジダンタイヘイキンチ</t>
    </rPh>
    <rPh sb="158" eb="160">
      <t>シタマワ</t>
    </rPh>
    <rPh sb="165" eb="167">
      <t>シセツ</t>
    </rPh>
    <rPh sb="167" eb="169">
      <t>コウシン</t>
    </rPh>
    <rPh sb="173" eb="175">
      <t>ネンゴ</t>
    </rPh>
    <rPh sb="176" eb="178">
      <t>スイドウ</t>
    </rPh>
    <rPh sb="178" eb="181">
      <t>コウイキカ</t>
    </rPh>
    <rPh sb="182" eb="183">
      <t>トモナ</t>
    </rPh>
    <rPh sb="185" eb="188">
      <t>ジョウスイジョウ</t>
    </rPh>
    <rPh sb="189" eb="190">
      <t>ケン</t>
    </rPh>
    <rPh sb="190" eb="192">
      <t>キギョウ</t>
    </rPh>
    <rPh sb="192" eb="193">
      <t>キョク</t>
    </rPh>
    <rPh sb="194" eb="196">
      <t>ジョウト</t>
    </rPh>
    <rPh sb="198" eb="200">
      <t>ケイカク</t>
    </rPh>
    <rPh sb="200" eb="202">
      <t>ヨテイ</t>
    </rPh>
    <rPh sb="206" eb="207">
      <t>ソン</t>
    </rPh>
    <rPh sb="209" eb="211">
      <t>カンロ</t>
    </rPh>
    <rPh sb="211" eb="213">
      <t>コウシン</t>
    </rPh>
    <rPh sb="213" eb="215">
      <t>ケイカク</t>
    </rPh>
    <rPh sb="216" eb="218">
      <t>サクテイ</t>
    </rPh>
    <rPh sb="220" eb="223">
      <t>ヒツヨウセイ</t>
    </rPh>
    <rPh sb="229" eb="231">
      <t>リョウキン</t>
    </rPh>
    <rPh sb="235" eb="238">
      <t>カクネンド</t>
    </rPh>
    <rPh sb="238" eb="239">
      <t>スベ</t>
    </rPh>
    <rPh sb="240" eb="247">
      <t>ルイジダンタイヘイキンチ</t>
    </rPh>
    <rPh sb="248" eb="250">
      <t>ウワマワ</t>
    </rPh>
    <rPh sb="259" eb="261">
      <t>リョウキン</t>
    </rPh>
    <rPh sb="261" eb="263">
      <t>シュウニュウ</t>
    </rPh>
    <rPh sb="265" eb="266">
      <t>マカナ</t>
    </rPh>
    <rPh sb="268" eb="269">
      <t>タ</t>
    </rPh>
    <rPh sb="269" eb="271">
      <t>カイケイ</t>
    </rPh>
    <rPh sb="271" eb="273">
      <t>クリイレ</t>
    </rPh>
    <rPh sb="273" eb="274">
      <t>キン</t>
    </rPh>
    <rPh sb="275" eb="277">
      <t>イゾン</t>
    </rPh>
    <rPh sb="281" eb="282">
      <t>タメ</t>
    </rPh>
    <rPh sb="282" eb="284">
      <t>シュウニュウ</t>
    </rPh>
    <rPh sb="284" eb="285">
      <t>ゾウ</t>
    </rPh>
    <rPh sb="285" eb="286">
      <t>カ</t>
    </rPh>
    <rPh sb="287" eb="288">
      <t>ム</t>
    </rPh>
    <rPh sb="290" eb="292">
      <t>チョウシュウ</t>
    </rPh>
    <rPh sb="292" eb="294">
      <t>ギョウム</t>
    </rPh>
    <rPh sb="295" eb="296">
      <t>サラ</t>
    </rPh>
    <rPh sb="298" eb="300">
      <t>キョウカ</t>
    </rPh>
    <rPh sb="301" eb="302">
      <t>ハカ</t>
    </rPh>
    <rPh sb="306" eb="308">
      <t>キュウスイ</t>
    </rPh>
    <rPh sb="311" eb="313">
      <t>ヘイセイ</t>
    </rPh>
    <rPh sb="315" eb="317">
      <t>ネンド</t>
    </rPh>
    <rPh sb="318" eb="320">
      <t>ロウスイ</t>
    </rPh>
    <rPh sb="320" eb="322">
      <t>チョウサ</t>
    </rPh>
    <rPh sb="322" eb="324">
      <t>ギョウム</t>
    </rPh>
    <rPh sb="325" eb="327">
      <t>ジッシ</t>
    </rPh>
    <rPh sb="329" eb="331">
      <t>ヘイセイ</t>
    </rPh>
    <rPh sb="333" eb="334">
      <t>ネン</t>
    </rPh>
    <rPh sb="334" eb="335">
      <t>ド</t>
    </rPh>
    <rPh sb="335" eb="336">
      <t>ジュウ</t>
    </rPh>
    <rPh sb="337" eb="339">
      <t>カイゼン</t>
    </rPh>
    <rPh sb="341" eb="343">
      <t>ケッカ</t>
    </rPh>
    <rPh sb="344" eb="346">
      <t>ユウシュウ</t>
    </rPh>
    <rPh sb="346" eb="348">
      <t>スイリョウ</t>
    </rPh>
    <rPh sb="349" eb="351">
      <t>ゾウカ</t>
    </rPh>
    <rPh sb="352" eb="359">
      <t>ルイジダンタイヘイキンチ</t>
    </rPh>
    <rPh sb="360" eb="362">
      <t>ウワマワ</t>
    </rPh>
    <rPh sb="365" eb="367">
      <t>コンゴ</t>
    </rPh>
    <rPh sb="368" eb="370">
      <t>ロウスイ</t>
    </rPh>
    <rPh sb="370" eb="372">
      <t>カイゼン</t>
    </rPh>
    <rPh sb="373" eb="374">
      <t>ト</t>
    </rPh>
    <rPh sb="375" eb="376">
      <t>ク</t>
    </rPh>
    <rPh sb="380" eb="382">
      <t>イジ</t>
    </rPh>
    <rPh sb="382" eb="384">
      <t>カンリ</t>
    </rPh>
    <rPh sb="384" eb="386">
      <t>ヒヨウ</t>
    </rPh>
    <rPh sb="387" eb="389">
      <t>セツゲン</t>
    </rPh>
    <rPh sb="390" eb="391">
      <t>ハカ</t>
    </rPh>
    <rPh sb="401" eb="405">
      <t>カクネンドスベ</t>
    </rPh>
    <rPh sb="406" eb="413">
      <t>ルイジダンタイヘイキンチ</t>
    </rPh>
    <rPh sb="413" eb="414">
      <t>オヨ</t>
    </rPh>
    <rPh sb="415" eb="417">
      <t>ゼンコク</t>
    </rPh>
    <rPh sb="417" eb="419">
      <t>ヘイキン</t>
    </rPh>
    <rPh sb="420" eb="422">
      <t>ウワマワ</t>
    </rPh>
    <rPh sb="424" eb="425">
      <t>アタイ</t>
    </rPh>
    <rPh sb="426" eb="428">
      <t>イジ</t>
    </rPh>
    <rPh sb="459" eb="461">
      <t>ユウシュウ</t>
    </rPh>
    <rPh sb="463" eb="465">
      <t>ジョウキ</t>
    </rPh>
    <rPh sb="470" eb="472">
      <t>ロウスイ</t>
    </rPh>
    <rPh sb="472" eb="474">
      <t>カイゼン</t>
    </rPh>
    <rPh sb="475" eb="477">
      <t>ジッシ</t>
    </rPh>
    <rPh sb="478" eb="481">
      <t>ユウシュウリツ</t>
    </rPh>
    <rPh sb="482" eb="484">
      <t>ゾウカ</t>
    </rPh>
    <rPh sb="487" eb="489">
      <t>コンゴ</t>
    </rPh>
    <rPh sb="490" eb="492">
      <t>ロウスイ</t>
    </rPh>
    <rPh sb="492" eb="494">
      <t>チョウサ</t>
    </rPh>
    <rPh sb="495" eb="497">
      <t>ジッシ</t>
    </rPh>
    <rPh sb="498" eb="501">
      <t>ユウシュウリツ</t>
    </rPh>
    <rPh sb="501" eb="503">
      <t>ゾウカ</t>
    </rPh>
    <rPh sb="504" eb="50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</si>
</sst>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4910080"/>
        <c:axId val="3649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364910080"/>
        <c:axId val="364908512"/>
      </c:lineChart>
      <c:dateAx>
        <c:axId val="364910080"/>
        <c:scaling>
          <c:orientation val="minMax"/>
        </c:scaling>
        <c:delete val="1"/>
        <c:axPos val="b"/>
        <c:numFmt formatCode="ge" sourceLinked="1"/>
        <c:majorTickMark val="none"/>
        <c:minorTickMark val="none"/>
        <c:tickLblPos val="none"/>
        <c:crossAx val="364908512"/>
        <c:crosses val="autoZero"/>
        <c:auto val="1"/>
        <c:lblOffset val="100"/>
        <c:baseTimeUnit val="years"/>
      </c:dateAx>
      <c:valAx>
        <c:axId val="3649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67.3</c:v>
                </c:pt>
                <c:pt idx="1">
                  <c:v>68.650000000000006</c:v>
                </c:pt>
                <c:pt idx="2">
                  <c:v>68.16</c:v>
                </c:pt>
                <c:pt idx="3">
                  <c:v>66.62</c:v>
                </c:pt>
                <c:pt idx="4">
                  <c:v>63.65</c:v>
                </c:pt>
              </c:numCache>
            </c:numRef>
          </c:val>
        </c:ser>
        <c:dLbls>
          <c:showLegendKey val="0"/>
          <c:showVal val="0"/>
          <c:showCatName val="0"/>
          <c:showSerName val="0"/>
          <c:showPercent val="0"/>
          <c:showBubbleSize val="0"/>
        </c:dLbls>
        <c:gapWidth val="150"/>
        <c:axId val="366211464"/>
        <c:axId val="36620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366211464"/>
        <c:axId val="366207544"/>
      </c:lineChart>
      <c:dateAx>
        <c:axId val="366211464"/>
        <c:scaling>
          <c:orientation val="minMax"/>
        </c:scaling>
        <c:delete val="1"/>
        <c:axPos val="b"/>
        <c:numFmt formatCode="ge" sourceLinked="1"/>
        <c:majorTickMark val="none"/>
        <c:minorTickMark val="none"/>
        <c:tickLblPos val="none"/>
        <c:crossAx val="366207544"/>
        <c:crosses val="autoZero"/>
        <c:auto val="1"/>
        <c:lblOffset val="100"/>
        <c:baseTimeUnit val="years"/>
      </c:dateAx>
      <c:valAx>
        <c:axId val="36620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75.2</c:v>
                </c:pt>
                <c:pt idx="1">
                  <c:v>72.55</c:v>
                </c:pt>
                <c:pt idx="2">
                  <c:v>69.61</c:v>
                </c:pt>
                <c:pt idx="3">
                  <c:v>72.61</c:v>
                </c:pt>
                <c:pt idx="4">
                  <c:v>77.37</c:v>
                </c:pt>
              </c:numCache>
            </c:numRef>
          </c:val>
        </c:ser>
        <c:dLbls>
          <c:showLegendKey val="0"/>
          <c:showVal val="0"/>
          <c:showCatName val="0"/>
          <c:showSerName val="0"/>
          <c:showPercent val="0"/>
          <c:showBubbleSize val="0"/>
        </c:dLbls>
        <c:gapWidth val="150"/>
        <c:axId val="366209504"/>
        <c:axId val="36621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366209504"/>
        <c:axId val="366210288"/>
      </c:lineChart>
      <c:dateAx>
        <c:axId val="366209504"/>
        <c:scaling>
          <c:orientation val="minMax"/>
        </c:scaling>
        <c:delete val="1"/>
        <c:axPos val="b"/>
        <c:numFmt formatCode="ge" sourceLinked="1"/>
        <c:majorTickMark val="none"/>
        <c:minorTickMark val="none"/>
        <c:tickLblPos val="none"/>
        <c:crossAx val="366210288"/>
        <c:crosses val="autoZero"/>
        <c:auto val="1"/>
        <c:lblOffset val="100"/>
        <c:baseTimeUnit val="years"/>
      </c:dateAx>
      <c:valAx>
        <c:axId val="36621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64.260000000000005</c:v>
                </c:pt>
                <c:pt idx="1">
                  <c:v>75.069999999999993</c:v>
                </c:pt>
                <c:pt idx="2">
                  <c:v>80.19</c:v>
                </c:pt>
                <c:pt idx="3">
                  <c:v>103.01</c:v>
                </c:pt>
                <c:pt idx="4">
                  <c:v>117.3</c:v>
                </c:pt>
              </c:numCache>
            </c:numRef>
          </c:val>
        </c:ser>
        <c:dLbls>
          <c:showLegendKey val="0"/>
          <c:showVal val="0"/>
          <c:showCatName val="0"/>
          <c:showSerName val="0"/>
          <c:showPercent val="0"/>
          <c:showBubbleSize val="0"/>
        </c:dLbls>
        <c:gapWidth val="150"/>
        <c:axId val="366218912"/>
        <c:axId val="36621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366218912"/>
        <c:axId val="366218520"/>
      </c:lineChart>
      <c:dateAx>
        <c:axId val="366218912"/>
        <c:scaling>
          <c:orientation val="minMax"/>
        </c:scaling>
        <c:delete val="1"/>
        <c:axPos val="b"/>
        <c:numFmt formatCode="ge" sourceLinked="1"/>
        <c:majorTickMark val="none"/>
        <c:minorTickMark val="none"/>
        <c:tickLblPos val="none"/>
        <c:crossAx val="366218520"/>
        <c:crosses val="autoZero"/>
        <c:auto val="1"/>
        <c:lblOffset val="100"/>
        <c:baseTimeUnit val="years"/>
      </c:dateAx>
      <c:valAx>
        <c:axId val="36621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218128"/>
        <c:axId val="36621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218128"/>
        <c:axId val="366219304"/>
      </c:lineChart>
      <c:dateAx>
        <c:axId val="366218128"/>
        <c:scaling>
          <c:orientation val="minMax"/>
        </c:scaling>
        <c:delete val="1"/>
        <c:axPos val="b"/>
        <c:numFmt formatCode="ge" sourceLinked="1"/>
        <c:majorTickMark val="none"/>
        <c:minorTickMark val="none"/>
        <c:tickLblPos val="none"/>
        <c:crossAx val="366219304"/>
        <c:crosses val="autoZero"/>
        <c:auto val="1"/>
        <c:lblOffset val="100"/>
        <c:baseTimeUnit val="years"/>
      </c:dateAx>
      <c:valAx>
        <c:axId val="36621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207936"/>
        <c:axId val="36621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207936"/>
        <c:axId val="366215384"/>
      </c:lineChart>
      <c:dateAx>
        <c:axId val="366207936"/>
        <c:scaling>
          <c:orientation val="minMax"/>
        </c:scaling>
        <c:delete val="1"/>
        <c:axPos val="b"/>
        <c:numFmt formatCode="ge" sourceLinked="1"/>
        <c:majorTickMark val="none"/>
        <c:minorTickMark val="none"/>
        <c:tickLblPos val="none"/>
        <c:crossAx val="366215384"/>
        <c:crosses val="autoZero"/>
        <c:auto val="1"/>
        <c:lblOffset val="100"/>
        <c:baseTimeUnit val="years"/>
      </c:dateAx>
      <c:valAx>
        <c:axId val="36621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213816"/>
        <c:axId val="36620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213816"/>
        <c:axId val="366208328"/>
      </c:lineChart>
      <c:dateAx>
        <c:axId val="366213816"/>
        <c:scaling>
          <c:orientation val="minMax"/>
        </c:scaling>
        <c:delete val="1"/>
        <c:axPos val="b"/>
        <c:numFmt formatCode="ge" sourceLinked="1"/>
        <c:majorTickMark val="none"/>
        <c:minorTickMark val="none"/>
        <c:tickLblPos val="none"/>
        <c:crossAx val="366208328"/>
        <c:crosses val="autoZero"/>
        <c:auto val="1"/>
        <c:lblOffset val="100"/>
        <c:baseTimeUnit val="years"/>
      </c:dateAx>
      <c:valAx>
        <c:axId val="36620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213032"/>
        <c:axId val="36621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213032"/>
        <c:axId val="366213424"/>
      </c:lineChart>
      <c:dateAx>
        <c:axId val="366213032"/>
        <c:scaling>
          <c:orientation val="minMax"/>
        </c:scaling>
        <c:delete val="1"/>
        <c:axPos val="b"/>
        <c:numFmt formatCode="ge" sourceLinked="1"/>
        <c:majorTickMark val="none"/>
        <c:minorTickMark val="none"/>
        <c:tickLblPos val="none"/>
        <c:crossAx val="366213424"/>
        <c:crosses val="autoZero"/>
        <c:auto val="1"/>
        <c:lblOffset val="100"/>
        <c:baseTimeUnit val="years"/>
      </c:dateAx>
      <c:valAx>
        <c:axId val="36621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644.9</c:v>
                </c:pt>
                <c:pt idx="1">
                  <c:v>585.88</c:v>
                </c:pt>
                <c:pt idx="2">
                  <c:v>544.89</c:v>
                </c:pt>
                <c:pt idx="3">
                  <c:v>464.46</c:v>
                </c:pt>
                <c:pt idx="4">
                  <c:v>409.15</c:v>
                </c:pt>
              </c:numCache>
            </c:numRef>
          </c:val>
        </c:ser>
        <c:dLbls>
          <c:showLegendKey val="0"/>
          <c:showVal val="0"/>
          <c:showCatName val="0"/>
          <c:showSerName val="0"/>
          <c:showPercent val="0"/>
          <c:showBubbleSize val="0"/>
        </c:dLbls>
        <c:gapWidth val="150"/>
        <c:axId val="366214208"/>
        <c:axId val="36621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366214208"/>
        <c:axId val="366214600"/>
      </c:lineChart>
      <c:dateAx>
        <c:axId val="366214208"/>
        <c:scaling>
          <c:orientation val="minMax"/>
        </c:scaling>
        <c:delete val="1"/>
        <c:axPos val="b"/>
        <c:numFmt formatCode="ge" sourceLinked="1"/>
        <c:majorTickMark val="none"/>
        <c:minorTickMark val="none"/>
        <c:tickLblPos val="none"/>
        <c:crossAx val="366214600"/>
        <c:crosses val="autoZero"/>
        <c:auto val="1"/>
        <c:lblOffset val="100"/>
        <c:baseTimeUnit val="years"/>
      </c:dateAx>
      <c:valAx>
        <c:axId val="36621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63.48</c:v>
                </c:pt>
                <c:pt idx="1">
                  <c:v>60.77</c:v>
                </c:pt>
                <c:pt idx="2">
                  <c:v>57.79</c:v>
                </c:pt>
                <c:pt idx="3">
                  <c:v>67.55</c:v>
                </c:pt>
                <c:pt idx="4">
                  <c:v>88.4</c:v>
                </c:pt>
              </c:numCache>
            </c:numRef>
          </c:val>
        </c:ser>
        <c:dLbls>
          <c:showLegendKey val="0"/>
          <c:showVal val="0"/>
          <c:showCatName val="0"/>
          <c:showSerName val="0"/>
          <c:showPercent val="0"/>
          <c:showBubbleSize val="0"/>
        </c:dLbls>
        <c:gapWidth val="150"/>
        <c:axId val="366217736"/>
        <c:axId val="36620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366217736"/>
        <c:axId val="366205976"/>
      </c:lineChart>
      <c:dateAx>
        <c:axId val="366217736"/>
        <c:scaling>
          <c:orientation val="minMax"/>
        </c:scaling>
        <c:delete val="1"/>
        <c:axPos val="b"/>
        <c:numFmt formatCode="ge" sourceLinked="1"/>
        <c:majorTickMark val="none"/>
        <c:minorTickMark val="none"/>
        <c:tickLblPos val="none"/>
        <c:crossAx val="366205976"/>
        <c:crosses val="autoZero"/>
        <c:auto val="1"/>
        <c:lblOffset val="100"/>
        <c:baseTimeUnit val="years"/>
      </c:dateAx>
      <c:valAx>
        <c:axId val="36620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670.31</c:v>
                </c:pt>
                <c:pt idx="1">
                  <c:v>695.02</c:v>
                </c:pt>
                <c:pt idx="2">
                  <c:v>722.39</c:v>
                </c:pt>
                <c:pt idx="3">
                  <c:v>632.53</c:v>
                </c:pt>
                <c:pt idx="4">
                  <c:v>488.72</c:v>
                </c:pt>
              </c:numCache>
            </c:numRef>
          </c:val>
        </c:ser>
        <c:dLbls>
          <c:showLegendKey val="0"/>
          <c:showVal val="0"/>
          <c:showCatName val="0"/>
          <c:showSerName val="0"/>
          <c:showPercent val="0"/>
          <c:showBubbleSize val="0"/>
        </c:dLbls>
        <c:gapWidth val="150"/>
        <c:axId val="366212640"/>
        <c:axId val="36621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366212640"/>
        <c:axId val="366214992"/>
      </c:lineChart>
      <c:dateAx>
        <c:axId val="366212640"/>
        <c:scaling>
          <c:orientation val="minMax"/>
        </c:scaling>
        <c:delete val="1"/>
        <c:axPos val="b"/>
        <c:numFmt formatCode="ge" sourceLinked="1"/>
        <c:majorTickMark val="none"/>
        <c:minorTickMark val="none"/>
        <c:tickLblPos val="none"/>
        <c:crossAx val="366214992"/>
        <c:crosses val="autoZero"/>
        <c:auto val="1"/>
        <c:lblOffset val="100"/>
        <c:baseTimeUnit val="years"/>
      </c:dateAx>
      <c:valAx>
        <c:axId val="36621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topLeftCell="AG21" zoomScaleNormal="100" zoomScaleSheetLayoutView="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南大東村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1290</v>
      </c>
      <c r="AJ8" s="74"/>
      <c r="AK8" s="74"/>
      <c r="AL8" s="74"/>
      <c r="AM8" s="74"/>
      <c r="AN8" s="74"/>
      <c r="AO8" s="74"/>
      <c r="AP8" s="75"/>
      <c r="AQ8" s="56">
        <f>データ!R6</f>
        <v>30.53</v>
      </c>
      <c r="AR8" s="56"/>
      <c r="AS8" s="56"/>
      <c r="AT8" s="56"/>
      <c r="AU8" s="56"/>
      <c r="AV8" s="56"/>
      <c r="AW8" s="56"/>
      <c r="AX8" s="56"/>
      <c r="AY8" s="56">
        <f>データ!S6</f>
        <v>42.25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99.76</v>
      </c>
      <c r="S10" s="56"/>
      <c r="T10" s="56"/>
      <c r="U10" s="56"/>
      <c r="V10" s="56"/>
      <c r="W10" s="56"/>
      <c r="X10" s="56"/>
      <c r="Y10" s="56"/>
      <c r="Z10" s="64">
        <f>データ!P6</f>
        <v>7632</v>
      </c>
      <c r="AA10" s="64"/>
      <c r="AB10" s="64"/>
      <c r="AC10" s="64"/>
      <c r="AD10" s="64"/>
      <c r="AE10" s="64"/>
      <c r="AF10" s="64"/>
      <c r="AG10" s="64"/>
      <c r="AH10" s="2"/>
      <c r="AI10" s="64">
        <f>データ!T6</f>
        <v>1269</v>
      </c>
      <c r="AJ10" s="64"/>
      <c r="AK10" s="64"/>
      <c r="AL10" s="64"/>
      <c r="AM10" s="64"/>
      <c r="AN10" s="64"/>
      <c r="AO10" s="64"/>
      <c r="AP10" s="64"/>
      <c r="AQ10" s="56">
        <f>データ!U6</f>
        <v>3.05</v>
      </c>
      <c r="AR10" s="56"/>
      <c r="AS10" s="56"/>
      <c r="AT10" s="56"/>
      <c r="AU10" s="56"/>
      <c r="AV10" s="56"/>
      <c r="AW10" s="56"/>
      <c r="AX10" s="56"/>
      <c r="AY10" s="56">
        <f>データ!V6</f>
        <v>416.07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473570</v>
      </c>
      <c r="D6" s="31">
        <f t="shared" si="3"/>
        <v>47</v>
      </c>
      <c r="E6" s="31">
        <f t="shared" si="3"/>
        <v>1</v>
      </c>
      <c r="F6" s="31">
        <f t="shared" si="3"/>
        <v>0</v>
      </c>
      <c r="G6" s="31">
        <f t="shared" si="3"/>
        <v>0</v>
      </c>
      <c r="H6" s="31" t="str">
        <f t="shared" si="3"/>
        <v>沖縄県　南大東村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99.76</v>
      </c>
      <c r="P6" s="32">
        <f t="shared" si="3"/>
        <v>7632</v>
      </c>
      <c r="Q6" s="32">
        <f t="shared" si="3"/>
        <v>1290</v>
      </c>
      <c r="R6" s="32">
        <f t="shared" si="3"/>
        <v>30.53</v>
      </c>
      <c r="S6" s="32">
        <f t="shared" si="3"/>
        <v>42.25</v>
      </c>
      <c r="T6" s="32">
        <f t="shared" si="3"/>
        <v>1269</v>
      </c>
      <c r="U6" s="32">
        <f t="shared" si="3"/>
        <v>3.05</v>
      </c>
      <c r="V6" s="32">
        <f t="shared" si="3"/>
        <v>416.07</v>
      </c>
      <c r="W6" s="33">
        <f>IF(W7="",NA(),W7)</f>
        <v>64.260000000000005</v>
      </c>
      <c r="X6" s="33">
        <f t="shared" ref="X6:AF6" si="4">IF(X7="",NA(),X7)</f>
        <v>75.069999999999993</v>
      </c>
      <c r="Y6" s="33">
        <f t="shared" si="4"/>
        <v>80.19</v>
      </c>
      <c r="Z6" s="33">
        <f t="shared" si="4"/>
        <v>103.01</v>
      </c>
      <c r="AA6" s="33">
        <f t="shared" si="4"/>
        <v>117.3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644.9</v>
      </c>
      <c r="BE6" s="33">
        <f t="shared" ref="BE6:BM6" si="7">IF(BE7="",NA(),BE7)</f>
        <v>585.88</v>
      </c>
      <c r="BF6" s="33">
        <f t="shared" si="7"/>
        <v>544.89</v>
      </c>
      <c r="BG6" s="33">
        <f t="shared" si="7"/>
        <v>464.46</v>
      </c>
      <c r="BH6" s="33">
        <f t="shared" si="7"/>
        <v>409.15</v>
      </c>
      <c r="BI6" s="33">
        <f t="shared" si="7"/>
        <v>1450.45</v>
      </c>
      <c r="BJ6" s="33">
        <f t="shared" si="7"/>
        <v>1442.51</v>
      </c>
      <c r="BK6" s="33">
        <f t="shared" si="7"/>
        <v>1496.15</v>
      </c>
      <c r="BL6" s="33">
        <f t="shared" si="7"/>
        <v>1462.56</v>
      </c>
      <c r="BM6" s="33">
        <f t="shared" si="7"/>
        <v>1486.62</v>
      </c>
      <c r="BN6" s="32" t="str">
        <f>IF(BN7="","",IF(BN7="-","【-】","【"&amp;SUBSTITUTE(TEXT(BN7,"#,##0.00"),"-","△")&amp;"】"))</f>
        <v>【1,239.32】</v>
      </c>
      <c r="BO6" s="33">
        <f>IF(BO7="",NA(),BO7)</f>
        <v>63.48</v>
      </c>
      <c r="BP6" s="33">
        <f t="shared" ref="BP6:BX6" si="8">IF(BP7="",NA(),BP7)</f>
        <v>60.77</v>
      </c>
      <c r="BQ6" s="33">
        <f t="shared" si="8"/>
        <v>57.79</v>
      </c>
      <c r="BR6" s="33">
        <f t="shared" si="8"/>
        <v>67.55</v>
      </c>
      <c r="BS6" s="33">
        <f t="shared" si="8"/>
        <v>88.4</v>
      </c>
      <c r="BT6" s="33">
        <f t="shared" si="8"/>
        <v>33.96</v>
      </c>
      <c r="BU6" s="33">
        <f t="shared" si="8"/>
        <v>33.299999999999997</v>
      </c>
      <c r="BV6" s="33">
        <f t="shared" si="8"/>
        <v>33.01</v>
      </c>
      <c r="BW6" s="33">
        <f t="shared" si="8"/>
        <v>32.39</v>
      </c>
      <c r="BX6" s="33">
        <f t="shared" si="8"/>
        <v>24.39</v>
      </c>
      <c r="BY6" s="32" t="str">
        <f>IF(BY7="","",IF(BY7="-","【-】","【"&amp;SUBSTITUTE(TEXT(BY7,"#,##0.00"),"-","△")&amp;"】"))</f>
        <v>【36.33】</v>
      </c>
      <c r="BZ6" s="33">
        <f>IF(BZ7="",NA(),BZ7)</f>
        <v>670.31</v>
      </c>
      <c r="CA6" s="33">
        <f t="shared" ref="CA6:CI6" si="9">IF(CA7="",NA(),CA7)</f>
        <v>695.02</v>
      </c>
      <c r="CB6" s="33">
        <f t="shared" si="9"/>
        <v>722.39</v>
      </c>
      <c r="CC6" s="33">
        <f t="shared" si="9"/>
        <v>632.53</v>
      </c>
      <c r="CD6" s="33">
        <f t="shared" si="9"/>
        <v>488.72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67.3</v>
      </c>
      <c r="CL6" s="33">
        <f t="shared" ref="CL6:CT6" si="10">IF(CL7="",NA(),CL7)</f>
        <v>68.650000000000006</v>
      </c>
      <c r="CM6" s="33">
        <f t="shared" si="10"/>
        <v>68.16</v>
      </c>
      <c r="CN6" s="33">
        <f t="shared" si="10"/>
        <v>66.62</v>
      </c>
      <c r="CO6" s="33">
        <f t="shared" si="10"/>
        <v>63.65</v>
      </c>
      <c r="CP6" s="33">
        <f t="shared" si="10"/>
        <v>51.56</v>
      </c>
      <c r="CQ6" s="33">
        <f t="shared" si="10"/>
        <v>50.66</v>
      </c>
      <c r="CR6" s="33">
        <f t="shared" si="10"/>
        <v>51.11</v>
      </c>
      <c r="CS6" s="33">
        <f t="shared" si="10"/>
        <v>50.49</v>
      </c>
      <c r="CT6" s="33">
        <f t="shared" si="10"/>
        <v>48.36</v>
      </c>
      <c r="CU6" s="32" t="str">
        <f>IF(CU7="","",IF(CU7="-","【-】","【"&amp;SUBSTITUTE(TEXT(CU7,"#,##0.00"),"-","△")&amp;"】"))</f>
        <v>【58.19】</v>
      </c>
      <c r="CV6" s="33">
        <f>IF(CV7="",NA(),CV7)</f>
        <v>75.2</v>
      </c>
      <c r="CW6" s="33">
        <f t="shared" ref="CW6:DE6" si="11">IF(CW7="",NA(),CW7)</f>
        <v>72.55</v>
      </c>
      <c r="CX6" s="33">
        <f t="shared" si="11"/>
        <v>69.61</v>
      </c>
      <c r="CY6" s="33">
        <f t="shared" si="11"/>
        <v>72.61</v>
      </c>
      <c r="CZ6" s="33">
        <f t="shared" si="11"/>
        <v>77.37</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x14ac:dyDescent="0.15">
      <c r="A7" s="26"/>
      <c r="B7" s="35">
        <v>2014</v>
      </c>
      <c r="C7" s="35">
        <v>473570</v>
      </c>
      <c r="D7" s="35">
        <v>47</v>
      </c>
      <c r="E7" s="35">
        <v>1</v>
      </c>
      <c r="F7" s="35">
        <v>0</v>
      </c>
      <c r="G7" s="35">
        <v>0</v>
      </c>
      <c r="H7" s="35" t="s">
        <v>93</v>
      </c>
      <c r="I7" s="35" t="s">
        <v>94</v>
      </c>
      <c r="J7" s="35" t="s">
        <v>95</v>
      </c>
      <c r="K7" s="35" t="s">
        <v>96</v>
      </c>
      <c r="L7" s="35" t="s">
        <v>97</v>
      </c>
      <c r="M7" s="36" t="s">
        <v>98</v>
      </c>
      <c r="N7" s="36" t="s">
        <v>99</v>
      </c>
      <c r="O7" s="36">
        <v>99.76</v>
      </c>
      <c r="P7" s="36">
        <v>7632</v>
      </c>
      <c r="Q7" s="36">
        <v>1290</v>
      </c>
      <c r="R7" s="36">
        <v>30.53</v>
      </c>
      <c r="S7" s="36">
        <v>42.25</v>
      </c>
      <c r="T7" s="36">
        <v>1269</v>
      </c>
      <c r="U7" s="36">
        <v>3.05</v>
      </c>
      <c r="V7" s="36">
        <v>416.07</v>
      </c>
      <c r="W7" s="36">
        <v>64.260000000000005</v>
      </c>
      <c r="X7" s="36">
        <v>75.069999999999993</v>
      </c>
      <c r="Y7" s="36">
        <v>80.19</v>
      </c>
      <c r="Z7" s="36">
        <v>103.01</v>
      </c>
      <c r="AA7" s="36">
        <v>117.3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644.9</v>
      </c>
      <c r="BE7" s="36">
        <v>585.88</v>
      </c>
      <c r="BF7" s="36">
        <v>544.89</v>
      </c>
      <c r="BG7" s="36">
        <v>464.46</v>
      </c>
      <c r="BH7" s="36">
        <v>409.15</v>
      </c>
      <c r="BI7" s="36">
        <v>1450.45</v>
      </c>
      <c r="BJ7" s="36">
        <v>1442.51</v>
      </c>
      <c r="BK7" s="36">
        <v>1496.15</v>
      </c>
      <c r="BL7" s="36">
        <v>1462.56</v>
      </c>
      <c r="BM7" s="36">
        <v>1486.62</v>
      </c>
      <c r="BN7" s="36">
        <v>1239.32</v>
      </c>
      <c r="BO7" s="36">
        <v>63.48</v>
      </c>
      <c r="BP7" s="36">
        <v>60.77</v>
      </c>
      <c r="BQ7" s="36">
        <v>57.79</v>
      </c>
      <c r="BR7" s="36">
        <v>67.55</v>
      </c>
      <c r="BS7" s="36">
        <v>88.4</v>
      </c>
      <c r="BT7" s="36">
        <v>33.96</v>
      </c>
      <c r="BU7" s="36">
        <v>33.299999999999997</v>
      </c>
      <c r="BV7" s="36">
        <v>33.01</v>
      </c>
      <c r="BW7" s="36">
        <v>32.39</v>
      </c>
      <c r="BX7" s="36">
        <v>24.39</v>
      </c>
      <c r="BY7" s="36">
        <v>36.33</v>
      </c>
      <c r="BZ7" s="36">
        <v>670.31</v>
      </c>
      <c r="CA7" s="36">
        <v>695.02</v>
      </c>
      <c r="CB7" s="36">
        <v>722.39</v>
      </c>
      <c r="CC7" s="36">
        <v>632.53</v>
      </c>
      <c r="CD7" s="36">
        <v>488.72</v>
      </c>
      <c r="CE7" s="36">
        <v>512.74</v>
      </c>
      <c r="CF7" s="36">
        <v>526.57000000000005</v>
      </c>
      <c r="CG7" s="36">
        <v>523.08000000000004</v>
      </c>
      <c r="CH7" s="36">
        <v>530.83000000000004</v>
      </c>
      <c r="CI7" s="36">
        <v>734.18</v>
      </c>
      <c r="CJ7" s="36">
        <v>476.46</v>
      </c>
      <c r="CK7" s="36">
        <v>67.3</v>
      </c>
      <c r="CL7" s="36">
        <v>68.650000000000006</v>
      </c>
      <c r="CM7" s="36">
        <v>68.16</v>
      </c>
      <c r="CN7" s="36">
        <v>66.62</v>
      </c>
      <c r="CO7" s="36">
        <v>63.65</v>
      </c>
      <c r="CP7" s="36">
        <v>51.56</v>
      </c>
      <c r="CQ7" s="36">
        <v>50.66</v>
      </c>
      <c r="CR7" s="36">
        <v>51.11</v>
      </c>
      <c r="CS7" s="36">
        <v>50.49</v>
      </c>
      <c r="CT7" s="36">
        <v>48.36</v>
      </c>
      <c r="CU7" s="36">
        <v>58.19</v>
      </c>
      <c r="CV7" s="36">
        <v>75.2</v>
      </c>
      <c r="CW7" s="36">
        <v>72.55</v>
      </c>
      <c r="CX7" s="36">
        <v>69.61</v>
      </c>
      <c r="CY7" s="36">
        <v>72.61</v>
      </c>
      <c r="CZ7" s="36">
        <v>77.37</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野里安平</cp:lastModifiedBy>
  <cp:lastPrinted>2016-02-19T02:50:56Z</cp:lastPrinted>
  <dcterms:created xsi:type="dcterms:W3CDTF">2016-01-18T05:08:22Z</dcterms:created>
  <dcterms:modified xsi:type="dcterms:W3CDTF">2016-02-19T08:37:52Z</dcterms:modified>
  <cp:category/>
</cp:coreProperties>
</file>