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<sst xmlns="http://schemas.openxmlformats.org/spreadsheetml/2006/main" count="221" uniqueCount="111">
  <si>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</si>
  <si>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</si>
  <si>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</si>
  <si>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</si>
  <si>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</si>
  <si>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</si>
  <si>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</si>
  <si>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</si>
  <si>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</si>
  <si>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</si>
  <si>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</si>
  <si>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</si>
  <si>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</si>
  <si>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</si>
  <si>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</si>
  <si>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</si>
  <si>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</si>
  <si>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</si>
  <si>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</si>
  <si>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</si>
  <si>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</si>
  <si>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</si>
  <si>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</si>
  <si>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</si>
  <si>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</si>
  <si>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</si>
  <si>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</si>
  <si>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</si>
  <si>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</si>
  <si>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</si>
  <si>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</si>
  <si>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</si>
  <si>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</si>
  <si>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</si>
  <si>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</si>
  <si>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</si>
  <si>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</si>
  <si>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</si>
  <si>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</si>
  <si>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</si>
  <si>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</si>
  <si>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</si>
  <si>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</si>
  <si>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</si>
  <si>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</si>
  <si>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</si>
  <si>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</si>
  <si>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</si>
  <si>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</si>
  <si>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</si>
  <si>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</si>
  <si>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</si>
  <si>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</si>
  <si>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</si>
  <si>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</si>
  <si>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</si>
  <si>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</si>
  <si>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</si>
  <si>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</si>
  <si>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</si>
  <si>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</si>
  <si>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</si>
  <si>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</si>
  <si>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</si>
  <si>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</si>
  <si>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</si>
  <si>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</si>
  <si>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</si>
  <si>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</si>
  <si>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</si>
  <si>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</si>
  <si>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</si>
  <si>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</si>
  <si>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</si>
  <si>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</si>
  <si>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</si>
  <si>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</si>
  <si>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</si>
  <si>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</si>
  <si>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</si>
  <si>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</si>
  <si>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</si>
  <si>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</si>
  <si>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</si>
  <si>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</si>
  <si>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</si>
  <si>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</si>
  <si>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</si>
  <si>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</si>
  <si>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</si>
  <si>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</si>
  <si>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</si>
  <si>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</si>
  <si>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</si>
  <si>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</si>
  <si>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</si>
  <si>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</si>
  <si>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</si>
  <si>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</si>
  <si>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</si>
  <si>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</si>
  <si>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</si>
  <si>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</si>
  <si>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</si>
  <si>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</si>
  <si>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</si>
  <si>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</si>
  <si>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</si>
  <si>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①単年度収支の赤字は他会計より繰入金で事業の財源を確保していますが、他会計よりの繰入金は年々減少傾向にあります。
④企業債の比率は年々減少しています。
⑤経費回収は横這い状態でありますが、年々料金の収入が増加傾向にあります。
⑥汚水処理原価は横這い状態であり健全化の取組が必要と思われる。
⑦施設利用率は横這い状態です。
⑧水洗化率は毎年１世帯ずつ増加しています。
</t>
    <rPh sb="1" eb="4">
      <t>タンネンド</t>
    </rPh>
    <rPh sb="4" eb="6">
      <t>シュウシ</t>
    </rPh>
    <rPh sb="7" eb="9">
      <t>アカジ</t>
    </rPh>
    <rPh sb="10" eb="11">
      <t>タ</t>
    </rPh>
    <rPh sb="11" eb="13">
      <t>カイケイ</t>
    </rPh>
    <rPh sb="15" eb="17">
      <t>クリイレ</t>
    </rPh>
    <rPh sb="17" eb="18">
      <t>キン</t>
    </rPh>
    <rPh sb="19" eb="21">
      <t>ジギョウ</t>
    </rPh>
    <rPh sb="22" eb="24">
      <t>ザイゲン</t>
    </rPh>
    <rPh sb="25" eb="27">
      <t>カクホ</t>
    </rPh>
    <rPh sb="34" eb="35">
      <t>タ</t>
    </rPh>
    <rPh sb="35" eb="37">
      <t>カイケイ</t>
    </rPh>
    <rPh sb="40" eb="42">
      <t>クリイレ</t>
    </rPh>
    <rPh sb="42" eb="43">
      <t>キン</t>
    </rPh>
    <rPh sb="44" eb="46">
      <t>ネンネン</t>
    </rPh>
    <rPh sb="46" eb="48">
      <t>ゲンショウ</t>
    </rPh>
    <rPh sb="48" eb="50">
      <t>ケイコウ</t>
    </rPh>
    <rPh sb="58" eb="60">
      <t>キギョウ</t>
    </rPh>
    <rPh sb="60" eb="61">
      <t>サイ</t>
    </rPh>
    <rPh sb="62" eb="64">
      <t>ヒリツ</t>
    </rPh>
    <rPh sb="65" eb="67">
      <t>ネンネン</t>
    </rPh>
    <rPh sb="67" eb="69">
      <t>ゲンショウ</t>
    </rPh>
    <rPh sb="77" eb="79">
      <t>ケイヒ</t>
    </rPh>
    <rPh sb="79" eb="81">
      <t>カイシュウ</t>
    </rPh>
    <rPh sb="82" eb="84">
      <t>ヨコバ</t>
    </rPh>
    <rPh sb="85" eb="87">
      <t>ジョウタイ</t>
    </rPh>
    <rPh sb="94" eb="96">
      <t>ネンネン</t>
    </rPh>
    <rPh sb="96" eb="98">
      <t>リョウキン</t>
    </rPh>
    <rPh sb="99" eb="101">
      <t>シュウニュウ</t>
    </rPh>
    <rPh sb="102" eb="104">
      <t>ゾウカ</t>
    </rPh>
    <rPh sb="104" eb="106">
      <t>ケイコウ</t>
    </rPh>
    <rPh sb="114" eb="116">
      <t>オスイ</t>
    </rPh>
    <rPh sb="116" eb="118">
      <t>ショリ</t>
    </rPh>
    <rPh sb="118" eb="120">
      <t>ゲンカ</t>
    </rPh>
    <rPh sb="121" eb="123">
      <t>ヨコバ</t>
    </rPh>
    <rPh sb="124" eb="126">
      <t>ジョウタイ</t>
    </rPh>
    <rPh sb="129" eb="132">
      <t>ケンゼンカ</t>
    </rPh>
    <rPh sb="133" eb="135">
      <t>トリクミ</t>
    </rPh>
    <rPh sb="136" eb="138">
      <t>ヒツヨウ</t>
    </rPh>
    <rPh sb="139" eb="140">
      <t>オモ</t>
    </rPh>
    <rPh sb="146" eb="148">
      <t>シセツ</t>
    </rPh>
    <rPh sb="148" eb="150">
      <t>リヨウ</t>
    </rPh>
    <rPh sb="150" eb="151">
      <t>リツ</t>
    </rPh>
    <rPh sb="152" eb="154">
      <t>ヨコバ</t>
    </rPh>
    <rPh sb="155" eb="157">
      <t>ジョウタイ</t>
    </rPh>
    <rPh sb="162" eb="165">
      <t>スイセンカ</t>
    </rPh>
    <rPh sb="165" eb="166">
      <t>リツ</t>
    </rPh>
    <rPh sb="167" eb="169">
      <t>マイトシ</t>
    </rPh>
    <rPh sb="170" eb="172">
      <t>セタイ</t>
    </rPh>
    <rPh sb="174" eb="176">
      <t>ゾウカ</t>
    </rPh>
    <phoneticPr fontId="4"/>
  </si>
  <si>
    <t>③管渠等の老朽化等はありません。</t>
    <rPh sb="1" eb="2">
      <t>カン</t>
    </rPh>
    <rPh sb="2" eb="3">
      <t>キョ</t>
    </rPh>
    <rPh sb="3" eb="4">
      <t>トウ</t>
    </rPh>
    <rPh sb="5" eb="8">
      <t>ロウキュウカ</t>
    </rPh>
    <rPh sb="8" eb="9">
      <t>トウ</t>
    </rPh>
    <phoneticPr fontId="4"/>
  </si>
  <si>
    <t>償還金の返済が年々減少していますが、漁業集落排水処理場の機器の老朽化に伴い修繕費が嵩む為、将来的には長寿命化事業を取り入れ改築（更新）工事を見据えて、健全な維持管理を目指したい。</t>
    <rPh sb="0" eb="3">
      <t>ショウカンキン</t>
    </rPh>
    <rPh sb="4" eb="6">
      <t>ヘンサイ</t>
    </rPh>
    <rPh sb="7" eb="9">
      <t>ネンネン</t>
    </rPh>
    <rPh sb="9" eb="11">
      <t>ゲンショウ</t>
    </rPh>
    <rPh sb="18" eb="20">
      <t>ギョギョウ</t>
    </rPh>
    <rPh sb="20" eb="22">
      <t>シュウラク</t>
    </rPh>
    <rPh sb="22" eb="24">
      <t>ハイスイ</t>
    </rPh>
    <rPh sb="24" eb="26">
      <t>ショリ</t>
    </rPh>
    <rPh sb="26" eb="27">
      <t>ジョウ</t>
    </rPh>
    <rPh sb="28" eb="30">
      <t>キキ</t>
    </rPh>
    <rPh sb="31" eb="34">
      <t>ロウキュウカ</t>
    </rPh>
    <rPh sb="35" eb="36">
      <t>トモナ</t>
    </rPh>
    <rPh sb="37" eb="39">
      <t>シュウゼン</t>
    </rPh>
    <rPh sb="39" eb="40">
      <t>ヒ</t>
    </rPh>
    <rPh sb="41" eb="42">
      <t>カサ</t>
    </rPh>
    <rPh sb="43" eb="44">
      <t>タメ</t>
    </rPh>
    <rPh sb="45" eb="47">
      <t>ショウライ</t>
    </rPh>
    <rPh sb="47" eb="48">
      <t>テキ</t>
    </rPh>
    <rPh sb="50" eb="52">
      <t>チョウジュ</t>
    </rPh>
    <rPh sb="52" eb="53">
      <t>ミョウ</t>
    </rPh>
    <rPh sb="53" eb="54">
      <t>カ</t>
    </rPh>
    <rPh sb="54" eb="56">
      <t>ジギョウ</t>
    </rPh>
    <rPh sb="57" eb="58">
      <t>ト</t>
    </rPh>
    <rPh sb="59" eb="60">
      <t>イ</t>
    </rPh>
    <rPh sb="61" eb="63">
      <t>カイチク</t>
    </rPh>
    <rPh sb="64" eb="66">
      <t>コウシン</t>
    </rPh>
    <rPh sb="67" eb="69">
      <t>コウジ</t>
    </rPh>
    <rPh sb="70" eb="72">
      <t>ミス</t>
    </rPh>
    <rPh sb="75" eb="77">
      <t>ケンゼン</t>
    </rPh>
    <rPh sb="78" eb="80">
      <t>イジ</t>
    </rPh>
    <rPh sb="80" eb="82">
      <t>カンリ</t>
    </rPh>
    <rPh sb="83" eb="8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</si>
</sst>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29744"/>
        <c:axId val="1199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19929744"/>
        <c:axId val="119956168"/>
      </c:lineChart>
      <c:dateAx>
        <c:axId val="119929744"/>
        <c:scaling>
          <c:orientation val="minMax"/>
        </c:scaling>
        <c:delete val="1"/>
        <c:axPos val="b"/>
        <c:numFmt formatCode="ge" sourceLinked="1"/>
        <c:majorTickMark val="none"/>
        <c:minorTickMark val="none"/>
        <c:tickLblPos val="none"/>
        <c:crossAx val="119956168"/>
        <c:crosses val="autoZero"/>
        <c:auto val="1"/>
        <c:lblOffset val="100"/>
        <c:baseTimeUnit val="years"/>
      </c:dateAx>
      <c:valAx>
        <c:axId val="11995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2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27.88</c:v>
                </c:pt>
                <c:pt idx="1">
                  <c:v>27.88</c:v>
                </c:pt>
                <c:pt idx="2">
                  <c:v>26.36</c:v>
                </c:pt>
                <c:pt idx="3">
                  <c:v>26.36</c:v>
                </c:pt>
                <c:pt idx="4">
                  <c:v>27.27</c:v>
                </c:pt>
              </c:numCache>
            </c:numRef>
          </c:val>
        </c:ser>
        <c:dLbls>
          <c:showLegendKey val="0"/>
          <c:showVal val="0"/>
          <c:showCatName val="0"/>
          <c:showSerName val="0"/>
          <c:showPercent val="0"/>
          <c:showBubbleSize val="0"/>
        </c:dLbls>
        <c:gapWidth val="150"/>
        <c:axId val="198513704"/>
        <c:axId val="19851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98513704"/>
        <c:axId val="198514096"/>
      </c:lineChart>
      <c:dateAx>
        <c:axId val="198513704"/>
        <c:scaling>
          <c:orientation val="minMax"/>
        </c:scaling>
        <c:delete val="1"/>
        <c:axPos val="b"/>
        <c:numFmt formatCode="ge" sourceLinked="1"/>
        <c:majorTickMark val="none"/>
        <c:minorTickMark val="none"/>
        <c:tickLblPos val="none"/>
        <c:crossAx val="198514096"/>
        <c:crosses val="autoZero"/>
        <c:auto val="1"/>
        <c:lblOffset val="100"/>
        <c:baseTimeUnit val="years"/>
      </c:dateAx>
      <c:valAx>
        <c:axId val="1985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92.45</c:v>
                </c:pt>
                <c:pt idx="1">
                  <c:v>92.45</c:v>
                </c:pt>
                <c:pt idx="2">
                  <c:v>92.16</c:v>
                </c:pt>
                <c:pt idx="3">
                  <c:v>96.53</c:v>
                </c:pt>
                <c:pt idx="4">
                  <c:v>96.44</c:v>
                </c:pt>
              </c:numCache>
            </c:numRef>
          </c:val>
        </c:ser>
        <c:dLbls>
          <c:showLegendKey val="0"/>
          <c:showVal val="0"/>
          <c:showCatName val="0"/>
          <c:showSerName val="0"/>
          <c:showPercent val="0"/>
          <c:showBubbleSize val="0"/>
        </c:dLbls>
        <c:gapWidth val="150"/>
        <c:axId val="198515272"/>
        <c:axId val="1985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98515272"/>
        <c:axId val="198515664"/>
      </c:lineChart>
      <c:dateAx>
        <c:axId val="198515272"/>
        <c:scaling>
          <c:orientation val="minMax"/>
        </c:scaling>
        <c:delete val="1"/>
        <c:axPos val="b"/>
        <c:numFmt formatCode="ge" sourceLinked="1"/>
        <c:majorTickMark val="none"/>
        <c:minorTickMark val="none"/>
        <c:tickLblPos val="none"/>
        <c:crossAx val="198515664"/>
        <c:crosses val="autoZero"/>
        <c:auto val="1"/>
        <c:lblOffset val="100"/>
        <c:baseTimeUnit val="years"/>
      </c:dateAx>
      <c:valAx>
        <c:axId val="1985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61.4</c:v>
                </c:pt>
                <c:pt idx="1">
                  <c:v>57.35</c:v>
                </c:pt>
                <c:pt idx="2">
                  <c:v>76.03</c:v>
                </c:pt>
                <c:pt idx="3">
                  <c:v>81.08</c:v>
                </c:pt>
                <c:pt idx="4">
                  <c:v>85.92</c:v>
                </c:pt>
              </c:numCache>
            </c:numRef>
          </c:val>
        </c:ser>
        <c:dLbls>
          <c:showLegendKey val="0"/>
          <c:showVal val="0"/>
          <c:showCatName val="0"/>
          <c:showSerName val="0"/>
          <c:showPercent val="0"/>
          <c:showBubbleSize val="0"/>
        </c:dLbls>
        <c:gapWidth val="150"/>
        <c:axId val="197571336"/>
        <c:axId val="19757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571336"/>
        <c:axId val="197571720"/>
      </c:lineChart>
      <c:dateAx>
        <c:axId val="197571336"/>
        <c:scaling>
          <c:orientation val="minMax"/>
        </c:scaling>
        <c:delete val="1"/>
        <c:axPos val="b"/>
        <c:numFmt formatCode="ge" sourceLinked="1"/>
        <c:majorTickMark val="none"/>
        <c:minorTickMark val="none"/>
        <c:tickLblPos val="none"/>
        <c:crossAx val="197571720"/>
        <c:crosses val="autoZero"/>
        <c:auto val="1"/>
        <c:lblOffset val="100"/>
        <c:baseTimeUnit val="years"/>
      </c:dateAx>
      <c:valAx>
        <c:axId val="19757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7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88184"/>
        <c:axId val="19838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88184"/>
        <c:axId val="198388568"/>
      </c:lineChart>
      <c:dateAx>
        <c:axId val="198388184"/>
        <c:scaling>
          <c:orientation val="minMax"/>
        </c:scaling>
        <c:delete val="1"/>
        <c:axPos val="b"/>
        <c:numFmt formatCode="ge" sourceLinked="1"/>
        <c:majorTickMark val="none"/>
        <c:minorTickMark val="none"/>
        <c:tickLblPos val="none"/>
        <c:crossAx val="198388568"/>
        <c:crosses val="autoZero"/>
        <c:auto val="1"/>
        <c:lblOffset val="100"/>
        <c:baseTimeUnit val="years"/>
      </c:dateAx>
      <c:valAx>
        <c:axId val="19838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8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75840"/>
        <c:axId val="19848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75840"/>
        <c:axId val="198485464"/>
      </c:lineChart>
      <c:dateAx>
        <c:axId val="198475840"/>
        <c:scaling>
          <c:orientation val="minMax"/>
        </c:scaling>
        <c:delete val="1"/>
        <c:axPos val="b"/>
        <c:numFmt formatCode="ge" sourceLinked="1"/>
        <c:majorTickMark val="none"/>
        <c:minorTickMark val="none"/>
        <c:tickLblPos val="none"/>
        <c:crossAx val="198485464"/>
        <c:crosses val="autoZero"/>
        <c:auto val="1"/>
        <c:lblOffset val="100"/>
        <c:baseTimeUnit val="years"/>
      </c:dateAx>
      <c:valAx>
        <c:axId val="19848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86640"/>
        <c:axId val="19848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86640"/>
        <c:axId val="198487032"/>
      </c:lineChart>
      <c:dateAx>
        <c:axId val="198486640"/>
        <c:scaling>
          <c:orientation val="minMax"/>
        </c:scaling>
        <c:delete val="1"/>
        <c:axPos val="b"/>
        <c:numFmt formatCode="ge" sourceLinked="1"/>
        <c:majorTickMark val="none"/>
        <c:minorTickMark val="none"/>
        <c:tickLblPos val="none"/>
        <c:crossAx val="198487032"/>
        <c:crosses val="autoZero"/>
        <c:auto val="1"/>
        <c:lblOffset val="100"/>
        <c:baseTimeUnit val="years"/>
      </c:dateAx>
      <c:valAx>
        <c:axId val="19848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8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88208"/>
        <c:axId val="19848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88208"/>
        <c:axId val="198488600"/>
      </c:lineChart>
      <c:dateAx>
        <c:axId val="198488208"/>
        <c:scaling>
          <c:orientation val="minMax"/>
        </c:scaling>
        <c:delete val="1"/>
        <c:axPos val="b"/>
        <c:numFmt formatCode="ge" sourceLinked="1"/>
        <c:majorTickMark val="none"/>
        <c:minorTickMark val="none"/>
        <c:tickLblPos val="none"/>
        <c:crossAx val="198488600"/>
        <c:crosses val="autoZero"/>
        <c:auto val="1"/>
        <c:lblOffset val="100"/>
        <c:baseTimeUnit val="years"/>
      </c:dateAx>
      <c:valAx>
        <c:axId val="19848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8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1814.97</c:v>
                </c:pt>
                <c:pt idx="1">
                  <c:v>1584.29</c:v>
                </c:pt>
                <c:pt idx="2">
                  <c:v>1444.11</c:v>
                </c:pt>
                <c:pt idx="3">
                  <c:v>1186.3</c:v>
                </c:pt>
                <c:pt idx="4">
                  <c:v>1078.46</c:v>
                </c:pt>
              </c:numCache>
            </c:numRef>
          </c:val>
        </c:ser>
        <c:dLbls>
          <c:showLegendKey val="0"/>
          <c:showVal val="0"/>
          <c:showCatName val="0"/>
          <c:showSerName val="0"/>
          <c:showPercent val="0"/>
          <c:showBubbleSize val="0"/>
        </c:dLbls>
        <c:gapWidth val="150"/>
        <c:axId val="198208808"/>
        <c:axId val="19820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98208808"/>
        <c:axId val="198209200"/>
      </c:lineChart>
      <c:dateAx>
        <c:axId val="198208808"/>
        <c:scaling>
          <c:orientation val="minMax"/>
        </c:scaling>
        <c:delete val="1"/>
        <c:axPos val="b"/>
        <c:numFmt formatCode="ge" sourceLinked="1"/>
        <c:majorTickMark val="none"/>
        <c:minorTickMark val="none"/>
        <c:tickLblPos val="none"/>
        <c:crossAx val="198209200"/>
        <c:crosses val="autoZero"/>
        <c:auto val="1"/>
        <c:lblOffset val="100"/>
        <c:baseTimeUnit val="years"/>
      </c:dateAx>
      <c:valAx>
        <c:axId val="19820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23.42</c:v>
                </c:pt>
                <c:pt idx="1">
                  <c:v>27.27</c:v>
                </c:pt>
                <c:pt idx="2">
                  <c:v>45.2</c:v>
                </c:pt>
                <c:pt idx="3">
                  <c:v>37.99</c:v>
                </c:pt>
                <c:pt idx="4">
                  <c:v>45.12</c:v>
                </c:pt>
              </c:numCache>
            </c:numRef>
          </c:val>
        </c:ser>
        <c:dLbls>
          <c:showLegendKey val="0"/>
          <c:showVal val="0"/>
          <c:showCatName val="0"/>
          <c:showSerName val="0"/>
          <c:showPercent val="0"/>
          <c:showBubbleSize val="0"/>
        </c:dLbls>
        <c:gapWidth val="150"/>
        <c:axId val="198210376"/>
        <c:axId val="19821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98210376"/>
        <c:axId val="198210768"/>
      </c:lineChart>
      <c:dateAx>
        <c:axId val="198210376"/>
        <c:scaling>
          <c:orientation val="minMax"/>
        </c:scaling>
        <c:delete val="1"/>
        <c:axPos val="b"/>
        <c:numFmt formatCode="ge" sourceLinked="1"/>
        <c:majorTickMark val="none"/>
        <c:minorTickMark val="none"/>
        <c:tickLblPos val="none"/>
        <c:crossAx val="198210768"/>
        <c:crosses val="autoZero"/>
        <c:auto val="1"/>
        <c:lblOffset val="100"/>
        <c:baseTimeUnit val="years"/>
      </c:dateAx>
      <c:valAx>
        <c:axId val="19821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721.82</c:v>
                </c:pt>
                <c:pt idx="1">
                  <c:v>643.04</c:v>
                </c:pt>
                <c:pt idx="2">
                  <c:v>381.53</c:v>
                </c:pt>
                <c:pt idx="3">
                  <c:v>457.78</c:v>
                </c:pt>
                <c:pt idx="4">
                  <c:v>390.24</c:v>
                </c:pt>
              </c:numCache>
            </c:numRef>
          </c:val>
        </c:ser>
        <c:dLbls>
          <c:showLegendKey val="0"/>
          <c:showVal val="0"/>
          <c:showCatName val="0"/>
          <c:showSerName val="0"/>
          <c:showPercent val="0"/>
          <c:showBubbleSize val="0"/>
        </c:dLbls>
        <c:gapWidth val="150"/>
        <c:axId val="198211944"/>
        <c:axId val="1985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98211944"/>
        <c:axId val="198512528"/>
      </c:lineChart>
      <c:dateAx>
        <c:axId val="198211944"/>
        <c:scaling>
          <c:orientation val="minMax"/>
        </c:scaling>
        <c:delete val="1"/>
        <c:axPos val="b"/>
        <c:numFmt formatCode="ge" sourceLinked="1"/>
        <c:majorTickMark val="none"/>
        <c:minorTickMark val="none"/>
        <c:tickLblPos val="none"/>
        <c:crossAx val="198512528"/>
        <c:crosses val="autoZero"/>
        <c:auto val="1"/>
        <c:lblOffset val="100"/>
        <c:baseTimeUnit val="years"/>
      </c:dateAx>
      <c:valAx>
        <c:axId val="1985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7" zoomScale="69" zoomScaleNormal="69"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座間味村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911</v>
      </c>
      <c r="AM8" s="47"/>
      <c r="AN8" s="47"/>
      <c r="AO8" s="47"/>
      <c r="AP8" s="47"/>
      <c r="AQ8" s="47"/>
      <c r="AR8" s="47"/>
      <c r="AS8" s="47"/>
      <c r="AT8" s="43">
        <f>データ!S6</f>
        <v>16.739999999999998</v>
      </c>
      <c r="AU8" s="43"/>
      <c r="AV8" s="43"/>
      <c r="AW8" s="43"/>
      <c r="AX8" s="43"/>
      <c r="AY8" s="43"/>
      <c r="AZ8" s="43"/>
      <c r="BA8" s="43"/>
      <c r="BB8" s="43">
        <f>データ!T6</f>
        <v>54.42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28.65</v>
      </c>
      <c r="Q10" s="43"/>
      <c r="R10" s="43"/>
      <c r="S10" s="43"/>
      <c r="T10" s="43"/>
      <c r="U10" s="43"/>
      <c r="V10" s="43"/>
      <c r="W10" s="43">
        <f>データ!P6</f>
        <v>83</v>
      </c>
      <c r="X10" s="43"/>
      <c r="Y10" s="43"/>
      <c r="Z10" s="43"/>
      <c r="AA10" s="43"/>
      <c r="AB10" s="43"/>
      <c r="AC10" s="43"/>
      <c r="AD10" s="47">
        <f>データ!Q6</f>
        <v>2634</v>
      </c>
      <c r="AE10" s="47"/>
      <c r="AF10" s="47"/>
      <c r="AG10" s="47"/>
      <c r="AH10" s="47"/>
      <c r="AI10" s="47"/>
      <c r="AJ10" s="47"/>
      <c r="AK10" s="2"/>
      <c r="AL10" s="47">
        <f>データ!U6</f>
        <v>253</v>
      </c>
      <c r="AM10" s="47"/>
      <c r="AN10" s="47"/>
      <c r="AO10" s="47"/>
      <c r="AP10" s="47"/>
      <c r="AQ10" s="47"/>
      <c r="AR10" s="47"/>
      <c r="AS10" s="47"/>
      <c r="AT10" s="43">
        <f>データ!V6</f>
        <v>0.04</v>
      </c>
      <c r="AU10" s="43"/>
      <c r="AV10" s="43"/>
      <c r="AW10" s="43"/>
      <c r="AX10" s="43"/>
      <c r="AY10" s="43"/>
      <c r="AZ10" s="43"/>
      <c r="BA10" s="43"/>
      <c r="BB10" s="43">
        <f>データ!W6</f>
        <v>6325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473545</v>
      </c>
      <c r="D6" s="31">
        <f t="shared" si="3"/>
        <v>47</v>
      </c>
      <c r="E6" s="31">
        <f t="shared" si="3"/>
        <v>17</v>
      </c>
      <c r="F6" s="31">
        <f t="shared" si="3"/>
        <v>6</v>
      </c>
      <c r="G6" s="31">
        <f t="shared" si="3"/>
        <v>0</v>
      </c>
      <c r="H6" s="31" t="str">
        <f t="shared" si="3"/>
        <v>沖縄県　座間味村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28.65</v>
      </c>
      <c r="P6" s="32">
        <f t="shared" si="3"/>
        <v>83</v>
      </c>
      <c r="Q6" s="32">
        <f t="shared" si="3"/>
        <v>2634</v>
      </c>
      <c r="R6" s="32">
        <f t="shared" si="3"/>
        <v>911</v>
      </c>
      <c r="S6" s="32">
        <f t="shared" si="3"/>
        <v>16.739999999999998</v>
      </c>
      <c r="T6" s="32">
        <f t="shared" si="3"/>
        <v>54.42</v>
      </c>
      <c r="U6" s="32">
        <f t="shared" si="3"/>
        <v>253</v>
      </c>
      <c r="V6" s="32">
        <f t="shared" si="3"/>
        <v>0.04</v>
      </c>
      <c r="W6" s="32">
        <f t="shared" si="3"/>
        <v>6325</v>
      </c>
      <c r="X6" s="33">
        <f>IF(X7="",NA(),X7)</f>
        <v>61.4</v>
      </c>
      <c r="Y6" s="33">
        <f t="shared" ref="Y6:AG6" si="4">IF(Y7="",NA(),Y7)</f>
        <v>57.35</v>
      </c>
      <c r="Z6" s="33">
        <f t="shared" si="4"/>
        <v>76.03</v>
      </c>
      <c r="AA6" s="33">
        <f t="shared" si="4"/>
        <v>81.08</v>
      </c>
      <c r="AB6" s="33">
        <f t="shared" si="4"/>
        <v>85.92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1814.97</v>
      </c>
      <c r="BF6" s="33">
        <f t="shared" ref="BF6:BN6" si="7">IF(BF7="",NA(),BF7)</f>
        <v>1584.29</v>
      </c>
      <c r="BG6" s="33">
        <f t="shared" si="7"/>
        <v>1444.11</v>
      </c>
      <c r="BH6" s="33">
        <f t="shared" si="7"/>
        <v>1186.3</v>
      </c>
      <c r="BI6" s="33">
        <f t="shared" si="7"/>
        <v>1078.46</v>
      </c>
      <c r="BJ6" s="33">
        <f t="shared" si="7"/>
        <v>1546.01</v>
      </c>
      <c r="BK6" s="33">
        <f t="shared" si="7"/>
        <v>1723.1</v>
      </c>
      <c r="BL6" s="33">
        <f t="shared" si="7"/>
        <v>1665.33</v>
      </c>
      <c r="BM6" s="33">
        <f t="shared" si="7"/>
        <v>1716.47</v>
      </c>
      <c r="BN6" s="33">
        <f t="shared" si="7"/>
        <v>1741.94</v>
      </c>
      <c r="BO6" s="32" t="str">
        <f>IF(BO7="","",IF(BO7="-","【-】","【"&amp;SUBSTITUTE(TEXT(BO7,"#,##0.00"),"-","△")&amp;"】"))</f>
        <v>【1,078.58】</v>
      </c>
      <c r="BP6" s="33">
        <f>IF(BP7="",NA(),BP7)</f>
        <v>23.42</v>
      </c>
      <c r="BQ6" s="33">
        <f t="shared" ref="BQ6:BY6" si="8">IF(BQ7="",NA(),BQ7)</f>
        <v>27.27</v>
      </c>
      <c r="BR6" s="33">
        <f t="shared" si="8"/>
        <v>45.2</v>
      </c>
      <c r="BS6" s="33">
        <f t="shared" si="8"/>
        <v>37.99</v>
      </c>
      <c r="BT6" s="33">
        <f t="shared" si="8"/>
        <v>45.12</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721.82</v>
      </c>
      <c r="CB6" s="33">
        <f t="shared" ref="CB6:CJ6" si="9">IF(CB7="",NA(),CB7)</f>
        <v>643.04</v>
      </c>
      <c r="CC6" s="33">
        <f t="shared" si="9"/>
        <v>381.53</v>
      </c>
      <c r="CD6" s="33">
        <f t="shared" si="9"/>
        <v>457.78</v>
      </c>
      <c r="CE6" s="33">
        <f t="shared" si="9"/>
        <v>390.24</v>
      </c>
      <c r="CF6" s="33">
        <f t="shared" si="9"/>
        <v>438.41</v>
      </c>
      <c r="CG6" s="33">
        <f t="shared" si="9"/>
        <v>459.38</v>
      </c>
      <c r="CH6" s="33">
        <f t="shared" si="9"/>
        <v>438.71</v>
      </c>
      <c r="CI6" s="33">
        <f t="shared" si="9"/>
        <v>463.38</v>
      </c>
      <c r="CJ6" s="33">
        <f t="shared" si="9"/>
        <v>510.15</v>
      </c>
      <c r="CK6" s="32" t="str">
        <f>IF(CK7="","",IF(CK7="-","【-】","【"&amp;SUBSTITUTE(TEXT(CK7,"#,##0.00"),"-","△")&amp;"】"))</f>
        <v>【419.50】</v>
      </c>
      <c r="CL6" s="33">
        <f>IF(CL7="",NA(),CL7)</f>
        <v>27.88</v>
      </c>
      <c r="CM6" s="33">
        <f t="shared" ref="CM6:CU6" si="10">IF(CM7="",NA(),CM7)</f>
        <v>27.88</v>
      </c>
      <c r="CN6" s="33">
        <f t="shared" si="10"/>
        <v>26.36</v>
      </c>
      <c r="CO6" s="33">
        <f t="shared" si="10"/>
        <v>26.36</v>
      </c>
      <c r="CP6" s="33">
        <f t="shared" si="10"/>
        <v>27.27</v>
      </c>
      <c r="CQ6" s="33">
        <f t="shared" si="10"/>
        <v>31.9</v>
      </c>
      <c r="CR6" s="33">
        <f t="shared" si="10"/>
        <v>32.04</v>
      </c>
      <c r="CS6" s="33">
        <f t="shared" si="10"/>
        <v>33.81</v>
      </c>
      <c r="CT6" s="33">
        <f t="shared" si="10"/>
        <v>31.37</v>
      </c>
      <c r="CU6" s="33">
        <f t="shared" si="10"/>
        <v>29.86</v>
      </c>
      <c r="CV6" s="32" t="str">
        <f>IF(CV7="","",IF(CV7="-","【-】","【"&amp;SUBSTITUTE(TEXT(CV7,"#,##0.00"),"-","△")&amp;"】"))</f>
        <v>【35.64】</v>
      </c>
      <c r="CW6" s="33">
        <f>IF(CW7="",NA(),CW7)</f>
        <v>92.45</v>
      </c>
      <c r="CX6" s="33">
        <f t="shared" ref="CX6:DF6" si="11">IF(CX7="",NA(),CX7)</f>
        <v>92.45</v>
      </c>
      <c r="CY6" s="33">
        <f t="shared" si="11"/>
        <v>92.16</v>
      </c>
      <c r="CZ6" s="33">
        <f t="shared" si="11"/>
        <v>96.53</v>
      </c>
      <c r="DA6" s="33">
        <f t="shared" si="11"/>
        <v>96.44</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473545</v>
      </c>
      <c r="D7" s="35">
        <v>47</v>
      </c>
      <c r="E7" s="35">
        <v>17</v>
      </c>
      <c r="F7" s="35">
        <v>6</v>
      </c>
      <c r="G7" s="35">
        <v>0</v>
      </c>
      <c r="H7" s="35" t="s">
        <v>96</v>
      </c>
      <c r="I7" s="35" t="s">
        <v>97</v>
      </c>
      <c r="J7" s="35" t="s">
        <v>98</v>
      </c>
      <c r="K7" s="35" t="s">
        <v>99</v>
      </c>
      <c r="L7" s="35" t="s">
        <v>100</v>
      </c>
      <c r="M7" s="36" t="s">
        <v>101</v>
      </c>
      <c r="N7" s="36" t="s">
        <v>102</v>
      </c>
      <c r="O7" s="36">
        <v>28.65</v>
      </c>
      <c r="P7" s="36">
        <v>83</v>
      </c>
      <c r="Q7" s="36">
        <v>2634</v>
      </c>
      <c r="R7" s="36">
        <v>911</v>
      </c>
      <c r="S7" s="36">
        <v>16.739999999999998</v>
      </c>
      <c r="T7" s="36">
        <v>54.42</v>
      </c>
      <c r="U7" s="36">
        <v>253</v>
      </c>
      <c r="V7" s="36">
        <v>0.04</v>
      </c>
      <c r="W7" s="36">
        <v>6325</v>
      </c>
      <c r="X7" s="36">
        <v>61.4</v>
      </c>
      <c r="Y7" s="36">
        <v>57.35</v>
      </c>
      <c r="Z7" s="36">
        <v>76.03</v>
      </c>
      <c r="AA7" s="36">
        <v>81.08</v>
      </c>
      <c r="AB7" s="36">
        <v>85.92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1814.97</v>
      </c>
      <c r="BF7" s="36">
        <v>1584.29</v>
      </c>
      <c r="BG7" s="36">
        <v>1444.11</v>
      </c>
      <c r="BH7" s="36">
        <v>1186.3</v>
      </c>
      <c r="BI7" s="36">
        <v>1078.46</v>
      </c>
      <c r="BJ7" s="36">
        <v>1546.01</v>
      </c>
      <c r="BK7" s="36">
        <v>1723.1</v>
      </c>
      <c r="BL7" s="36">
        <v>1665.33</v>
      </c>
      <c r="BM7" s="36">
        <v>1716.47</v>
      </c>
      <c r="BN7" s="36">
        <v>1741.94</v>
      </c>
      <c r="BO7" s="36">
        <v>1078.58</v>
      </c>
      <c r="BP7" s="36">
        <v>23.42</v>
      </c>
      <c r="BQ7" s="36">
        <v>27.27</v>
      </c>
      <c r="BR7" s="36">
        <v>45.2</v>
      </c>
      <c r="BS7" s="36">
        <v>37.99</v>
      </c>
      <c r="BT7" s="36">
        <v>45.12</v>
      </c>
      <c r="BU7" s="36">
        <v>38.049999999999997</v>
      </c>
      <c r="BV7" s="36">
        <v>35.909999999999997</v>
      </c>
      <c r="BW7" s="36">
        <v>37.92</v>
      </c>
      <c r="BX7" s="36">
        <v>35.049999999999997</v>
      </c>
      <c r="BY7" s="36">
        <v>33.86</v>
      </c>
      <c r="BZ7" s="36">
        <v>40.39</v>
      </c>
      <c r="CA7" s="36">
        <v>721.82</v>
      </c>
      <c r="CB7" s="36">
        <v>643.04</v>
      </c>
      <c r="CC7" s="36">
        <v>381.53</v>
      </c>
      <c r="CD7" s="36">
        <v>457.78</v>
      </c>
      <c r="CE7" s="36">
        <v>390.24</v>
      </c>
      <c r="CF7" s="36">
        <v>438.41</v>
      </c>
      <c r="CG7" s="36">
        <v>459.38</v>
      </c>
      <c r="CH7" s="36">
        <v>438.71</v>
      </c>
      <c r="CI7" s="36">
        <v>463.38</v>
      </c>
      <c r="CJ7" s="36">
        <v>510.15</v>
      </c>
      <c r="CK7" s="36">
        <v>419.5</v>
      </c>
      <c r="CL7" s="36">
        <v>27.88</v>
      </c>
      <c r="CM7" s="36">
        <v>27.88</v>
      </c>
      <c r="CN7" s="36">
        <v>26.36</v>
      </c>
      <c r="CO7" s="36">
        <v>26.36</v>
      </c>
      <c r="CP7" s="36">
        <v>27.27</v>
      </c>
      <c r="CQ7" s="36">
        <v>31.9</v>
      </c>
      <c r="CR7" s="36">
        <v>32.04</v>
      </c>
      <c r="CS7" s="36">
        <v>33.81</v>
      </c>
      <c r="CT7" s="36">
        <v>31.37</v>
      </c>
      <c r="CU7" s="36">
        <v>29.86</v>
      </c>
      <c r="CV7" s="36">
        <v>35.64</v>
      </c>
      <c r="CW7" s="36">
        <v>92.45</v>
      </c>
      <c r="CX7" s="36">
        <v>92.45</v>
      </c>
      <c r="CY7" s="36">
        <v>92.16</v>
      </c>
      <c r="CZ7" s="36">
        <v>96.53</v>
      </c>
      <c r="DA7" s="36">
        <v>96.44</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cp:lastPrinted>2016-02-23T05:42:25Z</cp:lastPrinted>
  <dcterms:created xsi:type="dcterms:W3CDTF">2016-02-03T09:21:55Z</dcterms:created>
  <dcterms:modified xsi:type="dcterms:W3CDTF">2016-02-23T07:55:09Z</dcterms:modified>
  <cp:category/>
</cp:coreProperties>
</file>