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mami07\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<sst xmlns="http://schemas.openxmlformats.org/spreadsheetml/2006/main" count="221" uniqueCount="111">
  <si>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</si>
  <si>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</si>
  <si>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</si>
  <si>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</si>
  <si>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</si>
  <si>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</si>
  <si>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</si>
  <si>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</si>
  <si>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</si>
  <si>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</si>
  <si>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</si>
  <si>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</si>
  <si>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</si>
  <si>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</si>
  <si>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</si>
  <si>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</si>
  <si>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</si>
  <si>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</si>
  <si>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</si>
  <si>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</si>
  <si>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</si>
  <si>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</si>
  <si>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</si>
  <si>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</si>
  <si>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</si>
  <si>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</si>
  <si>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</si>
  <si>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</si>
  <si>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</si>
  <si>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</si>
  <si>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</si>
  <si>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</si>
  <si>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</si>
  <si>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</si>
  <si>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</si>
  <si>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</si>
  <si>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</si>
  <si>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</si>
  <si>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</si>
  <si>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</si>
  <si>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</si>
  <si>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</si>
  <si>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</si>
  <si>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</si>
  <si>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</si>
  <si>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</si>
  <si>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</si>
  <si>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</si>
  <si>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</si>
  <si>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</si>
  <si>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</si>
  <si>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</si>
  <si>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</si>
  <si>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</si>
  <si>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</si>
  <si>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</si>
  <si>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</si>
  <si>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</si>
  <si>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</si>
  <si>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</si>
  <si>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</si>
  <si>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</si>
  <si>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</si>
  <si>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</si>
  <si>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</si>
  <si>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</si>
  <si>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</si>
  <si>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</si>
  <si>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</si>
  <si>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</si>
  <si>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</si>
  <si>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</si>
  <si>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</si>
  <si>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</si>
  <si>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</si>
  <si>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</si>
  <si>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</si>
  <si>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</si>
  <si>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</si>
  <si>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</si>
  <si>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</si>
  <si>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</si>
  <si>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</si>
  <si>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</si>
  <si>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</si>
  <si>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</si>
  <si>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</si>
  <si>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</si>
  <si>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</si>
  <si>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</si>
  <si>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</si>
  <si>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</si>
  <si>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</si>
  <si>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</si>
  <si>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</si>
  <si>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</si>
  <si>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座間味村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</si>
  <si>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</si>
  <si>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</si>
  <si>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</si>
  <si>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</si>
  <si>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</si>
  <si>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</si>
  <si>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</si>
  <si>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</si>
  <si>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</si>
  <si>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</si>
  <si>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</si>
  <si>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①単年度収支の赤字は他会計より繰入金で事業財源の確保をしていますが、他会計繰入金が年々減少しています。
④企業債の財務比率は年々減少しています。
⑤経費回収率は横這い状態で料金についても横這い状態が続いています。
⑥汚水処理原価は高い水準で横這い状態です。
⑦施設利用率は人口が少ない為低い水準となっています。
⑧水洗化率は年々１世帯づつ増加傾向にあります。</t>
    <rPh sb="1" eb="4">
      <t>タンネンド</t>
    </rPh>
    <rPh sb="4" eb="6">
      <t>シュウシ</t>
    </rPh>
    <rPh sb="7" eb="9">
      <t>アカジ</t>
    </rPh>
    <rPh sb="10" eb="11">
      <t>タ</t>
    </rPh>
    <rPh sb="11" eb="13">
      <t>カイケイ</t>
    </rPh>
    <rPh sb="15" eb="17">
      <t>クリイレ</t>
    </rPh>
    <rPh sb="17" eb="18">
      <t>キン</t>
    </rPh>
    <rPh sb="19" eb="21">
      <t>ジギョウ</t>
    </rPh>
    <rPh sb="21" eb="23">
      <t>ザイゲン</t>
    </rPh>
    <rPh sb="24" eb="26">
      <t>カクホ</t>
    </rPh>
    <rPh sb="34" eb="35">
      <t>タ</t>
    </rPh>
    <rPh sb="35" eb="37">
      <t>カイケイ</t>
    </rPh>
    <rPh sb="37" eb="39">
      <t>クリイレ</t>
    </rPh>
    <rPh sb="39" eb="40">
      <t>キン</t>
    </rPh>
    <rPh sb="41" eb="43">
      <t>ネンネン</t>
    </rPh>
    <rPh sb="43" eb="45">
      <t>ゲンショウ</t>
    </rPh>
    <rPh sb="53" eb="55">
      <t>キギョウ</t>
    </rPh>
    <rPh sb="55" eb="56">
      <t>サイ</t>
    </rPh>
    <rPh sb="57" eb="59">
      <t>ザイム</t>
    </rPh>
    <rPh sb="59" eb="61">
      <t>ヒリツ</t>
    </rPh>
    <rPh sb="62" eb="64">
      <t>ネンネン</t>
    </rPh>
    <rPh sb="64" eb="66">
      <t>ゲンショウ</t>
    </rPh>
    <rPh sb="74" eb="76">
      <t>ケイヒ</t>
    </rPh>
    <rPh sb="76" eb="78">
      <t>カイシュウ</t>
    </rPh>
    <rPh sb="78" eb="79">
      <t>リツ</t>
    </rPh>
    <rPh sb="80" eb="82">
      <t>ヨコバ</t>
    </rPh>
    <rPh sb="83" eb="85">
      <t>ジョウタイ</t>
    </rPh>
    <rPh sb="86" eb="88">
      <t>リョウキン</t>
    </rPh>
    <rPh sb="93" eb="95">
      <t>ヨコバ</t>
    </rPh>
    <rPh sb="96" eb="98">
      <t>ジョウタイ</t>
    </rPh>
    <rPh sb="99" eb="100">
      <t>ツヅ</t>
    </rPh>
    <rPh sb="108" eb="110">
      <t>オスイ</t>
    </rPh>
    <rPh sb="110" eb="112">
      <t>ショリ</t>
    </rPh>
    <rPh sb="112" eb="114">
      <t>ゲンカ</t>
    </rPh>
    <rPh sb="115" eb="116">
      <t>タカ</t>
    </rPh>
    <rPh sb="117" eb="119">
      <t>スイジュン</t>
    </rPh>
    <rPh sb="120" eb="122">
      <t>ヨコバ</t>
    </rPh>
    <rPh sb="123" eb="125">
      <t>ジョウタイ</t>
    </rPh>
    <rPh sb="130" eb="132">
      <t>シセツ</t>
    </rPh>
    <rPh sb="132" eb="135">
      <t>リヨウリツ</t>
    </rPh>
    <rPh sb="136" eb="138">
      <t>ジンコウ</t>
    </rPh>
    <rPh sb="139" eb="140">
      <t>スク</t>
    </rPh>
    <rPh sb="142" eb="143">
      <t>タメ</t>
    </rPh>
    <rPh sb="143" eb="144">
      <t>ヒク</t>
    </rPh>
    <rPh sb="145" eb="147">
      <t>スイジュン</t>
    </rPh>
    <rPh sb="157" eb="160">
      <t>スイセンカ</t>
    </rPh>
    <rPh sb="160" eb="161">
      <t>リツ</t>
    </rPh>
    <rPh sb="162" eb="164">
      <t>ネンネン</t>
    </rPh>
    <rPh sb="165" eb="167">
      <t>セタイ</t>
    </rPh>
    <rPh sb="169" eb="171">
      <t>ゾウカ</t>
    </rPh>
    <rPh sb="171" eb="173">
      <t>ケイコウ</t>
    </rPh>
    <phoneticPr fontId="4"/>
  </si>
  <si>
    <t>③管渠等の老朽化はありません。</t>
    <rPh sb="1" eb="2">
      <t>カン</t>
    </rPh>
    <rPh sb="2" eb="3">
      <t>キョ</t>
    </rPh>
    <rPh sb="3" eb="4">
      <t>トウ</t>
    </rPh>
    <rPh sb="5" eb="8">
      <t>ロウキュウカ</t>
    </rPh>
    <phoneticPr fontId="4"/>
  </si>
  <si>
    <t>　起債償還金は年々減少傾向にありますが、人口が少ない為下水道料金の収入が横這い状態で、料金の改定も住民の理解や議会の議決を得るために近隣市町村と比較し高額な設定は出来ず、また、必要な事業は実施しなければならない。これらのバランスを考えながらの経営になるため、可能な限り健全な事業を可能な限り取り組んでいきたい。</t>
    <rPh sb="3" eb="6">
      <t>ショウカンキン</t>
    </rPh>
    <rPh sb="7" eb="9">
      <t>ネンネン</t>
    </rPh>
    <rPh sb="9" eb="11">
      <t>ゲンショウ</t>
    </rPh>
    <rPh sb="11" eb="13">
      <t>ケイコウ</t>
    </rPh>
    <rPh sb="20" eb="22">
      <t>ジンコウ</t>
    </rPh>
    <rPh sb="23" eb="24">
      <t>スク</t>
    </rPh>
    <rPh sb="26" eb="27">
      <t>タメ</t>
    </rPh>
    <rPh sb="27" eb="30">
      <t>ゲスイドウ</t>
    </rPh>
    <rPh sb="30" eb="32">
      <t>リョウキン</t>
    </rPh>
    <rPh sb="33" eb="35">
      <t>シュウニュウ</t>
    </rPh>
    <rPh sb="36" eb="38">
      <t>ヨコバ</t>
    </rPh>
    <rPh sb="39" eb="41">
      <t>ジョウタイ</t>
    </rPh>
    <rPh sb="43" eb="45">
      <t>リョウキン</t>
    </rPh>
    <rPh sb="46" eb="48">
      <t>カイテイ</t>
    </rPh>
    <rPh sb="49" eb="51">
      <t>ジュウミン</t>
    </rPh>
    <rPh sb="52" eb="54">
      <t>リカイ</t>
    </rPh>
    <rPh sb="55" eb="57">
      <t>ギカイ</t>
    </rPh>
    <rPh sb="58" eb="60">
      <t>ギケツ</t>
    </rPh>
    <rPh sb="61" eb="62">
      <t>エ</t>
    </rPh>
    <rPh sb="66" eb="68">
      <t>キンリン</t>
    </rPh>
    <rPh sb="68" eb="71">
      <t>シチョウソン</t>
    </rPh>
    <rPh sb="72" eb="74">
      <t>ヒカク</t>
    </rPh>
    <rPh sb="75" eb="77">
      <t>コウガク</t>
    </rPh>
    <rPh sb="78" eb="80">
      <t>セッテイ</t>
    </rPh>
    <rPh sb="81" eb="83">
      <t>デキ</t>
    </rPh>
    <rPh sb="88" eb="90">
      <t>ヒツヨウ</t>
    </rPh>
    <rPh sb="91" eb="93">
      <t>ジギョウ</t>
    </rPh>
    <rPh sb="94" eb="96">
      <t>ジッシ</t>
    </rPh>
    <rPh sb="115" eb="116">
      <t>カンガ</t>
    </rPh>
    <rPh sb="121" eb="123">
      <t>ケイエイ</t>
    </rPh>
    <rPh sb="129" eb="131">
      <t>カノウ</t>
    </rPh>
    <rPh sb="132" eb="133">
      <t>カギ</t>
    </rPh>
    <rPh sb="134" eb="136">
      <t>ケンゼン</t>
    </rPh>
    <rPh sb="137" eb="139">
      <t>ジギョウ</t>
    </rPh>
    <rPh sb="140" eb="142">
      <t>カノウ</t>
    </rPh>
    <rPh sb="143" eb="144">
      <t>カギ</t>
    </rPh>
    <rPh sb="145" eb="146">
      <t>ト</t>
    </rPh>
    <rPh sb="147" eb="14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</si>
</sst>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8662544"/>
        <c:axId val="20866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208662544"/>
        <c:axId val="208667024"/>
      </c:lineChart>
      <c:dateAx>
        <c:axId val="208662544"/>
        <c:scaling>
          <c:orientation val="minMax"/>
        </c:scaling>
        <c:delete val="1"/>
        <c:axPos val="b"/>
        <c:numFmt formatCode="ge" sourceLinked="1"/>
        <c:majorTickMark val="none"/>
        <c:minorTickMark val="none"/>
        <c:tickLblPos val="none"/>
        <c:crossAx val="208667024"/>
        <c:crosses val="autoZero"/>
        <c:auto val="1"/>
        <c:lblOffset val="100"/>
        <c:baseTimeUnit val="years"/>
      </c:dateAx>
      <c:valAx>
        <c:axId val="20866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6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18.64</c:v>
                </c:pt>
                <c:pt idx="2">
                  <c:v>20.34</c:v>
                </c:pt>
                <c:pt idx="3">
                  <c:v>20.34</c:v>
                </c:pt>
                <c:pt idx="4">
                  <c:v>20.34</c:v>
                </c:pt>
              </c:numCache>
            </c:numRef>
          </c:val>
        </c:ser>
        <c:dLbls>
          <c:showLegendKey val="0"/>
          <c:showVal val="0"/>
          <c:showCatName val="0"/>
          <c:showSerName val="0"/>
          <c:showPercent val="0"/>
          <c:showBubbleSize val="0"/>
        </c:dLbls>
        <c:gapWidth val="150"/>
        <c:axId val="209086464"/>
        <c:axId val="20908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209086464"/>
        <c:axId val="209086856"/>
      </c:lineChart>
      <c:dateAx>
        <c:axId val="209086464"/>
        <c:scaling>
          <c:orientation val="minMax"/>
        </c:scaling>
        <c:delete val="1"/>
        <c:axPos val="b"/>
        <c:numFmt formatCode="ge" sourceLinked="1"/>
        <c:majorTickMark val="none"/>
        <c:minorTickMark val="none"/>
        <c:tickLblPos val="none"/>
        <c:crossAx val="209086856"/>
        <c:crosses val="autoZero"/>
        <c:auto val="1"/>
        <c:lblOffset val="100"/>
        <c:baseTimeUnit val="years"/>
      </c:dateAx>
      <c:valAx>
        <c:axId val="20908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91.07</c:v>
                </c:pt>
                <c:pt idx="1">
                  <c:v>85</c:v>
                </c:pt>
                <c:pt idx="2">
                  <c:v>82.81</c:v>
                </c:pt>
                <c:pt idx="3">
                  <c:v>86.89</c:v>
                </c:pt>
                <c:pt idx="4">
                  <c:v>92.98</c:v>
                </c:pt>
              </c:numCache>
            </c:numRef>
          </c:val>
        </c:ser>
        <c:dLbls>
          <c:showLegendKey val="0"/>
          <c:showVal val="0"/>
          <c:showCatName val="0"/>
          <c:showSerName val="0"/>
          <c:showPercent val="0"/>
          <c:showBubbleSize val="0"/>
        </c:dLbls>
        <c:gapWidth val="150"/>
        <c:axId val="209088032"/>
        <c:axId val="2093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209088032"/>
        <c:axId val="209342400"/>
      </c:lineChart>
      <c:dateAx>
        <c:axId val="209088032"/>
        <c:scaling>
          <c:orientation val="minMax"/>
        </c:scaling>
        <c:delete val="1"/>
        <c:axPos val="b"/>
        <c:numFmt formatCode="ge" sourceLinked="1"/>
        <c:majorTickMark val="none"/>
        <c:minorTickMark val="none"/>
        <c:tickLblPos val="none"/>
        <c:crossAx val="209342400"/>
        <c:crosses val="autoZero"/>
        <c:auto val="1"/>
        <c:lblOffset val="100"/>
        <c:baseTimeUnit val="years"/>
      </c:dateAx>
      <c:valAx>
        <c:axId val="2093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59.43</c:v>
                </c:pt>
                <c:pt idx="1">
                  <c:v>63.74</c:v>
                </c:pt>
                <c:pt idx="2">
                  <c:v>85.6</c:v>
                </c:pt>
                <c:pt idx="3">
                  <c:v>84.07</c:v>
                </c:pt>
                <c:pt idx="4">
                  <c:v>88.14</c:v>
                </c:pt>
              </c:numCache>
            </c:numRef>
          </c:val>
        </c:ser>
        <c:dLbls>
          <c:showLegendKey val="0"/>
          <c:showVal val="0"/>
          <c:showCatName val="0"/>
          <c:showSerName val="0"/>
          <c:showPercent val="0"/>
          <c:showBubbleSize val="0"/>
        </c:dLbls>
        <c:gapWidth val="150"/>
        <c:axId val="208730664"/>
        <c:axId val="20873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730664"/>
        <c:axId val="208731048"/>
      </c:lineChart>
      <c:dateAx>
        <c:axId val="208730664"/>
        <c:scaling>
          <c:orientation val="minMax"/>
        </c:scaling>
        <c:delete val="1"/>
        <c:axPos val="b"/>
        <c:numFmt formatCode="ge" sourceLinked="1"/>
        <c:majorTickMark val="none"/>
        <c:minorTickMark val="none"/>
        <c:tickLblPos val="none"/>
        <c:crossAx val="208731048"/>
        <c:crosses val="autoZero"/>
        <c:auto val="1"/>
        <c:lblOffset val="100"/>
        <c:baseTimeUnit val="years"/>
      </c:dateAx>
      <c:valAx>
        <c:axId val="20873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3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770672"/>
        <c:axId val="20877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770672"/>
        <c:axId val="208771056"/>
      </c:lineChart>
      <c:dateAx>
        <c:axId val="208770672"/>
        <c:scaling>
          <c:orientation val="minMax"/>
        </c:scaling>
        <c:delete val="1"/>
        <c:axPos val="b"/>
        <c:numFmt formatCode="ge" sourceLinked="1"/>
        <c:majorTickMark val="none"/>
        <c:minorTickMark val="none"/>
        <c:tickLblPos val="none"/>
        <c:crossAx val="208771056"/>
        <c:crosses val="autoZero"/>
        <c:auto val="1"/>
        <c:lblOffset val="100"/>
        <c:baseTimeUnit val="years"/>
      </c:dateAx>
      <c:valAx>
        <c:axId val="20877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7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845528"/>
        <c:axId val="12784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845528"/>
        <c:axId val="127844920"/>
      </c:lineChart>
      <c:dateAx>
        <c:axId val="208845528"/>
        <c:scaling>
          <c:orientation val="minMax"/>
        </c:scaling>
        <c:delete val="1"/>
        <c:axPos val="b"/>
        <c:numFmt formatCode="ge" sourceLinked="1"/>
        <c:majorTickMark val="none"/>
        <c:minorTickMark val="none"/>
        <c:tickLblPos val="none"/>
        <c:crossAx val="127844920"/>
        <c:crosses val="autoZero"/>
        <c:auto val="1"/>
        <c:lblOffset val="100"/>
        <c:baseTimeUnit val="years"/>
      </c:dateAx>
      <c:valAx>
        <c:axId val="12784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4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846096"/>
        <c:axId val="12784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846096"/>
        <c:axId val="127846488"/>
      </c:lineChart>
      <c:dateAx>
        <c:axId val="127846096"/>
        <c:scaling>
          <c:orientation val="minMax"/>
        </c:scaling>
        <c:delete val="1"/>
        <c:axPos val="b"/>
        <c:numFmt formatCode="ge" sourceLinked="1"/>
        <c:majorTickMark val="none"/>
        <c:minorTickMark val="none"/>
        <c:tickLblPos val="none"/>
        <c:crossAx val="127846488"/>
        <c:crosses val="autoZero"/>
        <c:auto val="1"/>
        <c:lblOffset val="100"/>
        <c:baseTimeUnit val="years"/>
      </c:dateAx>
      <c:valAx>
        <c:axId val="12784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4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847664"/>
        <c:axId val="20897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847664"/>
        <c:axId val="208977912"/>
      </c:lineChart>
      <c:dateAx>
        <c:axId val="127847664"/>
        <c:scaling>
          <c:orientation val="minMax"/>
        </c:scaling>
        <c:delete val="1"/>
        <c:axPos val="b"/>
        <c:numFmt formatCode="ge" sourceLinked="1"/>
        <c:majorTickMark val="none"/>
        <c:minorTickMark val="none"/>
        <c:tickLblPos val="none"/>
        <c:crossAx val="208977912"/>
        <c:crosses val="autoZero"/>
        <c:auto val="1"/>
        <c:lblOffset val="100"/>
        <c:baseTimeUnit val="years"/>
      </c:dateAx>
      <c:valAx>
        <c:axId val="20897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4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2376.14</c:v>
                </c:pt>
                <c:pt idx="1">
                  <c:v>2175.7600000000002</c:v>
                </c:pt>
                <c:pt idx="2">
                  <c:v>1610.41</c:v>
                </c:pt>
                <c:pt idx="3">
                  <c:v>1312.12</c:v>
                </c:pt>
                <c:pt idx="4">
                  <c:v>1093.18</c:v>
                </c:pt>
              </c:numCache>
            </c:numRef>
          </c:val>
        </c:ser>
        <c:dLbls>
          <c:showLegendKey val="0"/>
          <c:showVal val="0"/>
          <c:showCatName val="0"/>
          <c:showSerName val="0"/>
          <c:showPercent val="0"/>
          <c:showBubbleSize val="0"/>
        </c:dLbls>
        <c:gapWidth val="150"/>
        <c:axId val="208979088"/>
        <c:axId val="20897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208979088"/>
        <c:axId val="208979480"/>
      </c:lineChart>
      <c:dateAx>
        <c:axId val="208979088"/>
        <c:scaling>
          <c:orientation val="minMax"/>
        </c:scaling>
        <c:delete val="1"/>
        <c:axPos val="b"/>
        <c:numFmt formatCode="ge" sourceLinked="1"/>
        <c:majorTickMark val="none"/>
        <c:minorTickMark val="none"/>
        <c:tickLblPos val="none"/>
        <c:crossAx val="208979480"/>
        <c:crosses val="autoZero"/>
        <c:auto val="1"/>
        <c:lblOffset val="100"/>
        <c:baseTimeUnit val="years"/>
      </c:dateAx>
      <c:valAx>
        <c:axId val="20897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7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20.350000000000001</c:v>
                </c:pt>
                <c:pt idx="1">
                  <c:v>14</c:v>
                </c:pt>
                <c:pt idx="2">
                  <c:v>14.25</c:v>
                </c:pt>
                <c:pt idx="3">
                  <c:v>19.21</c:v>
                </c:pt>
                <c:pt idx="4">
                  <c:v>16.82</c:v>
                </c:pt>
              </c:numCache>
            </c:numRef>
          </c:val>
        </c:ser>
        <c:dLbls>
          <c:showLegendKey val="0"/>
          <c:showVal val="0"/>
          <c:showCatName val="0"/>
          <c:showSerName val="0"/>
          <c:showPercent val="0"/>
          <c:showBubbleSize val="0"/>
        </c:dLbls>
        <c:gapWidth val="150"/>
        <c:axId val="208980656"/>
        <c:axId val="20898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208980656"/>
        <c:axId val="208981048"/>
      </c:lineChart>
      <c:dateAx>
        <c:axId val="208980656"/>
        <c:scaling>
          <c:orientation val="minMax"/>
        </c:scaling>
        <c:delete val="1"/>
        <c:axPos val="b"/>
        <c:numFmt formatCode="ge" sourceLinked="1"/>
        <c:majorTickMark val="none"/>
        <c:minorTickMark val="none"/>
        <c:tickLblPos val="none"/>
        <c:crossAx val="208981048"/>
        <c:crosses val="autoZero"/>
        <c:auto val="1"/>
        <c:lblOffset val="100"/>
        <c:baseTimeUnit val="years"/>
      </c:dateAx>
      <c:valAx>
        <c:axId val="20898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8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815.08</c:v>
                </c:pt>
                <c:pt idx="1">
                  <c:v>1027.95</c:v>
                </c:pt>
                <c:pt idx="2">
                  <c:v>1130.9100000000001</c:v>
                </c:pt>
                <c:pt idx="3">
                  <c:v>849.14</c:v>
                </c:pt>
                <c:pt idx="4">
                  <c:v>916.84</c:v>
                </c:pt>
              </c:numCache>
            </c:numRef>
          </c:val>
        </c:ser>
        <c:dLbls>
          <c:showLegendKey val="0"/>
          <c:showVal val="0"/>
          <c:showCatName val="0"/>
          <c:showSerName val="0"/>
          <c:showPercent val="0"/>
          <c:showBubbleSize val="0"/>
        </c:dLbls>
        <c:gapWidth val="150"/>
        <c:axId val="209084896"/>
        <c:axId val="20908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209084896"/>
        <c:axId val="209085288"/>
      </c:lineChart>
      <c:dateAx>
        <c:axId val="209084896"/>
        <c:scaling>
          <c:orientation val="minMax"/>
        </c:scaling>
        <c:delete val="1"/>
        <c:axPos val="b"/>
        <c:numFmt formatCode="ge" sourceLinked="1"/>
        <c:majorTickMark val="none"/>
        <c:minorTickMark val="none"/>
        <c:tickLblPos val="none"/>
        <c:crossAx val="209085288"/>
        <c:crosses val="autoZero"/>
        <c:auto val="1"/>
        <c:lblOffset val="100"/>
        <c:baseTimeUnit val="years"/>
      </c:dateAx>
      <c:valAx>
        <c:axId val="20908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A11" zoomScale="82" zoomScaleNormal="82"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座間味村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911</v>
      </c>
      <c r="AM8" s="47"/>
      <c r="AN8" s="47"/>
      <c r="AO8" s="47"/>
      <c r="AP8" s="47"/>
      <c r="AQ8" s="47"/>
      <c r="AR8" s="47"/>
      <c r="AS8" s="47"/>
      <c r="AT8" s="43">
        <f>データ!S6</f>
        <v>16.739999999999998</v>
      </c>
      <c r="AU8" s="43"/>
      <c r="AV8" s="43"/>
      <c r="AW8" s="43"/>
      <c r="AX8" s="43"/>
      <c r="AY8" s="43"/>
      <c r="AZ8" s="43"/>
      <c r="BA8" s="43"/>
      <c r="BB8" s="43">
        <f>データ!T6</f>
        <v>54.42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6.46</v>
      </c>
      <c r="Q10" s="43"/>
      <c r="R10" s="43"/>
      <c r="S10" s="43"/>
      <c r="T10" s="43"/>
      <c r="U10" s="43"/>
      <c r="V10" s="43"/>
      <c r="W10" s="43">
        <f>データ!P6</f>
        <v>95.47</v>
      </c>
      <c r="X10" s="43"/>
      <c r="Y10" s="43"/>
      <c r="Z10" s="43"/>
      <c r="AA10" s="43"/>
      <c r="AB10" s="43"/>
      <c r="AC10" s="43"/>
      <c r="AD10" s="47">
        <f>データ!Q6</f>
        <v>2634</v>
      </c>
      <c r="AE10" s="47"/>
      <c r="AF10" s="47"/>
      <c r="AG10" s="47"/>
      <c r="AH10" s="47"/>
      <c r="AI10" s="47"/>
      <c r="AJ10" s="47"/>
      <c r="AK10" s="2"/>
      <c r="AL10" s="47">
        <f>データ!U6</f>
        <v>57</v>
      </c>
      <c r="AM10" s="47"/>
      <c r="AN10" s="47"/>
      <c r="AO10" s="47"/>
      <c r="AP10" s="47"/>
      <c r="AQ10" s="47"/>
      <c r="AR10" s="47"/>
      <c r="AS10" s="47"/>
      <c r="AT10" s="43">
        <f>データ!V6</f>
        <v>7.0000000000000007E-2</v>
      </c>
      <c r="AU10" s="43"/>
      <c r="AV10" s="43"/>
      <c r="AW10" s="43"/>
      <c r="AX10" s="43"/>
      <c r="AY10" s="43"/>
      <c r="AZ10" s="43"/>
      <c r="BA10" s="43"/>
      <c r="BB10" s="43">
        <f>データ!W6</f>
        <v>814.29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473545</v>
      </c>
      <c r="D6" s="31">
        <f t="shared" si="3"/>
        <v>47</v>
      </c>
      <c r="E6" s="31">
        <f t="shared" si="3"/>
        <v>17</v>
      </c>
      <c r="F6" s="31">
        <f t="shared" si="3"/>
        <v>5</v>
      </c>
      <c r="G6" s="31">
        <f t="shared" si="3"/>
        <v>0</v>
      </c>
      <c r="H6" s="31" t="str">
        <f t="shared" si="3"/>
        <v>沖縄県　座間味村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6.46</v>
      </c>
      <c r="P6" s="32">
        <f t="shared" si="3"/>
        <v>95.47</v>
      </c>
      <c r="Q6" s="32">
        <f t="shared" si="3"/>
        <v>2634</v>
      </c>
      <c r="R6" s="32">
        <f t="shared" si="3"/>
        <v>911</v>
      </c>
      <c r="S6" s="32">
        <f t="shared" si="3"/>
        <v>16.739999999999998</v>
      </c>
      <c r="T6" s="32">
        <f t="shared" si="3"/>
        <v>54.42</v>
      </c>
      <c r="U6" s="32">
        <f t="shared" si="3"/>
        <v>57</v>
      </c>
      <c r="V6" s="32">
        <f t="shared" si="3"/>
        <v>7.0000000000000007E-2</v>
      </c>
      <c r="W6" s="32">
        <f t="shared" si="3"/>
        <v>814.29</v>
      </c>
      <c r="X6" s="33">
        <f>IF(X7="",NA(),X7)</f>
        <v>59.43</v>
      </c>
      <c r="Y6" s="33">
        <f t="shared" ref="Y6:AG6" si="4">IF(Y7="",NA(),Y7)</f>
        <v>63.74</v>
      </c>
      <c r="Z6" s="33">
        <f t="shared" si="4"/>
        <v>85.6</v>
      </c>
      <c r="AA6" s="33">
        <f t="shared" si="4"/>
        <v>84.07</v>
      </c>
      <c r="AB6" s="33">
        <f t="shared" si="4"/>
        <v>88.14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2376.14</v>
      </c>
      <c r="BF6" s="33">
        <f t="shared" ref="BF6:BN6" si="7">IF(BF7="",NA(),BF7)</f>
        <v>2175.7600000000002</v>
      </c>
      <c r="BG6" s="33">
        <f t="shared" si="7"/>
        <v>1610.41</v>
      </c>
      <c r="BH6" s="33">
        <f t="shared" si="7"/>
        <v>1312.12</v>
      </c>
      <c r="BI6" s="33">
        <f t="shared" si="7"/>
        <v>1093.18</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20.350000000000001</v>
      </c>
      <c r="BQ6" s="33">
        <f t="shared" ref="BQ6:BY6" si="8">IF(BQ7="",NA(),BQ7)</f>
        <v>14</v>
      </c>
      <c r="BR6" s="33">
        <f t="shared" si="8"/>
        <v>14.25</v>
      </c>
      <c r="BS6" s="33">
        <f t="shared" si="8"/>
        <v>19.21</v>
      </c>
      <c r="BT6" s="33">
        <f t="shared" si="8"/>
        <v>16.82</v>
      </c>
      <c r="BU6" s="33">
        <f t="shared" si="8"/>
        <v>43.24</v>
      </c>
      <c r="BV6" s="33">
        <f t="shared" si="8"/>
        <v>42.13</v>
      </c>
      <c r="BW6" s="33">
        <f t="shared" si="8"/>
        <v>42.48</v>
      </c>
      <c r="BX6" s="33">
        <f t="shared" si="8"/>
        <v>41.04</v>
      </c>
      <c r="BY6" s="33">
        <f t="shared" si="8"/>
        <v>41.08</v>
      </c>
      <c r="BZ6" s="32" t="str">
        <f>IF(BZ7="","",IF(BZ7="-","【-】","【"&amp;SUBSTITUTE(TEXT(BZ7,"#,##0.00"),"-","△")&amp;"】"))</f>
        <v>【51.49】</v>
      </c>
      <c r="CA6" s="33">
        <f>IF(CA7="",NA(),CA7)</f>
        <v>815.08</v>
      </c>
      <c r="CB6" s="33">
        <f t="shared" ref="CB6:CJ6" si="9">IF(CB7="",NA(),CB7)</f>
        <v>1027.95</v>
      </c>
      <c r="CC6" s="33">
        <f t="shared" si="9"/>
        <v>1130.9100000000001</v>
      </c>
      <c r="CD6" s="33">
        <f t="shared" si="9"/>
        <v>849.14</v>
      </c>
      <c r="CE6" s="33">
        <f t="shared" si="9"/>
        <v>916.84</v>
      </c>
      <c r="CF6" s="33">
        <f t="shared" si="9"/>
        <v>338.76</v>
      </c>
      <c r="CG6" s="33">
        <f t="shared" si="9"/>
        <v>348.41</v>
      </c>
      <c r="CH6" s="33">
        <f t="shared" si="9"/>
        <v>343.8</v>
      </c>
      <c r="CI6" s="33">
        <f t="shared" si="9"/>
        <v>357.08</v>
      </c>
      <c r="CJ6" s="33">
        <f t="shared" si="9"/>
        <v>378.08</v>
      </c>
      <c r="CK6" s="32" t="str">
        <f>IF(CK7="","",IF(CK7="-","【-】","【"&amp;SUBSTITUTE(TEXT(CK7,"#,##0.00"),"-","△")&amp;"】"))</f>
        <v>【295.10】</v>
      </c>
      <c r="CL6" s="32">
        <f>IF(CL7="",NA(),CL7)</f>
        <v>0</v>
      </c>
      <c r="CM6" s="33">
        <f t="shared" ref="CM6:CU6" si="10">IF(CM7="",NA(),CM7)</f>
        <v>18.64</v>
      </c>
      <c r="CN6" s="33">
        <f t="shared" si="10"/>
        <v>20.34</v>
      </c>
      <c r="CO6" s="33">
        <f t="shared" si="10"/>
        <v>20.34</v>
      </c>
      <c r="CP6" s="33">
        <f t="shared" si="10"/>
        <v>20.34</v>
      </c>
      <c r="CQ6" s="33">
        <f t="shared" si="10"/>
        <v>44.65</v>
      </c>
      <c r="CR6" s="33">
        <f t="shared" si="10"/>
        <v>46.85</v>
      </c>
      <c r="CS6" s="33">
        <f t="shared" si="10"/>
        <v>46.06</v>
      </c>
      <c r="CT6" s="33">
        <f t="shared" si="10"/>
        <v>45.95</v>
      </c>
      <c r="CU6" s="33">
        <f t="shared" si="10"/>
        <v>44.69</v>
      </c>
      <c r="CV6" s="32" t="str">
        <f>IF(CV7="","",IF(CV7="-","【-】","【"&amp;SUBSTITUTE(TEXT(CV7,"#,##0.00"),"-","△")&amp;"】"))</f>
        <v>【53.32】</v>
      </c>
      <c r="CW6" s="33">
        <f>IF(CW7="",NA(),CW7)</f>
        <v>91.07</v>
      </c>
      <c r="CX6" s="33">
        <f t="shared" ref="CX6:DF6" si="11">IF(CX7="",NA(),CX7)</f>
        <v>85</v>
      </c>
      <c r="CY6" s="33">
        <f t="shared" si="11"/>
        <v>82.81</v>
      </c>
      <c r="CZ6" s="33">
        <f t="shared" si="11"/>
        <v>86.89</v>
      </c>
      <c r="DA6" s="33">
        <f t="shared" si="11"/>
        <v>92.98</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473545</v>
      </c>
      <c r="D7" s="35">
        <v>47</v>
      </c>
      <c r="E7" s="35">
        <v>17</v>
      </c>
      <c r="F7" s="35">
        <v>5</v>
      </c>
      <c r="G7" s="35">
        <v>0</v>
      </c>
      <c r="H7" s="35" t="s">
        <v>96</v>
      </c>
      <c r="I7" s="35" t="s">
        <v>97</v>
      </c>
      <c r="J7" s="35" t="s">
        <v>98</v>
      </c>
      <c r="K7" s="35" t="s">
        <v>99</v>
      </c>
      <c r="L7" s="35" t="s">
        <v>100</v>
      </c>
      <c r="M7" s="36" t="s">
        <v>101</v>
      </c>
      <c r="N7" s="36" t="s">
        <v>102</v>
      </c>
      <c r="O7" s="36">
        <v>6.46</v>
      </c>
      <c r="P7" s="36">
        <v>95.47</v>
      </c>
      <c r="Q7" s="36">
        <v>2634</v>
      </c>
      <c r="R7" s="36">
        <v>911</v>
      </c>
      <c r="S7" s="36">
        <v>16.739999999999998</v>
      </c>
      <c r="T7" s="36">
        <v>54.42</v>
      </c>
      <c r="U7" s="36">
        <v>57</v>
      </c>
      <c r="V7" s="36">
        <v>7.0000000000000007E-2</v>
      </c>
      <c r="W7" s="36">
        <v>814.29</v>
      </c>
      <c r="X7" s="36">
        <v>59.43</v>
      </c>
      <c r="Y7" s="36">
        <v>63.74</v>
      </c>
      <c r="Z7" s="36">
        <v>85.6</v>
      </c>
      <c r="AA7" s="36">
        <v>84.07</v>
      </c>
      <c r="AB7" s="36">
        <v>88.14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2376.14</v>
      </c>
      <c r="BF7" s="36">
        <v>2175.7600000000002</v>
      </c>
      <c r="BG7" s="36">
        <v>1610.41</v>
      </c>
      <c r="BH7" s="36">
        <v>1312.12</v>
      </c>
      <c r="BI7" s="36">
        <v>1093.18</v>
      </c>
      <c r="BJ7" s="36">
        <v>1316.7</v>
      </c>
      <c r="BK7" s="36">
        <v>1224.75</v>
      </c>
      <c r="BL7" s="36">
        <v>1144.05</v>
      </c>
      <c r="BM7" s="36">
        <v>1117.1099999999999</v>
      </c>
      <c r="BN7" s="36">
        <v>1161.05</v>
      </c>
      <c r="BO7" s="36">
        <v>992.47</v>
      </c>
      <c r="BP7" s="36">
        <v>20.350000000000001</v>
      </c>
      <c r="BQ7" s="36">
        <v>14</v>
      </c>
      <c r="BR7" s="36">
        <v>14.25</v>
      </c>
      <c r="BS7" s="36">
        <v>19.21</v>
      </c>
      <c r="BT7" s="36">
        <v>16.82</v>
      </c>
      <c r="BU7" s="36">
        <v>43.24</v>
      </c>
      <c r="BV7" s="36">
        <v>42.13</v>
      </c>
      <c r="BW7" s="36">
        <v>42.48</v>
      </c>
      <c r="BX7" s="36">
        <v>41.04</v>
      </c>
      <c r="BY7" s="36">
        <v>41.08</v>
      </c>
      <c r="BZ7" s="36">
        <v>51.49</v>
      </c>
      <c r="CA7" s="36">
        <v>815.08</v>
      </c>
      <c r="CB7" s="36">
        <v>1027.95</v>
      </c>
      <c r="CC7" s="36">
        <v>1130.9100000000001</v>
      </c>
      <c r="CD7" s="36">
        <v>849.14</v>
      </c>
      <c r="CE7" s="36">
        <v>916.84</v>
      </c>
      <c r="CF7" s="36">
        <v>338.76</v>
      </c>
      <c r="CG7" s="36">
        <v>348.41</v>
      </c>
      <c r="CH7" s="36">
        <v>343.8</v>
      </c>
      <c r="CI7" s="36">
        <v>357.08</v>
      </c>
      <c r="CJ7" s="36">
        <v>378.08</v>
      </c>
      <c r="CK7" s="36">
        <v>295.10000000000002</v>
      </c>
      <c r="CL7" s="36">
        <v>0</v>
      </c>
      <c r="CM7" s="36">
        <v>18.64</v>
      </c>
      <c r="CN7" s="36">
        <v>20.34</v>
      </c>
      <c r="CO7" s="36">
        <v>20.34</v>
      </c>
      <c r="CP7" s="36">
        <v>20.34</v>
      </c>
      <c r="CQ7" s="36">
        <v>44.65</v>
      </c>
      <c r="CR7" s="36">
        <v>46.85</v>
      </c>
      <c r="CS7" s="36">
        <v>46.06</v>
      </c>
      <c r="CT7" s="36">
        <v>45.95</v>
      </c>
      <c r="CU7" s="36">
        <v>44.69</v>
      </c>
      <c r="CV7" s="36">
        <v>53.32</v>
      </c>
      <c r="CW7" s="36">
        <v>91.07</v>
      </c>
      <c r="CX7" s="36">
        <v>85</v>
      </c>
      <c r="CY7" s="36">
        <v>82.81</v>
      </c>
      <c r="CZ7" s="36">
        <v>86.89</v>
      </c>
      <c r="DA7" s="36">
        <v>92.98</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zamami07</cp:lastModifiedBy>
  <cp:lastPrinted>2016-02-23T05:43:11Z</cp:lastPrinted>
  <dcterms:created xsi:type="dcterms:W3CDTF">2016-02-03T09:19:33Z</dcterms:created>
  <dcterms:modified xsi:type="dcterms:W3CDTF">2016-02-23T08:07:59Z</dcterms:modified>
  <cp:category/>
</cp:coreProperties>
</file>