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<sst xmlns="http://schemas.openxmlformats.org/spreadsheetml/2006/main" count="217" uniqueCount="107">
  <si>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</si>
  <si>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</si>
  <si>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</si>
  <si>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</si>
  <si>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</si>
  <si>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</si>
  <si>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</si>
  <si>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</si>
  <si>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</si>
  <si>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</si>
  <si>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</si>
  <si>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</si>
  <si>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</si>
  <si>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</si>
  <si>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</si>
  <si>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</si>
  <si>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</si>
  <si>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</si>
  <si>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</si>
  <si>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</si>
  <si>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</si>
  <si>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</si>
  <si>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</si>
  <si>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</si>
  <si>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</si>
  <si>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</si>
  <si>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</si>
  <si>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</si>
  <si>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</si>
  <si>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</si>
  <si>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</si>
  <si>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</si>
  <si>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</si>
  <si>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</si>
  <si>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</si>
  <si>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</si>
  <si>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</si>
  <si>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</si>
  <si>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</si>
  <si>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</si>
  <si>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</si>
  <si>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</si>
  <si>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</si>
  <si>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</si>
  <si>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</si>
  <si>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</si>
  <si>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</si>
  <si>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</si>
  <si>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</si>
  <si>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</si>
  <si>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</si>
  <si>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</si>
  <si>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</si>
  <si>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</si>
  <si>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</si>
  <si>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</si>
  <si>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</si>
  <si>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</si>
  <si>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</si>
  <si>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</si>
  <si>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</si>
  <si>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</si>
  <si>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</si>
  <si>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</si>
  <si>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</si>
  <si>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</si>
  <si>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</si>
  <si>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</si>
  <si>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</si>
  <si>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</si>
  <si>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</si>
  <si>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</si>
  <si>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</si>
  <si>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</si>
  <si>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</si>
  <si>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</si>
  <si>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</si>
  <si>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</si>
  <si>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</si>
  <si>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</si>
  <si>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</si>
  <si>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</si>
  <si>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</si>
  <si>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</si>
  <si>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</si>
  <si>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</si>
  <si>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</si>
  <si>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</si>
  <si>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</si>
  <si>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</si>
  <si>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</si>
  <si>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</si>
  <si>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</si>
  <si>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読谷村</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</si>
  <si>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</si>
  <si>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</si>
  <si>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</si>
  <si>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</si>
  <si>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</si>
  <si>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</si>
  <si>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</si>
  <si>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</si>
  <si>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</si>
  <si>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</si>
  <si>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有形固定資産減価償却率が平均に比べ高くなっている。今後10年で更新対象管路が増えるため資本の確保及び必要に応じて経営改善の実施や投資計画が必要になる。
②管路経年化率
　類似団体に比べ低い数値になっているが、今後10年で法定耐用年数に達することから、老朽化の状況を把握し更新についての検討が必要である。
③管路更新率
　更新対象管路が増えることから、資本の確保及び管路の状況を把握し、適切な更新計画の検討が必要である。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ゲンカ</t>
    </rPh>
    <rPh sb="22" eb="24">
      <t>ショウキャク</t>
    </rPh>
    <rPh sb="24" eb="25">
      <t>リツ</t>
    </rPh>
    <rPh sb="26" eb="28">
      <t>ヘイキン</t>
    </rPh>
    <rPh sb="29" eb="30">
      <t>クラ</t>
    </rPh>
    <rPh sb="31" eb="32">
      <t>タカ</t>
    </rPh>
    <rPh sb="39" eb="41">
      <t>コンゴ</t>
    </rPh>
    <rPh sb="43" eb="44">
      <t>ネン</t>
    </rPh>
    <rPh sb="45" eb="47">
      <t>コウシン</t>
    </rPh>
    <rPh sb="47" eb="49">
      <t>タイショウ</t>
    </rPh>
    <rPh sb="49" eb="51">
      <t>カンロ</t>
    </rPh>
    <rPh sb="52" eb="53">
      <t>フ</t>
    </rPh>
    <rPh sb="57" eb="59">
      <t>シホン</t>
    </rPh>
    <rPh sb="60" eb="62">
      <t>カクホ</t>
    </rPh>
    <rPh sb="62" eb="63">
      <t>オヨ</t>
    </rPh>
    <rPh sb="64" eb="66">
      <t>ヒツヨウ</t>
    </rPh>
    <rPh sb="67" eb="68">
      <t>オウ</t>
    </rPh>
    <rPh sb="70" eb="72">
      <t>ケイエイ</t>
    </rPh>
    <rPh sb="72" eb="74">
      <t>カイゼン</t>
    </rPh>
    <rPh sb="75" eb="77">
      <t>ジッシ</t>
    </rPh>
    <rPh sb="78" eb="80">
      <t>トウシ</t>
    </rPh>
    <rPh sb="80" eb="82">
      <t>ケイカク</t>
    </rPh>
    <rPh sb="83" eb="85">
      <t>ヒツヨウ</t>
    </rPh>
    <rPh sb="91" eb="93">
      <t>カンロ</t>
    </rPh>
    <rPh sb="93" eb="96">
      <t>ケイネンカ</t>
    </rPh>
    <rPh sb="96" eb="97">
      <t>リツ</t>
    </rPh>
    <rPh sb="99" eb="101">
      <t>ルイジ</t>
    </rPh>
    <rPh sb="101" eb="103">
      <t>ダンタイ</t>
    </rPh>
    <rPh sb="104" eb="105">
      <t>クラ</t>
    </rPh>
    <rPh sb="106" eb="107">
      <t>ヒク</t>
    </rPh>
    <rPh sb="108" eb="110">
      <t>スウチ</t>
    </rPh>
    <rPh sb="118" eb="120">
      <t>コンゴ</t>
    </rPh>
    <rPh sb="122" eb="123">
      <t>ネン</t>
    </rPh>
    <rPh sb="124" eb="126">
      <t>ホウテイ</t>
    </rPh>
    <rPh sb="126" eb="128">
      <t>タイヨウ</t>
    </rPh>
    <rPh sb="128" eb="130">
      <t>ネンスウ</t>
    </rPh>
    <rPh sb="131" eb="132">
      <t>タッ</t>
    </rPh>
    <rPh sb="139" eb="142">
      <t>ロウキュウカ</t>
    </rPh>
    <rPh sb="143" eb="145">
      <t>ジョウキョウ</t>
    </rPh>
    <rPh sb="146" eb="148">
      <t>ハアク</t>
    </rPh>
    <rPh sb="149" eb="151">
      <t>コウシン</t>
    </rPh>
    <rPh sb="156" eb="158">
      <t>ケントウ</t>
    </rPh>
    <rPh sb="159" eb="161">
      <t>ヒツヨウ</t>
    </rPh>
    <rPh sb="167" eb="169">
      <t>カンロ</t>
    </rPh>
    <rPh sb="169" eb="171">
      <t>コウシン</t>
    </rPh>
    <rPh sb="171" eb="172">
      <t>リツ</t>
    </rPh>
    <rPh sb="174" eb="176">
      <t>コウシン</t>
    </rPh>
    <rPh sb="176" eb="178">
      <t>タイショウ</t>
    </rPh>
    <rPh sb="178" eb="180">
      <t>カンロ</t>
    </rPh>
    <rPh sb="181" eb="182">
      <t>フ</t>
    </rPh>
    <rPh sb="189" eb="191">
      <t>シホン</t>
    </rPh>
    <rPh sb="192" eb="194">
      <t>カクホ</t>
    </rPh>
    <rPh sb="194" eb="195">
      <t>オヨ</t>
    </rPh>
    <rPh sb="196" eb="198">
      <t>カンロ</t>
    </rPh>
    <rPh sb="199" eb="201">
      <t>ジョウキョウ</t>
    </rPh>
    <rPh sb="202" eb="204">
      <t>ハアク</t>
    </rPh>
    <rPh sb="206" eb="208">
      <t>テキセツ</t>
    </rPh>
    <rPh sb="209" eb="211">
      <t>コウシン</t>
    </rPh>
    <rPh sb="211" eb="213">
      <t>ケイカク</t>
    </rPh>
    <rPh sb="214" eb="216">
      <t>ケントウ</t>
    </rPh>
    <rPh sb="217" eb="219">
      <t>ヒツヨウ</t>
    </rPh>
    <phoneticPr fontId="4"/>
  </si>
  <si>
    <t>①経営収支比率
　平均値を上回っていることから健全な状態と言えるが今後、管路の更新需要増加等に係る費用の確保が必要である。
②累積欠損金比率
　累積欠損金が発生していないことから、経営の健全化に寄与している。
③流動比率
　平均値を上回っているが今後、管路の更新需要増加に伴い企業債の発行が増え低下することが考えられる。
④企業債残高対給水収益比率
　平均値を下回っているが、今後管路の更新需要・設備投資などにより企業債発行の検討が必要である。
⑤料金回収率
　平均値を上回っているため良好と判断できるが、今後も維持するために回収率の向上に努めていきたい。
⑥給水原価
　5か年間ほぼ同額を維持している。給水原価も適正であると考えている。
⑦施設利用率
　平均値を上回っているため施設の効率性はよいと判断している。
⑧有収率
　平均値を上回っており適正と考えている。今後も有収率の向上に努めていきたい。</t>
    <rPh sb="1" eb="3">
      <t>ケイエイ</t>
    </rPh>
    <rPh sb="3" eb="5">
      <t>シュウシ</t>
    </rPh>
    <rPh sb="5" eb="7">
      <t>ヒリツ</t>
    </rPh>
    <rPh sb="9" eb="12">
      <t>ヘイキンチ</t>
    </rPh>
    <rPh sb="13" eb="15">
      <t>ウワマワ</t>
    </rPh>
    <rPh sb="23" eb="25">
      <t>ケンゼン</t>
    </rPh>
    <rPh sb="26" eb="28">
      <t>ジョウタイ</t>
    </rPh>
    <rPh sb="29" eb="30">
      <t>イ</t>
    </rPh>
    <rPh sb="33" eb="35">
      <t>コンゴ</t>
    </rPh>
    <rPh sb="36" eb="38">
      <t>カンロ</t>
    </rPh>
    <rPh sb="39" eb="41">
      <t>コウシン</t>
    </rPh>
    <rPh sb="41" eb="43">
      <t>ジュヨウ</t>
    </rPh>
    <rPh sb="43" eb="45">
      <t>ゾウカ</t>
    </rPh>
    <rPh sb="45" eb="46">
      <t>トウ</t>
    </rPh>
    <rPh sb="47" eb="48">
      <t>カカ</t>
    </rPh>
    <rPh sb="49" eb="51">
      <t>ヒヨウ</t>
    </rPh>
    <rPh sb="52" eb="54">
      <t>カクホ</t>
    </rPh>
    <rPh sb="55" eb="57">
      <t>ヒツヨウ</t>
    </rPh>
    <rPh sb="63" eb="65">
      <t>ルイセキ</t>
    </rPh>
    <rPh sb="65" eb="67">
      <t>ケッソン</t>
    </rPh>
    <rPh sb="67" eb="68">
      <t>キン</t>
    </rPh>
    <rPh sb="68" eb="70">
      <t>ヒリツ</t>
    </rPh>
    <rPh sb="72" eb="74">
      <t>ルイセキ</t>
    </rPh>
    <rPh sb="74" eb="76">
      <t>ケッソン</t>
    </rPh>
    <rPh sb="76" eb="77">
      <t>キン</t>
    </rPh>
    <rPh sb="78" eb="80">
      <t>ハッセイ</t>
    </rPh>
    <rPh sb="90" eb="92">
      <t>ケイエイ</t>
    </rPh>
    <rPh sb="93" eb="96">
      <t>ケンゼンカ</t>
    </rPh>
    <rPh sb="97" eb="99">
      <t>キヨ</t>
    </rPh>
    <rPh sb="106" eb="108">
      <t>リュウドウ</t>
    </rPh>
    <rPh sb="108" eb="110">
      <t>ヒリツ</t>
    </rPh>
    <rPh sb="112" eb="115">
      <t>ヘイキンチ</t>
    </rPh>
    <rPh sb="116" eb="118">
      <t>ウワマワ</t>
    </rPh>
    <rPh sb="123" eb="125">
      <t>コンゴ</t>
    </rPh>
    <rPh sb="126" eb="128">
      <t>カンロ</t>
    </rPh>
    <rPh sb="129" eb="131">
      <t>コウシン</t>
    </rPh>
    <rPh sb="131" eb="133">
      <t>ジュヨウ</t>
    </rPh>
    <rPh sb="133" eb="135">
      <t>ゾウカ</t>
    </rPh>
    <rPh sb="136" eb="137">
      <t>トモナ</t>
    </rPh>
    <rPh sb="138" eb="140">
      <t>キギョウ</t>
    </rPh>
    <rPh sb="140" eb="141">
      <t>サイ</t>
    </rPh>
    <rPh sb="142" eb="144">
      <t>ハッコウ</t>
    </rPh>
    <rPh sb="145" eb="146">
      <t>フ</t>
    </rPh>
    <rPh sb="147" eb="149">
      <t>テイカ</t>
    </rPh>
    <rPh sb="154" eb="155">
      <t>カンガ</t>
    </rPh>
    <rPh sb="162" eb="164">
      <t>キギョウ</t>
    </rPh>
    <rPh sb="164" eb="165">
      <t>サイ</t>
    </rPh>
    <rPh sb="165" eb="167">
      <t>ザンダカ</t>
    </rPh>
    <rPh sb="167" eb="168">
      <t>タイ</t>
    </rPh>
    <rPh sb="168" eb="170">
      <t>キュウスイ</t>
    </rPh>
    <rPh sb="170" eb="172">
      <t>シュウエキ</t>
    </rPh>
    <rPh sb="172" eb="174">
      <t>ヒリツ</t>
    </rPh>
    <rPh sb="176" eb="179">
      <t>ヘイキンチ</t>
    </rPh>
    <rPh sb="180" eb="181">
      <t>シタ</t>
    </rPh>
    <rPh sb="181" eb="182">
      <t>マワ</t>
    </rPh>
    <rPh sb="188" eb="190">
      <t>コンゴ</t>
    </rPh>
    <rPh sb="190" eb="192">
      <t>カンロ</t>
    </rPh>
    <rPh sb="193" eb="195">
      <t>コウシン</t>
    </rPh>
    <rPh sb="195" eb="197">
      <t>ジュヨウ</t>
    </rPh>
    <rPh sb="198" eb="200">
      <t>セツビ</t>
    </rPh>
    <rPh sb="200" eb="202">
      <t>トウシ</t>
    </rPh>
    <rPh sb="207" eb="209">
      <t>キギョウ</t>
    </rPh>
    <rPh sb="209" eb="210">
      <t>サイ</t>
    </rPh>
    <rPh sb="210" eb="212">
      <t>ハッコウ</t>
    </rPh>
    <rPh sb="213" eb="215">
      <t>ケントウ</t>
    </rPh>
    <rPh sb="216" eb="218">
      <t>ヒツヨウ</t>
    </rPh>
    <rPh sb="224" eb="226">
      <t>リョウキン</t>
    </rPh>
    <rPh sb="226" eb="228">
      <t>カイシュウ</t>
    </rPh>
    <rPh sb="228" eb="229">
      <t>リツ</t>
    </rPh>
    <rPh sb="231" eb="234">
      <t>ヘイキンチ</t>
    </rPh>
    <rPh sb="235" eb="237">
      <t>ウワマワ</t>
    </rPh>
    <rPh sb="243" eb="245">
      <t>リョウコウ</t>
    </rPh>
    <rPh sb="246" eb="248">
      <t>ハンダン</t>
    </rPh>
    <rPh sb="253" eb="255">
      <t>コンゴ</t>
    </rPh>
    <rPh sb="256" eb="258">
      <t>イジ</t>
    </rPh>
    <rPh sb="263" eb="265">
      <t>カイシュウ</t>
    </rPh>
    <rPh sb="265" eb="266">
      <t>リツ</t>
    </rPh>
    <rPh sb="267" eb="269">
      <t>コウジョウ</t>
    </rPh>
    <rPh sb="270" eb="271">
      <t>ツト</t>
    </rPh>
    <rPh sb="280" eb="282">
      <t>キュウスイ</t>
    </rPh>
    <rPh sb="282" eb="284">
      <t>ゲンカ</t>
    </rPh>
    <rPh sb="288" eb="290">
      <t>ネンカン</t>
    </rPh>
    <rPh sb="292" eb="294">
      <t>ドウガク</t>
    </rPh>
    <rPh sb="295" eb="297">
      <t>イジ</t>
    </rPh>
    <rPh sb="302" eb="304">
      <t>キュウスイ</t>
    </rPh>
    <rPh sb="304" eb="306">
      <t>ゲンカ</t>
    </rPh>
    <rPh sb="307" eb="309">
      <t>テキセイ</t>
    </rPh>
    <rPh sb="313" eb="314">
      <t>カンガ</t>
    </rPh>
    <rPh sb="321" eb="323">
      <t>シセツ</t>
    </rPh>
    <rPh sb="323" eb="325">
      <t>リヨウ</t>
    </rPh>
    <rPh sb="325" eb="326">
      <t>リツ</t>
    </rPh>
    <rPh sb="328" eb="331">
      <t>ヘイキンチ</t>
    </rPh>
    <rPh sb="332" eb="334">
      <t>ウワマワ</t>
    </rPh>
    <rPh sb="340" eb="342">
      <t>シセツ</t>
    </rPh>
    <rPh sb="343" eb="346">
      <t>コウリツセイ</t>
    </rPh>
    <rPh sb="350" eb="352">
      <t>ハンダン</t>
    </rPh>
    <rPh sb="359" eb="361">
      <t>ユウシュウ</t>
    </rPh>
    <rPh sb="361" eb="362">
      <t>リツ</t>
    </rPh>
    <rPh sb="364" eb="367">
      <t>ヘイキンチ</t>
    </rPh>
    <rPh sb="368" eb="370">
      <t>ウワマワ</t>
    </rPh>
    <rPh sb="374" eb="376">
      <t>テキセイ</t>
    </rPh>
    <rPh sb="377" eb="378">
      <t>カンガ</t>
    </rPh>
    <rPh sb="383" eb="385">
      <t>コンゴ</t>
    </rPh>
    <rPh sb="386" eb="388">
      <t>ユウシュウ</t>
    </rPh>
    <rPh sb="388" eb="389">
      <t>リツ</t>
    </rPh>
    <rPh sb="390" eb="392">
      <t>コウジョウ</t>
    </rPh>
    <rPh sb="393" eb="394">
      <t>ツト</t>
    </rPh>
    <phoneticPr fontId="4"/>
  </si>
  <si>
    <t>経営状況は概ね良好と判断できる。しかし、今後10年で更新需要が増えることから起債の発行等も予想される。さらに人口減による給水収益の減、耐震化推進等による費用の増が見込まれる。これらに備えるための財政計画、投資計画の策定及び人や組織のあり方等、経営基盤を強化していく必要がある。</t>
    <rPh sb="0" eb="2">
      <t>ケイエイ</t>
    </rPh>
    <rPh sb="2" eb="4">
      <t>ジョウキョウ</t>
    </rPh>
    <rPh sb="5" eb="6">
      <t>オオム</t>
    </rPh>
    <rPh sb="7" eb="9">
      <t>リョウコウ</t>
    </rPh>
    <rPh sb="10" eb="12">
      <t>ハンダン</t>
    </rPh>
    <rPh sb="20" eb="22">
      <t>コンゴ</t>
    </rPh>
    <rPh sb="24" eb="25">
      <t>ネン</t>
    </rPh>
    <rPh sb="26" eb="28">
      <t>コウシン</t>
    </rPh>
    <rPh sb="28" eb="30">
      <t>ジュヨウ</t>
    </rPh>
    <rPh sb="31" eb="32">
      <t>フ</t>
    </rPh>
    <rPh sb="38" eb="40">
      <t>キサイ</t>
    </rPh>
    <rPh sb="41" eb="43">
      <t>ハッコウ</t>
    </rPh>
    <rPh sb="43" eb="44">
      <t>トウ</t>
    </rPh>
    <rPh sb="45" eb="47">
      <t>ヨソウ</t>
    </rPh>
    <rPh sb="54" eb="57">
      <t>ジンコウゲン</t>
    </rPh>
    <rPh sb="60" eb="62">
      <t>キュウスイ</t>
    </rPh>
    <rPh sb="62" eb="64">
      <t>シュウエキ</t>
    </rPh>
    <rPh sb="65" eb="66">
      <t>ゲン</t>
    </rPh>
    <rPh sb="67" eb="70">
      <t>タイシンカ</t>
    </rPh>
    <rPh sb="70" eb="72">
      <t>スイシン</t>
    </rPh>
    <rPh sb="72" eb="73">
      <t>トウ</t>
    </rPh>
    <rPh sb="76" eb="78">
      <t>ヒヨウ</t>
    </rPh>
    <rPh sb="79" eb="80">
      <t>ゾウ</t>
    </rPh>
    <rPh sb="81" eb="83">
      <t>ミコ</t>
    </rPh>
    <rPh sb="91" eb="92">
      <t>ソナ</t>
    </rPh>
    <rPh sb="97" eb="99">
      <t>ザイセイ</t>
    </rPh>
    <rPh sb="99" eb="101">
      <t>ケイカク</t>
    </rPh>
    <rPh sb="102" eb="104">
      <t>トウシ</t>
    </rPh>
    <rPh sb="104" eb="106">
      <t>ケイカク</t>
    </rPh>
    <rPh sb="107" eb="109">
      <t>サクテイ</t>
    </rPh>
    <rPh sb="109" eb="110">
      <t>オヨ</t>
    </rPh>
    <rPh sb="111" eb="112">
      <t>ヒト</t>
    </rPh>
    <rPh sb="113" eb="115">
      <t>ソシキ</t>
    </rPh>
    <rPh sb="118" eb="119">
      <t>カタ</t>
    </rPh>
    <rPh sb="119" eb="120">
      <t>トウ</t>
    </rPh>
    <rPh sb="121" eb="123">
      <t>ケイエイ</t>
    </rPh>
    <rPh sb="123" eb="125">
      <t>キバン</t>
    </rPh>
    <rPh sb="126" eb="128">
      <t>キョウカ</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</si>
</sst>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6"/>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0.27</c:v>
                </c:pt>
                <c:pt idx="2">
                  <c:v>0.14000000000000001</c:v>
                </c:pt>
                <c:pt idx="3">
                  <c:v>0.48</c:v>
                </c:pt>
                <c:pt idx="4">
                  <c:v>0.23</c:v>
                </c:pt>
              </c:numCache>
            </c:numRef>
          </c:val>
        </c:ser>
        <c:dLbls>
          <c:showLegendKey val="0"/>
          <c:showVal val="0"/>
          <c:showCatName val="0"/>
          <c:showSerName val="0"/>
          <c:showPercent val="0"/>
          <c:showBubbleSize val="0"/>
        </c:dLbls>
        <c:gapWidth val="150"/>
        <c:axId val="81187200"/>
        <c:axId val="811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81187200"/>
        <c:axId val="81189120"/>
      </c:lineChart>
      <c:dateAx>
        <c:axId val="81187200"/>
        <c:scaling>
          <c:orientation val="minMax"/>
        </c:scaling>
        <c:delete val="1"/>
        <c:axPos val="b"/>
        <c:numFmt formatCode="ge" sourceLinked="1"/>
        <c:majorTickMark val="none"/>
        <c:minorTickMark val="none"/>
        <c:tickLblPos val="none"/>
        <c:crossAx val="81189120"/>
        <c:crosses val="autoZero"/>
        <c:auto val="1"/>
        <c:lblOffset val="100"/>
        <c:baseTimeUnit val="years"/>
      </c:dateAx>
      <c:valAx>
        <c:axId val="811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76.77</c:v>
                </c:pt>
                <c:pt idx="1">
                  <c:v>77.87</c:v>
                </c:pt>
                <c:pt idx="2">
                  <c:v>76.239999999999995</c:v>
                </c:pt>
                <c:pt idx="3">
                  <c:v>76.44</c:v>
                </c:pt>
                <c:pt idx="4">
                  <c:v>77.11</c:v>
                </c:pt>
              </c:numCache>
            </c:numRef>
          </c:val>
        </c:ser>
        <c:dLbls>
          <c:showLegendKey val="0"/>
          <c:showVal val="0"/>
          <c:showCatName val="0"/>
          <c:showSerName val="0"/>
          <c:showPercent val="0"/>
          <c:showBubbleSize val="0"/>
        </c:dLbls>
        <c:gapWidth val="150"/>
        <c:axId val="83899520"/>
        <c:axId val="839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83899520"/>
        <c:axId val="83901440"/>
      </c:lineChart>
      <c:dateAx>
        <c:axId val="83899520"/>
        <c:scaling>
          <c:orientation val="minMax"/>
        </c:scaling>
        <c:delete val="1"/>
        <c:axPos val="b"/>
        <c:numFmt formatCode="ge" sourceLinked="1"/>
        <c:majorTickMark val="none"/>
        <c:minorTickMark val="none"/>
        <c:tickLblPos val="none"/>
        <c:crossAx val="83901440"/>
        <c:crosses val="autoZero"/>
        <c:auto val="1"/>
        <c:lblOffset val="100"/>
        <c:baseTimeUnit val="years"/>
      </c:dateAx>
      <c:valAx>
        <c:axId val="839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94.49</c:v>
                </c:pt>
                <c:pt idx="1">
                  <c:v>94.81</c:v>
                </c:pt>
                <c:pt idx="2">
                  <c:v>95.15</c:v>
                </c:pt>
                <c:pt idx="3">
                  <c:v>94.5</c:v>
                </c:pt>
                <c:pt idx="4">
                  <c:v>93.57</c:v>
                </c:pt>
              </c:numCache>
            </c:numRef>
          </c:val>
        </c:ser>
        <c:dLbls>
          <c:showLegendKey val="0"/>
          <c:showVal val="0"/>
          <c:showCatName val="0"/>
          <c:showSerName val="0"/>
          <c:showPercent val="0"/>
          <c:showBubbleSize val="0"/>
        </c:dLbls>
        <c:gapWidth val="150"/>
        <c:axId val="83947904"/>
        <c:axId val="839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3947904"/>
        <c:axId val="83949824"/>
      </c:lineChart>
      <c:dateAx>
        <c:axId val="83947904"/>
        <c:scaling>
          <c:orientation val="minMax"/>
        </c:scaling>
        <c:delete val="1"/>
        <c:axPos val="b"/>
        <c:numFmt formatCode="ge" sourceLinked="1"/>
        <c:majorTickMark val="none"/>
        <c:minorTickMark val="none"/>
        <c:tickLblPos val="none"/>
        <c:crossAx val="83949824"/>
        <c:crosses val="autoZero"/>
        <c:auto val="1"/>
        <c:lblOffset val="100"/>
        <c:baseTimeUnit val="years"/>
      </c:dateAx>
      <c:valAx>
        <c:axId val="839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113.81</c:v>
                </c:pt>
                <c:pt idx="1">
                  <c:v>111.3</c:v>
                </c:pt>
                <c:pt idx="2">
                  <c:v>112.12</c:v>
                </c:pt>
                <c:pt idx="3">
                  <c:v>111.95</c:v>
                </c:pt>
                <c:pt idx="4">
                  <c:v>112.65</c:v>
                </c:pt>
              </c:numCache>
            </c:numRef>
          </c:val>
        </c:ser>
        <c:dLbls>
          <c:showLegendKey val="0"/>
          <c:showVal val="0"/>
          <c:showCatName val="0"/>
          <c:showSerName val="0"/>
          <c:showPercent val="0"/>
          <c:showBubbleSize val="0"/>
        </c:dLbls>
        <c:gapWidth val="150"/>
        <c:axId val="81633280"/>
        <c:axId val="81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1633280"/>
        <c:axId val="81635200"/>
      </c:lineChart>
      <c:dateAx>
        <c:axId val="81633280"/>
        <c:scaling>
          <c:orientation val="minMax"/>
        </c:scaling>
        <c:delete val="1"/>
        <c:axPos val="b"/>
        <c:numFmt formatCode="ge" sourceLinked="1"/>
        <c:majorTickMark val="none"/>
        <c:minorTickMark val="none"/>
        <c:tickLblPos val="none"/>
        <c:crossAx val="81635200"/>
        <c:crosses val="autoZero"/>
        <c:auto val="1"/>
        <c:lblOffset val="100"/>
        <c:baseTimeUnit val="years"/>
      </c:dateAx>
      <c:valAx>
        <c:axId val="8163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24.02</c:v>
                </c:pt>
                <c:pt idx="1">
                  <c:v>25.29</c:v>
                </c:pt>
                <c:pt idx="2">
                  <c:v>26.18</c:v>
                </c:pt>
                <c:pt idx="3">
                  <c:v>26.66</c:v>
                </c:pt>
                <c:pt idx="4">
                  <c:v>53.2</c:v>
                </c:pt>
              </c:numCache>
            </c:numRef>
          </c:val>
        </c:ser>
        <c:dLbls>
          <c:showLegendKey val="0"/>
          <c:showVal val="0"/>
          <c:showCatName val="0"/>
          <c:showSerName val="0"/>
          <c:showPercent val="0"/>
          <c:showBubbleSize val="0"/>
        </c:dLbls>
        <c:gapWidth val="150"/>
        <c:axId val="81649024"/>
        <c:axId val="816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1649024"/>
        <c:axId val="81663488"/>
      </c:lineChart>
      <c:dateAx>
        <c:axId val="81649024"/>
        <c:scaling>
          <c:orientation val="minMax"/>
        </c:scaling>
        <c:delete val="1"/>
        <c:axPos val="b"/>
        <c:numFmt formatCode="ge" sourceLinked="1"/>
        <c:majorTickMark val="none"/>
        <c:minorTickMark val="none"/>
        <c:tickLblPos val="none"/>
        <c:crossAx val="81663488"/>
        <c:crosses val="autoZero"/>
        <c:auto val="1"/>
        <c:lblOffset val="100"/>
        <c:baseTimeUnit val="years"/>
      </c:dateAx>
      <c:valAx>
        <c:axId val="816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1.08</c:v>
                </c:pt>
                <c:pt idx="3">
                  <c:v>0</c:v>
                </c:pt>
                <c:pt idx="4" formatCode="#,##0.00;&quot;△&quot;#,##0.00;&quot;-&quot;">
                  <c:v>0.83</c:v>
                </c:pt>
              </c:numCache>
            </c:numRef>
          </c:val>
        </c:ser>
        <c:dLbls>
          <c:showLegendKey val="0"/>
          <c:showVal val="0"/>
          <c:showCatName val="0"/>
          <c:showSerName val="0"/>
          <c:showPercent val="0"/>
          <c:showBubbleSize val="0"/>
        </c:dLbls>
        <c:gapWidth val="150"/>
        <c:axId val="81705984"/>
        <c:axId val="81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1705984"/>
        <c:axId val="81712256"/>
      </c:lineChart>
      <c:dateAx>
        <c:axId val="81705984"/>
        <c:scaling>
          <c:orientation val="minMax"/>
        </c:scaling>
        <c:delete val="1"/>
        <c:axPos val="b"/>
        <c:numFmt formatCode="ge" sourceLinked="1"/>
        <c:majorTickMark val="none"/>
        <c:minorTickMark val="none"/>
        <c:tickLblPos val="none"/>
        <c:crossAx val="81712256"/>
        <c:crosses val="autoZero"/>
        <c:auto val="1"/>
        <c:lblOffset val="100"/>
        <c:baseTimeUnit val="years"/>
      </c:dateAx>
      <c:valAx>
        <c:axId val="817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072704"/>
        <c:axId val="820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2072704"/>
        <c:axId val="82074624"/>
      </c:lineChart>
      <c:dateAx>
        <c:axId val="82072704"/>
        <c:scaling>
          <c:orientation val="minMax"/>
        </c:scaling>
        <c:delete val="1"/>
        <c:axPos val="b"/>
        <c:numFmt formatCode="ge" sourceLinked="1"/>
        <c:majorTickMark val="none"/>
        <c:minorTickMark val="none"/>
        <c:tickLblPos val="none"/>
        <c:crossAx val="82074624"/>
        <c:crosses val="autoZero"/>
        <c:auto val="1"/>
        <c:lblOffset val="100"/>
        <c:baseTimeUnit val="years"/>
      </c:dateAx>
      <c:valAx>
        <c:axId val="8207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1226.5</c:v>
                </c:pt>
                <c:pt idx="1">
                  <c:v>1452.13</c:v>
                </c:pt>
                <c:pt idx="2">
                  <c:v>1608.71</c:v>
                </c:pt>
                <c:pt idx="3">
                  <c:v>1288.22</c:v>
                </c:pt>
                <c:pt idx="4">
                  <c:v>1326.63</c:v>
                </c:pt>
              </c:numCache>
            </c:numRef>
          </c:val>
        </c:ser>
        <c:dLbls>
          <c:showLegendKey val="0"/>
          <c:showVal val="0"/>
          <c:showCatName val="0"/>
          <c:showSerName val="0"/>
          <c:showPercent val="0"/>
          <c:showBubbleSize val="0"/>
        </c:dLbls>
        <c:gapWidth val="150"/>
        <c:axId val="82379520"/>
        <c:axId val="823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2379520"/>
        <c:axId val="82381440"/>
      </c:lineChart>
      <c:dateAx>
        <c:axId val="82379520"/>
        <c:scaling>
          <c:orientation val="minMax"/>
        </c:scaling>
        <c:delete val="1"/>
        <c:axPos val="b"/>
        <c:numFmt formatCode="ge" sourceLinked="1"/>
        <c:majorTickMark val="none"/>
        <c:minorTickMark val="none"/>
        <c:tickLblPos val="none"/>
        <c:crossAx val="82381440"/>
        <c:crosses val="autoZero"/>
        <c:auto val="1"/>
        <c:lblOffset val="100"/>
        <c:baseTimeUnit val="years"/>
      </c:dateAx>
      <c:valAx>
        <c:axId val="8238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3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26.69</c:v>
                </c:pt>
                <c:pt idx="1">
                  <c:v>23.72</c:v>
                </c:pt>
                <c:pt idx="2">
                  <c:v>21.45</c:v>
                </c:pt>
                <c:pt idx="3">
                  <c:v>3.48</c:v>
                </c:pt>
                <c:pt idx="4">
                  <c:v>3.19</c:v>
                </c:pt>
              </c:numCache>
            </c:numRef>
          </c:val>
        </c:ser>
        <c:dLbls>
          <c:showLegendKey val="0"/>
          <c:showVal val="0"/>
          <c:showCatName val="0"/>
          <c:showSerName val="0"/>
          <c:showPercent val="0"/>
          <c:showBubbleSize val="0"/>
        </c:dLbls>
        <c:gapWidth val="150"/>
        <c:axId val="82420096"/>
        <c:axId val="824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2420096"/>
        <c:axId val="82422016"/>
      </c:lineChart>
      <c:dateAx>
        <c:axId val="82420096"/>
        <c:scaling>
          <c:orientation val="minMax"/>
        </c:scaling>
        <c:delete val="1"/>
        <c:axPos val="b"/>
        <c:numFmt formatCode="ge" sourceLinked="1"/>
        <c:majorTickMark val="none"/>
        <c:minorTickMark val="none"/>
        <c:tickLblPos val="none"/>
        <c:crossAx val="82422016"/>
        <c:crosses val="autoZero"/>
        <c:auto val="1"/>
        <c:lblOffset val="100"/>
        <c:baseTimeUnit val="years"/>
      </c:dateAx>
      <c:valAx>
        <c:axId val="8242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112.49</c:v>
                </c:pt>
                <c:pt idx="1">
                  <c:v>109.93</c:v>
                </c:pt>
                <c:pt idx="2">
                  <c:v>110.98</c:v>
                </c:pt>
                <c:pt idx="3">
                  <c:v>110.72</c:v>
                </c:pt>
                <c:pt idx="4">
                  <c:v>109.88</c:v>
                </c:pt>
              </c:numCache>
            </c:numRef>
          </c:val>
        </c:ser>
        <c:dLbls>
          <c:showLegendKey val="0"/>
          <c:showVal val="0"/>
          <c:showCatName val="0"/>
          <c:showSerName val="0"/>
          <c:showPercent val="0"/>
          <c:showBubbleSize val="0"/>
        </c:dLbls>
        <c:gapWidth val="150"/>
        <c:axId val="82442496"/>
        <c:axId val="824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2442496"/>
        <c:axId val="82473344"/>
      </c:lineChart>
      <c:dateAx>
        <c:axId val="82442496"/>
        <c:scaling>
          <c:orientation val="minMax"/>
        </c:scaling>
        <c:delete val="1"/>
        <c:axPos val="b"/>
        <c:numFmt formatCode="ge" sourceLinked="1"/>
        <c:majorTickMark val="none"/>
        <c:minorTickMark val="none"/>
        <c:tickLblPos val="none"/>
        <c:crossAx val="82473344"/>
        <c:crosses val="autoZero"/>
        <c:auto val="1"/>
        <c:lblOffset val="100"/>
        <c:baseTimeUnit val="years"/>
      </c:dateAx>
      <c:valAx>
        <c:axId val="82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161.83000000000001</c:v>
                </c:pt>
                <c:pt idx="1">
                  <c:v>165.24</c:v>
                </c:pt>
                <c:pt idx="2">
                  <c:v>163.34</c:v>
                </c:pt>
                <c:pt idx="3">
                  <c:v>163.29</c:v>
                </c:pt>
                <c:pt idx="4">
                  <c:v>164.47</c:v>
                </c:pt>
              </c:numCache>
            </c:numRef>
          </c:val>
        </c:ser>
        <c:dLbls>
          <c:showLegendKey val="0"/>
          <c:showVal val="0"/>
          <c:showCatName val="0"/>
          <c:showSerName val="0"/>
          <c:showPercent val="0"/>
          <c:showBubbleSize val="0"/>
        </c:dLbls>
        <c:gapWidth val="150"/>
        <c:axId val="82499072"/>
        <c:axId val="825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2499072"/>
        <c:axId val="82500992"/>
      </c:lineChart>
      <c:dateAx>
        <c:axId val="82499072"/>
        <c:scaling>
          <c:orientation val="minMax"/>
        </c:scaling>
        <c:delete val="1"/>
        <c:axPos val="b"/>
        <c:numFmt formatCode="ge" sourceLinked="1"/>
        <c:majorTickMark val="none"/>
        <c:minorTickMark val="none"/>
        <c:tickLblPos val="none"/>
        <c:crossAx val="82500992"/>
        <c:crosses val="autoZero"/>
        <c:auto val="1"/>
        <c:lblOffset val="100"/>
        <c:baseTimeUnit val="years"/>
      </c:dateAx>
      <c:valAx>
        <c:axId val="825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40" zoomScaleNormal="100" workbookViewId="0">
      <selection activeCell="CB66" sqref="CB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読谷村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41090</v>
      </c>
      <c r="AJ8" s="56"/>
      <c r="AK8" s="56"/>
      <c r="AL8" s="56"/>
      <c r="AM8" s="56"/>
      <c r="AN8" s="56"/>
      <c r="AO8" s="56"/>
      <c r="AP8" s="57"/>
      <c r="AQ8" s="47">
        <f>データ!R6</f>
        <v>35.28</v>
      </c>
      <c r="AR8" s="47"/>
      <c r="AS8" s="47"/>
      <c r="AT8" s="47"/>
      <c r="AU8" s="47"/>
      <c r="AV8" s="47"/>
      <c r="AW8" s="47"/>
      <c r="AX8" s="47"/>
      <c r="AY8" s="47">
        <f>データ!S6</f>
        <v>1164.68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95.41</v>
      </c>
      <c r="K10" s="47"/>
      <c r="L10" s="47"/>
      <c r="M10" s="47"/>
      <c r="N10" s="47"/>
      <c r="O10" s="47"/>
      <c r="P10" s="47"/>
      <c r="Q10" s="47"/>
      <c r="R10" s="47">
        <f>データ!O6</f>
        <v>99.96</v>
      </c>
      <c r="S10" s="47"/>
      <c r="T10" s="47"/>
      <c r="U10" s="47"/>
      <c r="V10" s="47"/>
      <c r="W10" s="47"/>
      <c r="X10" s="47"/>
      <c r="Y10" s="47"/>
      <c r="Z10" s="79">
        <f>データ!P6</f>
        <v>3244</v>
      </c>
      <c r="AA10" s="79"/>
      <c r="AB10" s="79"/>
      <c r="AC10" s="79"/>
      <c r="AD10" s="79"/>
      <c r="AE10" s="79"/>
      <c r="AF10" s="79"/>
      <c r="AG10" s="79"/>
      <c r="AH10" s="2"/>
      <c r="AI10" s="79">
        <f>データ!T6</f>
        <v>41027</v>
      </c>
      <c r="AJ10" s="79"/>
      <c r="AK10" s="79"/>
      <c r="AL10" s="79"/>
      <c r="AM10" s="79"/>
      <c r="AN10" s="79"/>
      <c r="AO10" s="79"/>
      <c r="AP10" s="79"/>
      <c r="AQ10" s="47">
        <f>データ!U6</f>
        <v>35.17</v>
      </c>
      <c r="AR10" s="47"/>
      <c r="AS10" s="47"/>
      <c r="AT10" s="47"/>
      <c r="AU10" s="47"/>
      <c r="AV10" s="47"/>
      <c r="AW10" s="47"/>
      <c r="AX10" s="47"/>
      <c r="AY10" s="47">
        <f>データ!V6</f>
        <v>1166.53</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473243</v>
      </c>
      <c r="D6" s="31">
        <f t="shared" si="3"/>
        <v>46</v>
      </c>
      <c r="E6" s="31">
        <f t="shared" si="3"/>
        <v>1</v>
      </c>
      <c r="F6" s="31">
        <f t="shared" si="3"/>
        <v>0</v>
      </c>
      <c r="G6" s="31">
        <f t="shared" si="3"/>
        <v>1</v>
      </c>
      <c r="H6" s="31" t="str">
        <f t="shared" si="3"/>
        <v>沖縄県　読谷村</v>
      </c>
      <c r="I6" s="31" t="str">
        <f t="shared" si="3"/>
        <v>法適用</v>
      </c>
      <c r="J6" s="31" t="str">
        <f t="shared" si="3"/>
        <v>水道事業</v>
      </c>
      <c r="K6" s="31" t="str">
        <f t="shared" si="3"/>
        <v>末端給水事業</v>
      </c>
      <c r="L6" s="31" t="str">
        <f t="shared" si="3"/>
        <v>A5</v>
      </c>
      <c r="M6" s="32" t="str">
        <f t="shared" si="3"/>
        <v>-</v>
      </c>
      <c r="N6" s="32">
        <f t="shared" si="3"/>
        <v>95.41</v>
      </c>
      <c r="O6" s="32">
        <f t="shared" si="3"/>
        <v>99.96</v>
      </c>
      <c r="P6" s="32">
        <f t="shared" si="3"/>
        <v>3244</v>
      </c>
      <c r="Q6" s="32">
        <f t="shared" si="3"/>
        <v>41090</v>
      </c>
      <c r="R6" s="32">
        <f t="shared" si="3"/>
        <v>35.28</v>
      </c>
      <c r="S6" s="32">
        <f t="shared" si="3"/>
        <v>1164.68</v>
      </c>
      <c r="T6" s="32">
        <f t="shared" si="3"/>
        <v>41027</v>
      </c>
      <c r="U6" s="32">
        <f t="shared" si="3"/>
        <v>35.17</v>
      </c>
      <c r="V6" s="32">
        <f t="shared" si="3"/>
        <v>1166.53</v>
      </c>
      <c r="W6" s="33">
        <f>IF(W7="",NA(),W7)</f>
        <v>113.81</v>
      </c>
      <c r="X6" s="33">
        <f t="shared" ref="X6:AF6" si="4">IF(X7="",NA(),X7)</f>
        <v>111.3</v>
      </c>
      <c r="Y6" s="33">
        <f t="shared" si="4"/>
        <v>112.12</v>
      </c>
      <c r="Z6" s="33">
        <f t="shared" si="4"/>
        <v>111.95</v>
      </c>
      <c r="AA6" s="33">
        <f t="shared" si="4"/>
        <v>112.65</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1226.5</v>
      </c>
      <c r="AT6" s="33">
        <f t="shared" ref="AT6:BB6" si="6">IF(AT7="",NA(),AT7)</f>
        <v>1452.13</v>
      </c>
      <c r="AU6" s="33">
        <f t="shared" si="6"/>
        <v>1608.71</v>
      </c>
      <c r="AV6" s="33">
        <f t="shared" si="6"/>
        <v>1288.22</v>
      </c>
      <c r="AW6" s="33">
        <f t="shared" si="6"/>
        <v>1326.63</v>
      </c>
      <c r="AX6" s="33">
        <f t="shared" si="6"/>
        <v>792.56</v>
      </c>
      <c r="AY6" s="33">
        <f t="shared" si="6"/>
        <v>832.37</v>
      </c>
      <c r="AZ6" s="33">
        <f t="shared" si="6"/>
        <v>852.01</v>
      </c>
      <c r="BA6" s="33">
        <f t="shared" si="6"/>
        <v>909.68</v>
      </c>
      <c r="BB6" s="33">
        <f t="shared" si="6"/>
        <v>382.09</v>
      </c>
      <c r="BC6" s="32" t="str">
        <f>IF(BC7="","",IF(BC7="-","【-】","【"&amp;SUBSTITUTE(TEXT(BC7,"#,##0.00"),"-","△")&amp;"】"))</f>
        <v>【264.16】</v>
      </c>
      <c r="BD6" s="33">
        <f>IF(BD7="",NA(),BD7)</f>
        <v>26.69</v>
      </c>
      <c r="BE6" s="33">
        <f t="shared" ref="BE6:BM6" si="7">IF(BE7="",NA(),BE7)</f>
        <v>23.72</v>
      </c>
      <c r="BF6" s="33">
        <f t="shared" si="7"/>
        <v>21.45</v>
      </c>
      <c r="BG6" s="33">
        <f t="shared" si="7"/>
        <v>3.48</v>
      </c>
      <c r="BH6" s="33">
        <f t="shared" si="7"/>
        <v>3.19</v>
      </c>
      <c r="BI6" s="33">
        <f t="shared" si="7"/>
        <v>403.05</v>
      </c>
      <c r="BJ6" s="33">
        <f t="shared" si="7"/>
        <v>403.15</v>
      </c>
      <c r="BK6" s="33">
        <f t="shared" si="7"/>
        <v>391.4</v>
      </c>
      <c r="BL6" s="33">
        <f t="shared" si="7"/>
        <v>382.65</v>
      </c>
      <c r="BM6" s="33">
        <f t="shared" si="7"/>
        <v>385.06</v>
      </c>
      <c r="BN6" s="32" t="str">
        <f>IF(BN7="","",IF(BN7="-","【-】","【"&amp;SUBSTITUTE(TEXT(BN7,"#,##0.00"),"-","△")&amp;"】"))</f>
        <v>【283.72】</v>
      </c>
      <c r="BO6" s="33">
        <f>IF(BO7="",NA(),BO7)</f>
        <v>112.49</v>
      </c>
      <c r="BP6" s="33">
        <f t="shared" ref="BP6:BX6" si="8">IF(BP7="",NA(),BP7)</f>
        <v>109.93</v>
      </c>
      <c r="BQ6" s="33">
        <f t="shared" si="8"/>
        <v>110.98</v>
      </c>
      <c r="BR6" s="33">
        <f t="shared" si="8"/>
        <v>110.72</v>
      </c>
      <c r="BS6" s="33">
        <f t="shared" si="8"/>
        <v>109.88</v>
      </c>
      <c r="BT6" s="33">
        <f t="shared" si="8"/>
        <v>97.63</v>
      </c>
      <c r="BU6" s="33">
        <f t="shared" si="8"/>
        <v>94.86</v>
      </c>
      <c r="BV6" s="33">
        <f t="shared" si="8"/>
        <v>95.91</v>
      </c>
      <c r="BW6" s="33">
        <f t="shared" si="8"/>
        <v>96.1</v>
      </c>
      <c r="BX6" s="33">
        <f t="shared" si="8"/>
        <v>99.07</v>
      </c>
      <c r="BY6" s="32" t="str">
        <f>IF(BY7="","",IF(BY7="-","【-】","【"&amp;SUBSTITUTE(TEXT(BY7,"#,##0.00"),"-","△")&amp;"】"))</f>
        <v>【104.60】</v>
      </c>
      <c r="BZ6" s="33">
        <f>IF(BZ7="",NA(),BZ7)</f>
        <v>161.83000000000001</v>
      </c>
      <c r="CA6" s="33">
        <f t="shared" ref="CA6:CI6" si="9">IF(CA7="",NA(),CA7)</f>
        <v>165.24</v>
      </c>
      <c r="CB6" s="33">
        <f t="shared" si="9"/>
        <v>163.34</v>
      </c>
      <c r="CC6" s="33">
        <f t="shared" si="9"/>
        <v>163.29</v>
      </c>
      <c r="CD6" s="33">
        <f t="shared" si="9"/>
        <v>164.47</v>
      </c>
      <c r="CE6" s="33">
        <f t="shared" si="9"/>
        <v>172.59</v>
      </c>
      <c r="CF6" s="33">
        <f t="shared" si="9"/>
        <v>179.14</v>
      </c>
      <c r="CG6" s="33">
        <f t="shared" si="9"/>
        <v>179.29</v>
      </c>
      <c r="CH6" s="33">
        <f t="shared" si="9"/>
        <v>178.39</v>
      </c>
      <c r="CI6" s="33">
        <f t="shared" si="9"/>
        <v>173.03</v>
      </c>
      <c r="CJ6" s="32" t="str">
        <f>IF(CJ7="","",IF(CJ7="-","【-】","【"&amp;SUBSTITUTE(TEXT(CJ7,"#,##0.00"),"-","△")&amp;"】"))</f>
        <v>【164.21】</v>
      </c>
      <c r="CK6" s="33">
        <f>IF(CK7="",NA(),CK7)</f>
        <v>76.77</v>
      </c>
      <c r="CL6" s="33">
        <f t="shared" ref="CL6:CT6" si="10">IF(CL7="",NA(),CL7)</f>
        <v>77.87</v>
      </c>
      <c r="CM6" s="33">
        <f t="shared" si="10"/>
        <v>76.239999999999995</v>
      </c>
      <c r="CN6" s="33">
        <f t="shared" si="10"/>
        <v>76.44</v>
      </c>
      <c r="CO6" s="33">
        <f t="shared" si="10"/>
        <v>77.11</v>
      </c>
      <c r="CP6" s="33">
        <f t="shared" si="10"/>
        <v>60.17</v>
      </c>
      <c r="CQ6" s="33">
        <f t="shared" si="10"/>
        <v>58.76</v>
      </c>
      <c r="CR6" s="33">
        <f t="shared" si="10"/>
        <v>59.09</v>
      </c>
      <c r="CS6" s="33">
        <f t="shared" si="10"/>
        <v>59.23</v>
      </c>
      <c r="CT6" s="33">
        <f t="shared" si="10"/>
        <v>58.58</v>
      </c>
      <c r="CU6" s="32" t="str">
        <f>IF(CU7="","",IF(CU7="-","【-】","【"&amp;SUBSTITUTE(TEXT(CU7,"#,##0.00"),"-","△")&amp;"】"))</f>
        <v>【59.80】</v>
      </c>
      <c r="CV6" s="33">
        <f>IF(CV7="",NA(),CV7)</f>
        <v>94.49</v>
      </c>
      <c r="CW6" s="33">
        <f t="shared" ref="CW6:DE6" si="11">IF(CW7="",NA(),CW7)</f>
        <v>94.81</v>
      </c>
      <c r="CX6" s="33">
        <f t="shared" si="11"/>
        <v>95.15</v>
      </c>
      <c r="CY6" s="33">
        <f t="shared" si="11"/>
        <v>94.5</v>
      </c>
      <c r="CZ6" s="33">
        <f t="shared" si="11"/>
        <v>93.57</v>
      </c>
      <c r="DA6" s="33">
        <f t="shared" si="11"/>
        <v>85.47</v>
      </c>
      <c r="DB6" s="33">
        <f t="shared" si="11"/>
        <v>84.87</v>
      </c>
      <c r="DC6" s="33">
        <f t="shared" si="11"/>
        <v>85.4</v>
      </c>
      <c r="DD6" s="33">
        <f t="shared" si="11"/>
        <v>85.53</v>
      </c>
      <c r="DE6" s="33">
        <f t="shared" si="11"/>
        <v>85.23</v>
      </c>
      <c r="DF6" s="32" t="str">
        <f>IF(DF7="","",IF(DF7="-","【-】","【"&amp;SUBSTITUTE(TEXT(DF7,"#,##0.00"),"-","△")&amp;"】"))</f>
        <v>【89.78】</v>
      </c>
      <c r="DG6" s="33">
        <f>IF(DG7="",NA(),DG7)</f>
        <v>24.02</v>
      </c>
      <c r="DH6" s="33">
        <f t="shared" ref="DH6:DP6" si="12">IF(DH7="",NA(),DH7)</f>
        <v>25.29</v>
      </c>
      <c r="DI6" s="33">
        <f t="shared" si="12"/>
        <v>26.18</v>
      </c>
      <c r="DJ6" s="33">
        <f t="shared" si="12"/>
        <v>26.66</v>
      </c>
      <c r="DK6" s="33">
        <f t="shared" si="12"/>
        <v>53.2</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3">
        <f t="shared" si="13"/>
        <v>1.08</v>
      </c>
      <c r="DU6" s="32">
        <f t="shared" si="13"/>
        <v>0</v>
      </c>
      <c r="DV6" s="33">
        <f t="shared" si="13"/>
        <v>0.83</v>
      </c>
      <c r="DW6" s="33">
        <f t="shared" si="13"/>
        <v>6.06</v>
      </c>
      <c r="DX6" s="33">
        <f t="shared" si="13"/>
        <v>6.47</v>
      </c>
      <c r="DY6" s="33">
        <f t="shared" si="13"/>
        <v>7.8</v>
      </c>
      <c r="DZ6" s="33">
        <f t="shared" si="13"/>
        <v>8.39</v>
      </c>
      <c r="EA6" s="33">
        <f t="shared" si="13"/>
        <v>10.09</v>
      </c>
      <c r="EB6" s="32" t="str">
        <f>IF(EB7="","",IF(EB7="-","【-】","【"&amp;SUBSTITUTE(TEXT(EB7,"#,##0.00"),"-","△")&amp;"】"))</f>
        <v>【12.42】</v>
      </c>
      <c r="EC6" s="32">
        <f>IF(EC7="",NA(),EC7)</f>
        <v>0</v>
      </c>
      <c r="ED6" s="33">
        <f t="shared" ref="ED6:EL6" si="14">IF(ED7="",NA(),ED7)</f>
        <v>0.27</v>
      </c>
      <c r="EE6" s="33">
        <f t="shared" si="14"/>
        <v>0.14000000000000001</v>
      </c>
      <c r="EF6" s="33">
        <f t="shared" si="14"/>
        <v>0.48</v>
      </c>
      <c r="EG6" s="33">
        <f t="shared" si="14"/>
        <v>0.23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473243</v>
      </c>
      <c r="D7" s="35">
        <v>46</v>
      </c>
      <c r="E7" s="35">
        <v>1</v>
      </c>
      <c r="F7" s="35">
        <v>0</v>
      </c>
      <c r="G7" s="35">
        <v>1</v>
      </c>
      <c r="H7" s="35" t="s">
        <v>93</v>
      </c>
      <c r="I7" s="35" t="s">
        <v>94</v>
      </c>
      <c r="J7" s="35" t="s">
        <v>95</v>
      </c>
      <c r="K7" s="35" t="s">
        <v>96</v>
      </c>
      <c r="L7" s="35" t="s">
        <v>97</v>
      </c>
      <c r="M7" s="36" t="s">
        <v>98</v>
      </c>
      <c r="N7" s="36">
        <v>95.41</v>
      </c>
      <c r="O7" s="36">
        <v>99.96</v>
      </c>
      <c r="P7" s="36">
        <v>3244</v>
      </c>
      <c r="Q7" s="36">
        <v>41090</v>
      </c>
      <c r="R7" s="36">
        <v>35.28</v>
      </c>
      <c r="S7" s="36">
        <v>1164.68</v>
      </c>
      <c r="T7" s="36">
        <v>41027</v>
      </c>
      <c r="U7" s="36">
        <v>35.17</v>
      </c>
      <c r="V7" s="36">
        <v>1166.53</v>
      </c>
      <c r="W7" s="36">
        <v>113.81</v>
      </c>
      <c r="X7" s="36">
        <v>111.3</v>
      </c>
      <c r="Y7" s="36">
        <v>112.12</v>
      </c>
      <c r="Z7" s="36">
        <v>111.95</v>
      </c>
      <c r="AA7" s="36">
        <v>112.65</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1226.5</v>
      </c>
      <c r="AT7" s="36">
        <v>1452.13</v>
      </c>
      <c r="AU7" s="36">
        <v>1608.71</v>
      </c>
      <c r="AV7" s="36">
        <v>1288.22</v>
      </c>
      <c r="AW7" s="36">
        <v>1326.63</v>
      </c>
      <c r="AX7" s="36">
        <v>792.56</v>
      </c>
      <c r="AY7" s="36">
        <v>832.37</v>
      </c>
      <c r="AZ7" s="36">
        <v>852.01</v>
      </c>
      <c r="BA7" s="36">
        <v>909.68</v>
      </c>
      <c r="BB7" s="36">
        <v>382.09</v>
      </c>
      <c r="BC7" s="36">
        <v>264.16000000000003</v>
      </c>
      <c r="BD7" s="36">
        <v>26.69</v>
      </c>
      <c r="BE7" s="36">
        <v>23.72</v>
      </c>
      <c r="BF7" s="36">
        <v>21.45</v>
      </c>
      <c r="BG7" s="36">
        <v>3.48</v>
      </c>
      <c r="BH7" s="36">
        <v>3.19</v>
      </c>
      <c r="BI7" s="36">
        <v>403.05</v>
      </c>
      <c r="BJ7" s="36">
        <v>403.15</v>
      </c>
      <c r="BK7" s="36">
        <v>391.4</v>
      </c>
      <c r="BL7" s="36">
        <v>382.65</v>
      </c>
      <c r="BM7" s="36">
        <v>385.06</v>
      </c>
      <c r="BN7" s="36">
        <v>283.72000000000003</v>
      </c>
      <c r="BO7" s="36">
        <v>112.49</v>
      </c>
      <c r="BP7" s="36">
        <v>109.93</v>
      </c>
      <c r="BQ7" s="36">
        <v>110.98</v>
      </c>
      <c r="BR7" s="36">
        <v>110.72</v>
      </c>
      <c r="BS7" s="36">
        <v>109.88</v>
      </c>
      <c r="BT7" s="36">
        <v>97.63</v>
      </c>
      <c r="BU7" s="36">
        <v>94.86</v>
      </c>
      <c r="BV7" s="36">
        <v>95.91</v>
      </c>
      <c r="BW7" s="36">
        <v>96.1</v>
      </c>
      <c r="BX7" s="36">
        <v>99.07</v>
      </c>
      <c r="BY7" s="36">
        <v>104.6</v>
      </c>
      <c r="BZ7" s="36">
        <v>161.83000000000001</v>
      </c>
      <c r="CA7" s="36">
        <v>165.24</v>
      </c>
      <c r="CB7" s="36">
        <v>163.34</v>
      </c>
      <c r="CC7" s="36">
        <v>163.29</v>
      </c>
      <c r="CD7" s="36">
        <v>164.47</v>
      </c>
      <c r="CE7" s="36">
        <v>172.59</v>
      </c>
      <c r="CF7" s="36">
        <v>179.14</v>
      </c>
      <c r="CG7" s="36">
        <v>179.29</v>
      </c>
      <c r="CH7" s="36">
        <v>178.39</v>
      </c>
      <c r="CI7" s="36">
        <v>173.03</v>
      </c>
      <c r="CJ7" s="36">
        <v>164.21</v>
      </c>
      <c r="CK7" s="36">
        <v>76.77</v>
      </c>
      <c r="CL7" s="36">
        <v>77.87</v>
      </c>
      <c r="CM7" s="36">
        <v>76.239999999999995</v>
      </c>
      <c r="CN7" s="36">
        <v>76.44</v>
      </c>
      <c r="CO7" s="36">
        <v>77.11</v>
      </c>
      <c r="CP7" s="36">
        <v>60.17</v>
      </c>
      <c r="CQ7" s="36">
        <v>58.76</v>
      </c>
      <c r="CR7" s="36">
        <v>59.09</v>
      </c>
      <c r="CS7" s="36">
        <v>59.23</v>
      </c>
      <c r="CT7" s="36">
        <v>58.58</v>
      </c>
      <c r="CU7" s="36">
        <v>59.8</v>
      </c>
      <c r="CV7" s="36">
        <v>94.49</v>
      </c>
      <c r="CW7" s="36">
        <v>94.81</v>
      </c>
      <c r="CX7" s="36">
        <v>95.15</v>
      </c>
      <c r="CY7" s="36">
        <v>94.5</v>
      </c>
      <c r="CZ7" s="36">
        <v>93.57</v>
      </c>
      <c r="DA7" s="36">
        <v>85.47</v>
      </c>
      <c r="DB7" s="36">
        <v>84.87</v>
      </c>
      <c r="DC7" s="36">
        <v>85.4</v>
      </c>
      <c r="DD7" s="36">
        <v>85.53</v>
      </c>
      <c r="DE7" s="36">
        <v>85.23</v>
      </c>
      <c r="DF7" s="36">
        <v>89.78</v>
      </c>
      <c r="DG7" s="36">
        <v>24.02</v>
      </c>
      <c r="DH7" s="36">
        <v>25.29</v>
      </c>
      <c r="DI7" s="36">
        <v>26.18</v>
      </c>
      <c r="DJ7" s="36">
        <v>26.66</v>
      </c>
      <c r="DK7" s="36">
        <v>53.2</v>
      </c>
      <c r="DL7" s="36">
        <v>34.47</v>
      </c>
      <c r="DM7" s="36">
        <v>35.53</v>
      </c>
      <c r="DN7" s="36">
        <v>36.36</v>
      </c>
      <c r="DO7" s="36">
        <v>37.340000000000003</v>
      </c>
      <c r="DP7" s="36">
        <v>44.31</v>
      </c>
      <c r="DQ7" s="36">
        <v>46.31</v>
      </c>
      <c r="DR7" s="36">
        <v>0</v>
      </c>
      <c r="DS7" s="36">
        <v>0</v>
      </c>
      <c r="DT7" s="36">
        <v>1.08</v>
      </c>
      <c r="DU7" s="36">
        <v>0</v>
      </c>
      <c r="DV7" s="36">
        <v>0.83</v>
      </c>
      <c r="DW7" s="36">
        <v>6.06</v>
      </c>
      <c r="DX7" s="36">
        <v>6.47</v>
      </c>
      <c r="DY7" s="36">
        <v>7.8</v>
      </c>
      <c r="DZ7" s="36">
        <v>8.39</v>
      </c>
      <c r="EA7" s="36">
        <v>10.09</v>
      </c>
      <c r="EB7" s="36">
        <v>12.42</v>
      </c>
      <c r="EC7" s="36">
        <v>0</v>
      </c>
      <c r="ED7" s="36">
        <v>0.27</v>
      </c>
      <c r="EE7" s="36">
        <v>0.14000000000000001</v>
      </c>
      <c r="EF7" s="36">
        <v>0.48</v>
      </c>
      <c r="EG7" s="36">
        <v>0.23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水道課職員</cp:lastModifiedBy>
  <cp:lastPrinted>2016-02-18T07:05:01Z</cp:lastPrinted>
  <dcterms:created xsi:type="dcterms:W3CDTF">2016-01-18T04:57:39Z</dcterms:created>
  <dcterms:modified xsi:type="dcterms:W3CDTF">2016-02-18T07:10:04Z</dcterms:modified>
</cp:coreProperties>
</file>