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02 集排業務\02 調査関係\H27年度\16 公営企業に係る経営比較分析調査\"/>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<sst xmlns="http://schemas.openxmlformats.org/spreadsheetml/2006/main" count="260" uniqueCount="111">
  <si>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</si>
  <si>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</si>
  <si>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</si>
  <si>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</si>
  <si>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</si>
  <si>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</si>
  <si>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</si>
  <si>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</si>
  <si>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</si>
  <si>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</si>
  <si>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</si>
  <si>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</si>
  <si>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</si>
  <si>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</si>
  <si>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</si>
  <si>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</si>
  <si>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</si>
  <si>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</si>
  <si>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</si>
  <si>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</si>
  <si>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</si>
  <si>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</si>
  <si>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</si>
  <si>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</si>
  <si>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</si>
  <si>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</si>
  <si>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</si>
  <si>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</si>
  <si>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</si>
  <si>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</si>
  <si>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</si>
  <si>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</si>
  <si>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</si>
  <si>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</si>
  <si>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</si>
  <si>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</si>
  <si>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</si>
  <si>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</si>
  <si>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</si>
  <si>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</si>
  <si>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</si>
  <si>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</si>
  <si>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</si>
  <si>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</si>
  <si>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</si>
  <si>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</si>
  <si>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</si>
  <si>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</si>
  <si>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</si>
  <si>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</si>
  <si>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</si>
  <si>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</si>
  <si>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</si>
  <si>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</si>
  <si>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</si>
  <si>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</si>
  <si>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</si>
  <si>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</si>
  <si>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</si>
  <si>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</si>
  <si>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</si>
  <si>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</si>
  <si>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</si>
  <si>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</si>
  <si>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</si>
  <si>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</si>
  <si>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</si>
  <si>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</si>
  <si>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</si>
  <si>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</si>
  <si>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</si>
  <si>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</si>
  <si>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</si>
  <si>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</si>
  <si>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</si>
  <si>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</si>
  <si>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</si>
  <si>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</si>
  <si>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</si>
  <si>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</si>
  <si>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</si>
  <si>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</si>
  <si>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</si>
  <si>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</si>
  <si>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</si>
  <si>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</si>
  <si>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</si>
  <si>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</si>
  <si>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</si>
  <si>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</si>
  <si>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</si>
  <si>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</si>
  <si>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</si>
  <si>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</si>
  <si>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</si>
  <si>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</si>
  <si>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宜野座村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</si>
  <si>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</si>
  <si>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</si>
  <si>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</si>
  <si>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</si>
  <si>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</si>
  <si>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</si>
  <si>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</si>
  <si>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</si>
  <si>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</si>
  <si>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</si>
  <si>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</si>
  <si>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公債費の支出がないため平均を上回った経営状況ではあるが、今後は施設の改築・更新により公債費が増加していくことが予想されるため、更新事業の厳選・料金適正化の検討等、可能な取組を実施していく。</t>
    <rPh sb="0" eb="2">
      <t>ゲンザイ</t>
    </rPh>
    <rPh sb="4" eb="7">
      <t>コウサイヒ</t>
    </rPh>
    <rPh sb="8" eb="10">
      <t>シシュツ</t>
    </rPh>
    <rPh sb="15" eb="17">
      <t>ヘイキン</t>
    </rPh>
    <rPh sb="18" eb="20">
      <t>ウワマワ</t>
    </rPh>
    <rPh sb="22" eb="24">
      <t>ケイエイ</t>
    </rPh>
    <rPh sb="24" eb="26">
      <t>ジョウキョウ</t>
    </rPh>
    <rPh sb="32" eb="34">
      <t>コンゴ</t>
    </rPh>
    <rPh sb="35" eb="37">
      <t>シセツ</t>
    </rPh>
    <rPh sb="38" eb="40">
      <t>カイチク</t>
    </rPh>
    <rPh sb="41" eb="43">
      <t>コウシン</t>
    </rPh>
    <rPh sb="46" eb="49">
      <t>コウサイヒ</t>
    </rPh>
    <rPh sb="50" eb="52">
      <t>ゾウカ</t>
    </rPh>
    <rPh sb="59" eb="61">
      <t>ヨソウ</t>
    </rPh>
    <rPh sb="67" eb="69">
      <t>コウシン</t>
    </rPh>
    <rPh sb="69" eb="71">
      <t>ジギョウ</t>
    </rPh>
    <rPh sb="72" eb="74">
      <t>ゲンセン</t>
    </rPh>
    <rPh sb="75" eb="77">
      <t>リョウキン</t>
    </rPh>
    <rPh sb="77" eb="80">
      <t>テキセイカ</t>
    </rPh>
    <rPh sb="81" eb="84">
      <t>ケントウトウ</t>
    </rPh>
    <rPh sb="85" eb="87">
      <t>カノウ</t>
    </rPh>
    <rPh sb="88" eb="90">
      <t>トリクミ</t>
    </rPh>
    <rPh sb="91" eb="93">
      <t>ジッシ</t>
    </rPh>
    <phoneticPr fontId="4"/>
  </si>
  <si>
    <t>③　H27に最適整備構想を策定し、構想の整備計画に沿って改築・更新を実施していく。</t>
    <rPh sb="6" eb="8">
      <t>サイテキ</t>
    </rPh>
    <rPh sb="8" eb="10">
      <t>セイビ</t>
    </rPh>
    <rPh sb="10" eb="12">
      <t>コウソウ</t>
    </rPh>
    <rPh sb="13" eb="15">
      <t>サクテイ</t>
    </rPh>
    <rPh sb="17" eb="19">
      <t>コウソウ</t>
    </rPh>
    <rPh sb="20" eb="22">
      <t>セイビ</t>
    </rPh>
    <rPh sb="22" eb="24">
      <t>ケイカク</t>
    </rPh>
    <rPh sb="25" eb="26">
      <t>ソ</t>
    </rPh>
    <rPh sb="28" eb="30">
      <t>カイチク</t>
    </rPh>
    <rPh sb="31" eb="33">
      <t>コウシン</t>
    </rPh>
    <rPh sb="34" eb="36">
      <t>ジッシ</t>
    </rPh>
    <phoneticPr fontId="4"/>
  </si>
  <si>
    <t>①　総収益の前年度比較は、料金収入は横ばい、他会計繰入金は8％減少している。比率は100％以上となっているが、総収益に占める他会計繰入金の割合が33％となっており、依存度が高い。
④　建設改良費に関して、起債を行っておらず村単費にて対応してきた経緯があるため、当該比率は0となっている。
⑤　平均は上回っており、施設に係る経費は回収できているが、人件費等の分が回収できていない。類似団体の料金と比較しながら、料金適正化の検討を図るよう努めていく。
⑥　維持管理費の節減や接続率の高水準が要因となり、平均より安価となっている。今後も適正な汚水処理を実施していく。
⑦　平均値を上回っており、現状の施設規模は適正と判断する。今後の処理水量の動向により改築等の検討が必要になると考えられる。
⑧　高水洗化率となってはいるが、今後も水洗化されていない箇所に対して普及啓蒙活動を実施していく。</t>
    <rPh sb="2" eb="5">
      <t>ソウシュウエキ</t>
    </rPh>
    <rPh sb="6" eb="9">
      <t>ゼンネンド</t>
    </rPh>
    <rPh sb="9" eb="11">
      <t>ヒカク</t>
    </rPh>
    <rPh sb="13" eb="15">
      <t>リョウキン</t>
    </rPh>
    <rPh sb="15" eb="17">
      <t>シュウニュウ</t>
    </rPh>
    <rPh sb="18" eb="19">
      <t>ヨコ</t>
    </rPh>
    <rPh sb="22" eb="23">
      <t>タ</t>
    </rPh>
    <rPh sb="23" eb="25">
      <t>カイケイ</t>
    </rPh>
    <rPh sb="25" eb="27">
      <t>クリイレ</t>
    </rPh>
    <rPh sb="27" eb="28">
      <t>キン</t>
    </rPh>
    <rPh sb="31" eb="33">
      <t>ゲンショウ</t>
    </rPh>
    <rPh sb="38" eb="40">
      <t>ヒリツ</t>
    </rPh>
    <rPh sb="45" eb="47">
      <t>イジョウ</t>
    </rPh>
    <rPh sb="55" eb="58">
      <t>ソウシュウエキ</t>
    </rPh>
    <rPh sb="59" eb="60">
      <t>シ</t>
    </rPh>
    <rPh sb="62" eb="63">
      <t>タ</t>
    </rPh>
    <rPh sb="63" eb="65">
      <t>カイケイ</t>
    </rPh>
    <rPh sb="65" eb="67">
      <t>クリイレ</t>
    </rPh>
    <rPh sb="67" eb="68">
      <t>キン</t>
    </rPh>
    <rPh sb="69" eb="71">
      <t>ワリアイ</t>
    </rPh>
    <rPh sb="82" eb="85">
      <t>イゾンド</t>
    </rPh>
    <rPh sb="86" eb="87">
      <t>タカ</t>
    </rPh>
    <rPh sb="92" eb="94">
      <t>ケンセツ</t>
    </rPh>
    <rPh sb="94" eb="96">
      <t>カイリョウ</t>
    </rPh>
    <rPh sb="96" eb="97">
      <t>ヒ</t>
    </rPh>
    <rPh sb="98" eb="99">
      <t>カン</t>
    </rPh>
    <rPh sb="102" eb="104">
      <t>キサイ</t>
    </rPh>
    <rPh sb="105" eb="106">
      <t>オコナ</t>
    </rPh>
    <rPh sb="111" eb="112">
      <t>ソン</t>
    </rPh>
    <rPh sb="116" eb="118">
      <t>タイオウ</t>
    </rPh>
    <rPh sb="122" eb="124">
      <t>ケイイ</t>
    </rPh>
    <rPh sb="130" eb="132">
      <t>トウガイ</t>
    </rPh>
    <rPh sb="132" eb="134">
      <t>ヒリツ</t>
    </rPh>
    <rPh sb="146" eb="148">
      <t>ヘイキン</t>
    </rPh>
    <rPh sb="149" eb="151">
      <t>ウワマワ</t>
    </rPh>
    <rPh sb="156" eb="158">
      <t>シセツ</t>
    </rPh>
    <rPh sb="159" eb="160">
      <t>カカ</t>
    </rPh>
    <rPh sb="161" eb="163">
      <t>ケイヒ</t>
    </rPh>
    <rPh sb="164" eb="166">
      <t>カイシュウ</t>
    </rPh>
    <rPh sb="173" eb="177">
      <t>ジンケンヒトウ</t>
    </rPh>
    <rPh sb="178" eb="179">
      <t>ブン</t>
    </rPh>
    <rPh sb="180" eb="182">
      <t>カイシュウ</t>
    </rPh>
    <rPh sb="189" eb="191">
      <t>ルイジ</t>
    </rPh>
    <rPh sb="191" eb="193">
      <t>ダンタイ</t>
    </rPh>
    <rPh sb="194" eb="196">
      <t>リョウキン</t>
    </rPh>
    <rPh sb="197" eb="199">
      <t>ヒカク</t>
    </rPh>
    <rPh sb="204" eb="206">
      <t>リョウキン</t>
    </rPh>
    <rPh sb="206" eb="209">
      <t>テキセイカ</t>
    </rPh>
    <rPh sb="210" eb="212">
      <t>ケントウ</t>
    </rPh>
    <rPh sb="213" eb="214">
      <t>ハカ</t>
    </rPh>
    <rPh sb="217" eb="218">
      <t>ツト</t>
    </rPh>
    <rPh sb="226" eb="228">
      <t>イジ</t>
    </rPh>
    <rPh sb="228" eb="231">
      <t>カンリヒ</t>
    </rPh>
    <rPh sb="232" eb="234">
      <t>セツゲン</t>
    </rPh>
    <rPh sb="235" eb="237">
      <t>セツゾク</t>
    </rPh>
    <rPh sb="237" eb="238">
      <t>リツ</t>
    </rPh>
    <rPh sb="239" eb="242">
      <t>コウスイジュン</t>
    </rPh>
    <rPh sb="243" eb="245">
      <t>ヨウイン</t>
    </rPh>
    <rPh sb="249" eb="251">
      <t>ヘイキン</t>
    </rPh>
    <rPh sb="253" eb="255">
      <t>アンカ</t>
    </rPh>
    <rPh sb="262" eb="264">
      <t>コンゴ</t>
    </rPh>
    <rPh sb="265" eb="267">
      <t>テキセイ</t>
    </rPh>
    <rPh sb="268" eb="270">
      <t>オスイ</t>
    </rPh>
    <rPh sb="270" eb="272">
      <t>ショリ</t>
    </rPh>
    <rPh sb="273" eb="275">
      <t>ジッシ</t>
    </rPh>
    <rPh sb="283" eb="286">
      <t>ヘイキンチ</t>
    </rPh>
    <rPh sb="287" eb="289">
      <t>ウワマワ</t>
    </rPh>
    <rPh sb="294" eb="296">
      <t>ゲンジョウ</t>
    </rPh>
    <rPh sb="297" eb="299">
      <t>シセツ</t>
    </rPh>
    <rPh sb="299" eb="301">
      <t>キボ</t>
    </rPh>
    <rPh sb="302" eb="304">
      <t>テキセイ</t>
    </rPh>
    <rPh sb="305" eb="307">
      <t>ハンダン</t>
    </rPh>
    <rPh sb="310" eb="312">
      <t>コンゴ</t>
    </rPh>
    <rPh sb="313" eb="315">
      <t>ショリ</t>
    </rPh>
    <rPh sb="315" eb="317">
      <t>スイリョウ</t>
    </rPh>
    <rPh sb="318" eb="320">
      <t>ドウコウ</t>
    </rPh>
    <rPh sb="323" eb="326">
      <t>カイチクトウ</t>
    </rPh>
    <rPh sb="327" eb="329">
      <t>ケントウ</t>
    </rPh>
    <rPh sb="330" eb="332">
      <t>ヒツヨウ</t>
    </rPh>
    <rPh sb="336" eb="337">
      <t>カンガ</t>
    </rPh>
    <rPh sb="348" eb="349">
      <t>カ</t>
    </rPh>
    <rPh sb="349" eb="350">
      <t>リツ</t>
    </rPh>
    <rPh sb="359" eb="361">
      <t>コンゴ</t>
    </rPh>
    <rPh sb="362" eb="365">
      <t>スイセンカ</t>
    </rPh>
    <rPh sb="371" eb="373">
      <t>カショ</t>
    </rPh>
    <rPh sb="374" eb="375">
      <t>タイ</t>
    </rPh>
    <rPh sb="377" eb="379">
      <t>フキュウ</t>
    </rPh>
    <rPh sb="379" eb="381">
      <t>ケイモウ</t>
    </rPh>
    <rPh sb="381" eb="383">
      <t>カツドウ</t>
    </rPh>
    <rPh sb="384" eb="38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</si>
</sst>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6280824"/>
        <c:axId val="10628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0.03</c:v>
                </c:pt>
                <c:pt idx="4">
                  <c:v>0.02</c:v>
                </c:pt>
              </c:numCache>
            </c:numRef>
          </c:val>
          <c:smooth val="0"/>
        </c:ser>
        <c:dLbls>
          <c:showLegendKey val="0"/>
          <c:showVal val="0"/>
          <c:showCatName val="0"/>
          <c:showSerName val="0"/>
          <c:showPercent val="0"/>
          <c:showBubbleSize val="0"/>
        </c:dLbls>
        <c:marker val="1"/>
        <c:smooth val="0"/>
        <c:axId val="106280824"/>
        <c:axId val="106281208"/>
      </c:lineChart>
      <c:dateAx>
        <c:axId val="106280824"/>
        <c:scaling>
          <c:orientation val="minMax"/>
        </c:scaling>
        <c:delete val="1"/>
        <c:axPos val="b"/>
        <c:numFmt formatCode="ge" sourceLinked="1"/>
        <c:majorTickMark val="none"/>
        <c:minorTickMark val="none"/>
        <c:tickLblPos val="none"/>
        <c:crossAx val="106281208"/>
        <c:crosses val="autoZero"/>
        <c:auto val="1"/>
        <c:lblOffset val="100"/>
        <c:baseTimeUnit val="years"/>
      </c:dateAx>
      <c:valAx>
        <c:axId val="10628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08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68.61</c:v>
                </c:pt>
                <c:pt idx="4">
                  <c:v>63.54</c:v>
                </c:pt>
              </c:numCache>
            </c:numRef>
          </c:val>
        </c:ser>
        <c:dLbls>
          <c:showLegendKey val="0"/>
          <c:showVal val="0"/>
          <c:showCatName val="0"/>
          <c:showSerName val="0"/>
          <c:showPercent val="0"/>
          <c:showBubbleSize val="0"/>
        </c:dLbls>
        <c:gapWidth val="150"/>
        <c:axId val="218110336"/>
        <c:axId val="21811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53.78</c:v>
                </c:pt>
                <c:pt idx="4">
                  <c:v>53.24</c:v>
                </c:pt>
              </c:numCache>
            </c:numRef>
          </c:val>
          <c:smooth val="0"/>
        </c:ser>
        <c:dLbls>
          <c:showLegendKey val="0"/>
          <c:showVal val="0"/>
          <c:showCatName val="0"/>
          <c:showSerName val="0"/>
          <c:showPercent val="0"/>
          <c:showBubbleSize val="0"/>
        </c:dLbls>
        <c:marker val="1"/>
        <c:smooth val="0"/>
        <c:axId val="218110336"/>
        <c:axId val="218110728"/>
      </c:lineChart>
      <c:dateAx>
        <c:axId val="218110336"/>
        <c:scaling>
          <c:orientation val="minMax"/>
        </c:scaling>
        <c:delete val="1"/>
        <c:axPos val="b"/>
        <c:numFmt formatCode="ge" sourceLinked="1"/>
        <c:majorTickMark val="none"/>
        <c:minorTickMark val="none"/>
        <c:tickLblPos val="none"/>
        <c:crossAx val="218110728"/>
        <c:crosses val="autoZero"/>
        <c:auto val="1"/>
        <c:lblOffset val="100"/>
        <c:baseTimeUnit val="years"/>
      </c:dateAx>
      <c:valAx>
        <c:axId val="21811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95.81</c:v>
                </c:pt>
                <c:pt idx="4">
                  <c:v>97.5</c:v>
                </c:pt>
              </c:numCache>
            </c:numRef>
          </c:val>
        </c:ser>
        <c:dLbls>
          <c:showLegendKey val="0"/>
          <c:showVal val="0"/>
          <c:showCatName val="0"/>
          <c:showSerName val="0"/>
          <c:showPercent val="0"/>
          <c:showBubbleSize val="0"/>
        </c:dLbls>
        <c:gapWidth val="150"/>
        <c:axId val="218111904"/>
        <c:axId val="21811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84.06</c:v>
                </c:pt>
                <c:pt idx="4">
                  <c:v>84.07</c:v>
                </c:pt>
              </c:numCache>
            </c:numRef>
          </c:val>
          <c:smooth val="0"/>
        </c:ser>
        <c:dLbls>
          <c:showLegendKey val="0"/>
          <c:showVal val="0"/>
          <c:showCatName val="0"/>
          <c:showSerName val="0"/>
          <c:showPercent val="0"/>
          <c:showBubbleSize val="0"/>
        </c:dLbls>
        <c:marker val="1"/>
        <c:smooth val="0"/>
        <c:axId val="218111904"/>
        <c:axId val="218112296"/>
      </c:lineChart>
      <c:dateAx>
        <c:axId val="218111904"/>
        <c:scaling>
          <c:orientation val="minMax"/>
        </c:scaling>
        <c:delete val="1"/>
        <c:axPos val="b"/>
        <c:numFmt formatCode="ge" sourceLinked="1"/>
        <c:majorTickMark val="none"/>
        <c:minorTickMark val="none"/>
        <c:tickLblPos val="none"/>
        <c:crossAx val="218112296"/>
        <c:crosses val="autoZero"/>
        <c:auto val="1"/>
        <c:lblOffset val="100"/>
        <c:baseTimeUnit val="years"/>
      </c:dateAx>
      <c:valAx>
        <c:axId val="21811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110.58</c:v>
                </c:pt>
                <c:pt idx="4">
                  <c:v>107.43</c:v>
                </c:pt>
              </c:numCache>
            </c:numRef>
          </c:val>
        </c:ser>
        <c:dLbls>
          <c:showLegendKey val="0"/>
          <c:showVal val="0"/>
          <c:showCatName val="0"/>
          <c:showSerName val="0"/>
          <c:showPercent val="0"/>
          <c:showBubbleSize val="0"/>
        </c:dLbls>
        <c:gapWidth val="150"/>
        <c:axId val="217892184"/>
        <c:axId val="21789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892184"/>
        <c:axId val="217896664"/>
      </c:lineChart>
      <c:dateAx>
        <c:axId val="217892184"/>
        <c:scaling>
          <c:orientation val="minMax"/>
        </c:scaling>
        <c:delete val="1"/>
        <c:axPos val="b"/>
        <c:numFmt formatCode="ge" sourceLinked="1"/>
        <c:majorTickMark val="none"/>
        <c:minorTickMark val="none"/>
        <c:tickLblPos val="none"/>
        <c:crossAx val="217896664"/>
        <c:crosses val="autoZero"/>
        <c:auto val="1"/>
        <c:lblOffset val="100"/>
        <c:baseTimeUnit val="years"/>
      </c:dateAx>
      <c:valAx>
        <c:axId val="21789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919560"/>
        <c:axId val="2176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919560"/>
        <c:axId val="217660960"/>
      </c:lineChart>
      <c:dateAx>
        <c:axId val="217919560"/>
        <c:scaling>
          <c:orientation val="minMax"/>
        </c:scaling>
        <c:delete val="1"/>
        <c:axPos val="b"/>
        <c:numFmt formatCode="ge" sourceLinked="1"/>
        <c:majorTickMark val="none"/>
        <c:minorTickMark val="none"/>
        <c:tickLblPos val="none"/>
        <c:crossAx val="217660960"/>
        <c:crosses val="autoZero"/>
        <c:auto val="1"/>
        <c:lblOffset val="100"/>
        <c:baseTimeUnit val="years"/>
      </c:dateAx>
      <c:valAx>
        <c:axId val="2176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1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716792"/>
        <c:axId val="21771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16792"/>
        <c:axId val="217717176"/>
      </c:lineChart>
      <c:dateAx>
        <c:axId val="217716792"/>
        <c:scaling>
          <c:orientation val="minMax"/>
        </c:scaling>
        <c:delete val="1"/>
        <c:axPos val="b"/>
        <c:numFmt formatCode="ge" sourceLinked="1"/>
        <c:majorTickMark val="none"/>
        <c:minorTickMark val="none"/>
        <c:tickLblPos val="none"/>
        <c:crossAx val="217717176"/>
        <c:crosses val="autoZero"/>
        <c:auto val="1"/>
        <c:lblOffset val="100"/>
        <c:baseTimeUnit val="years"/>
      </c:dateAx>
      <c:valAx>
        <c:axId val="21771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1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736096"/>
        <c:axId val="21773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36096"/>
        <c:axId val="217736488"/>
      </c:lineChart>
      <c:dateAx>
        <c:axId val="217736096"/>
        <c:scaling>
          <c:orientation val="minMax"/>
        </c:scaling>
        <c:delete val="1"/>
        <c:axPos val="b"/>
        <c:numFmt formatCode="ge" sourceLinked="1"/>
        <c:majorTickMark val="none"/>
        <c:minorTickMark val="none"/>
        <c:tickLblPos val="none"/>
        <c:crossAx val="217736488"/>
        <c:crosses val="autoZero"/>
        <c:auto val="1"/>
        <c:lblOffset val="100"/>
        <c:baseTimeUnit val="years"/>
      </c:dateAx>
      <c:valAx>
        <c:axId val="21773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737664"/>
        <c:axId val="21773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37664"/>
        <c:axId val="217738056"/>
      </c:lineChart>
      <c:dateAx>
        <c:axId val="217737664"/>
        <c:scaling>
          <c:orientation val="minMax"/>
        </c:scaling>
        <c:delete val="1"/>
        <c:axPos val="b"/>
        <c:numFmt formatCode="ge" sourceLinked="1"/>
        <c:majorTickMark val="none"/>
        <c:minorTickMark val="none"/>
        <c:tickLblPos val="none"/>
        <c:crossAx val="217738056"/>
        <c:crosses val="autoZero"/>
        <c:auto val="1"/>
        <c:lblOffset val="100"/>
        <c:baseTimeUnit val="years"/>
      </c:dateAx>
      <c:valAx>
        <c:axId val="21773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17956312"/>
        <c:axId val="2179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1126.77</c:v>
                </c:pt>
                <c:pt idx="4">
                  <c:v>1044.8</c:v>
                </c:pt>
              </c:numCache>
            </c:numRef>
          </c:val>
          <c:smooth val="0"/>
        </c:ser>
        <c:dLbls>
          <c:showLegendKey val="0"/>
          <c:showVal val="0"/>
          <c:showCatName val="0"/>
          <c:showSerName val="0"/>
          <c:showPercent val="0"/>
          <c:showBubbleSize val="0"/>
        </c:dLbls>
        <c:marker val="1"/>
        <c:smooth val="0"/>
        <c:axId val="217956312"/>
        <c:axId val="217956704"/>
      </c:lineChart>
      <c:dateAx>
        <c:axId val="217956312"/>
        <c:scaling>
          <c:orientation val="minMax"/>
        </c:scaling>
        <c:delete val="1"/>
        <c:axPos val="b"/>
        <c:numFmt formatCode="ge" sourceLinked="1"/>
        <c:majorTickMark val="none"/>
        <c:minorTickMark val="none"/>
        <c:tickLblPos val="none"/>
        <c:crossAx val="217956704"/>
        <c:crosses val="autoZero"/>
        <c:auto val="1"/>
        <c:lblOffset val="100"/>
        <c:baseTimeUnit val="years"/>
      </c:dateAx>
      <c:valAx>
        <c:axId val="2179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5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67.39</c:v>
                </c:pt>
                <c:pt idx="4">
                  <c:v>64.3</c:v>
                </c:pt>
              </c:numCache>
            </c:numRef>
          </c:val>
        </c:ser>
        <c:dLbls>
          <c:showLegendKey val="0"/>
          <c:showVal val="0"/>
          <c:showCatName val="0"/>
          <c:showSerName val="0"/>
          <c:showPercent val="0"/>
          <c:showBubbleSize val="0"/>
        </c:dLbls>
        <c:gapWidth val="150"/>
        <c:axId val="217957880"/>
        <c:axId val="2179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50.9</c:v>
                </c:pt>
                <c:pt idx="4">
                  <c:v>50.82</c:v>
                </c:pt>
              </c:numCache>
            </c:numRef>
          </c:val>
          <c:smooth val="0"/>
        </c:ser>
        <c:dLbls>
          <c:showLegendKey val="0"/>
          <c:showVal val="0"/>
          <c:showCatName val="0"/>
          <c:showSerName val="0"/>
          <c:showPercent val="0"/>
          <c:showBubbleSize val="0"/>
        </c:dLbls>
        <c:marker val="1"/>
        <c:smooth val="0"/>
        <c:axId val="217957880"/>
        <c:axId val="217958272"/>
      </c:lineChart>
      <c:dateAx>
        <c:axId val="217957880"/>
        <c:scaling>
          <c:orientation val="minMax"/>
        </c:scaling>
        <c:delete val="1"/>
        <c:axPos val="b"/>
        <c:numFmt formatCode="ge" sourceLinked="1"/>
        <c:majorTickMark val="none"/>
        <c:minorTickMark val="none"/>
        <c:tickLblPos val="none"/>
        <c:crossAx val="217958272"/>
        <c:crosses val="autoZero"/>
        <c:auto val="1"/>
        <c:lblOffset val="100"/>
        <c:baseTimeUnit val="years"/>
      </c:dateAx>
      <c:valAx>
        <c:axId val="2179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125.55</c:v>
                </c:pt>
                <c:pt idx="4">
                  <c:v>133.22</c:v>
                </c:pt>
              </c:numCache>
            </c:numRef>
          </c:val>
        </c:ser>
        <c:dLbls>
          <c:showLegendKey val="0"/>
          <c:showVal val="0"/>
          <c:showCatName val="0"/>
          <c:showSerName val="0"/>
          <c:showPercent val="0"/>
          <c:showBubbleSize val="0"/>
        </c:dLbls>
        <c:gapWidth val="150"/>
        <c:axId val="217959448"/>
        <c:axId val="2179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293.27</c:v>
                </c:pt>
                <c:pt idx="4">
                  <c:v>300.52</c:v>
                </c:pt>
              </c:numCache>
            </c:numRef>
          </c:val>
          <c:smooth val="0"/>
        </c:ser>
        <c:dLbls>
          <c:showLegendKey val="0"/>
          <c:showVal val="0"/>
          <c:showCatName val="0"/>
          <c:showSerName val="0"/>
          <c:showPercent val="0"/>
          <c:showBubbleSize val="0"/>
        </c:dLbls>
        <c:marker val="1"/>
        <c:smooth val="0"/>
        <c:axId val="217959448"/>
        <c:axId val="217959840"/>
      </c:lineChart>
      <c:dateAx>
        <c:axId val="217959448"/>
        <c:scaling>
          <c:orientation val="minMax"/>
        </c:scaling>
        <c:delete val="1"/>
        <c:axPos val="b"/>
        <c:numFmt formatCode="ge" sourceLinked="1"/>
        <c:majorTickMark val="none"/>
        <c:minorTickMark val="none"/>
        <c:tickLblPos val="none"/>
        <c:crossAx val="217959840"/>
        <c:crosses val="autoZero"/>
        <c:auto val="1"/>
        <c:lblOffset val="100"/>
        <c:baseTimeUnit val="years"/>
      </c:dateAx>
      <c:valAx>
        <c:axId val="2179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5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0"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宜野座村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5889</v>
      </c>
      <c r="AM8" s="64"/>
      <c r="AN8" s="64"/>
      <c r="AO8" s="64"/>
      <c r="AP8" s="64"/>
      <c r="AQ8" s="64"/>
      <c r="AR8" s="64"/>
      <c r="AS8" s="64"/>
      <c r="AT8" s="63">
        <f>データ!S6</f>
        <v>31.3</v>
      </c>
      <c r="AU8" s="63"/>
      <c r="AV8" s="63"/>
      <c r="AW8" s="63"/>
      <c r="AX8" s="63"/>
      <c r="AY8" s="63"/>
      <c r="AZ8" s="63"/>
      <c r="BA8" s="63"/>
      <c r="BB8" s="63">
        <f>データ!T6</f>
        <v>188.15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98.37</v>
      </c>
      <c r="Q10" s="63"/>
      <c r="R10" s="63"/>
      <c r="S10" s="63"/>
      <c r="T10" s="63"/>
      <c r="U10" s="63"/>
      <c r="V10" s="63"/>
      <c r="W10" s="63">
        <f>データ!P6</f>
        <v>97.75</v>
      </c>
      <c r="X10" s="63"/>
      <c r="Y10" s="63"/>
      <c r="Z10" s="63"/>
      <c r="AA10" s="63"/>
      <c r="AB10" s="63"/>
      <c r="AC10" s="63"/>
      <c r="AD10" s="64">
        <f>データ!Q6</f>
        <v>1576</v>
      </c>
      <c r="AE10" s="64"/>
      <c r="AF10" s="64"/>
      <c r="AG10" s="64"/>
      <c r="AH10" s="64"/>
      <c r="AI10" s="64"/>
      <c r="AJ10" s="64"/>
      <c r="AK10" s="2"/>
      <c r="AL10" s="64">
        <f>データ!U6</f>
        <v>5792</v>
      </c>
      <c r="AM10" s="64"/>
      <c r="AN10" s="64"/>
      <c r="AO10" s="64"/>
      <c r="AP10" s="64"/>
      <c r="AQ10" s="64"/>
      <c r="AR10" s="64"/>
      <c r="AS10" s="64"/>
      <c r="AT10" s="63">
        <f>データ!V6</f>
        <v>2.48</v>
      </c>
      <c r="AU10" s="63"/>
      <c r="AV10" s="63"/>
      <c r="AW10" s="63"/>
      <c r="AX10" s="63"/>
      <c r="AY10" s="63"/>
      <c r="AZ10" s="63"/>
      <c r="BA10" s="63"/>
      <c r="BB10" s="63">
        <f>データ!W6</f>
        <v>2335.48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473138</v>
      </c>
      <c r="D6" s="31">
        <f t="shared" si="3"/>
        <v>47</v>
      </c>
      <c r="E6" s="31">
        <f t="shared" si="3"/>
        <v>17</v>
      </c>
      <c r="F6" s="31">
        <f t="shared" si="3"/>
        <v>5</v>
      </c>
      <c r="G6" s="31">
        <f t="shared" si="3"/>
        <v>0</v>
      </c>
      <c r="H6" s="31" t="str">
        <f t="shared" si="3"/>
        <v>沖縄県　宜野座村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98.37</v>
      </c>
      <c r="P6" s="32">
        <f t="shared" si="3"/>
        <v>97.75</v>
      </c>
      <c r="Q6" s="32">
        <f t="shared" si="3"/>
        <v>1576</v>
      </c>
      <c r="R6" s="32">
        <f t="shared" si="3"/>
        <v>5889</v>
      </c>
      <c r="S6" s="32">
        <f t="shared" si="3"/>
        <v>31.3</v>
      </c>
      <c r="T6" s="32">
        <f t="shared" si="3"/>
        <v>188.15</v>
      </c>
      <c r="U6" s="32">
        <f t="shared" si="3"/>
        <v>5792</v>
      </c>
      <c r="V6" s="32">
        <f t="shared" si="3"/>
        <v>2.48</v>
      </c>
      <c r="W6" s="32">
        <f t="shared" si="3"/>
        <v>2335.48</v>
      </c>
      <c r="X6" s="33" t="str">
        <f>IF(X7="",NA(),X7)</f>
        <v>-</v>
      </c>
      <c r="Y6" s="33" t="str">
        <f t="shared" ref="Y6:AG6" si="4">IF(Y7="",NA(),Y7)</f>
        <v>-</v>
      </c>
      <c r="Z6" s="33" t="str">
        <f t="shared" si="4"/>
        <v>-</v>
      </c>
      <c r="AA6" s="33">
        <f t="shared" si="4"/>
        <v>110.58</v>
      </c>
      <c r="AB6" s="33">
        <f t="shared" si="4"/>
        <v>107.43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2">
        <f t="shared" si="7"/>
        <v>0</v>
      </c>
      <c r="BI6" s="32">
        <f t="shared" si="7"/>
        <v>0</v>
      </c>
      <c r="BJ6" s="33" t="str">
        <f t="shared" si="7"/>
        <v>-</v>
      </c>
      <c r="BK6" s="33" t="str">
        <f t="shared" si="7"/>
        <v>-</v>
      </c>
      <c r="BL6" s="33" t="str">
        <f t="shared" si="7"/>
        <v>-</v>
      </c>
      <c r="BM6" s="33">
        <f t="shared" si="7"/>
        <v>1126.77</v>
      </c>
      <c r="BN6" s="33">
        <f t="shared" si="7"/>
        <v>1044.8</v>
      </c>
      <c r="BO6" s="32" t="str">
        <f>IF(BO7="","",IF(BO7="-","【-】","【"&amp;SUBSTITUTE(TEXT(BO7,"#,##0.00"),"-","△")&amp;"】"))</f>
        <v>【992.47】</v>
      </c>
      <c r="BP6" s="33" t="str">
        <f>IF(BP7="",NA(),BP7)</f>
        <v>-</v>
      </c>
      <c r="BQ6" s="33" t="str">
        <f t="shared" ref="BQ6:BY6" si="8">IF(BQ7="",NA(),BQ7)</f>
        <v>-</v>
      </c>
      <c r="BR6" s="33" t="str">
        <f t="shared" si="8"/>
        <v>-</v>
      </c>
      <c r="BS6" s="33">
        <f t="shared" si="8"/>
        <v>67.39</v>
      </c>
      <c r="BT6" s="33">
        <f t="shared" si="8"/>
        <v>64.3</v>
      </c>
      <c r="BU6" s="33" t="str">
        <f t="shared" si="8"/>
        <v>-</v>
      </c>
      <c r="BV6" s="33" t="str">
        <f t="shared" si="8"/>
        <v>-</v>
      </c>
      <c r="BW6" s="33" t="str">
        <f t="shared" si="8"/>
        <v>-</v>
      </c>
      <c r="BX6" s="33">
        <f t="shared" si="8"/>
        <v>50.9</v>
      </c>
      <c r="BY6" s="33">
        <f t="shared" si="8"/>
        <v>50.82</v>
      </c>
      <c r="BZ6" s="32" t="str">
        <f>IF(BZ7="","",IF(BZ7="-","【-】","【"&amp;SUBSTITUTE(TEXT(BZ7,"#,##0.00"),"-","△")&amp;"】"))</f>
        <v>【51.49】</v>
      </c>
      <c r="CA6" s="33" t="str">
        <f>IF(CA7="",NA(),CA7)</f>
        <v>-</v>
      </c>
      <c r="CB6" s="33" t="str">
        <f t="shared" ref="CB6:CJ6" si="9">IF(CB7="",NA(),CB7)</f>
        <v>-</v>
      </c>
      <c r="CC6" s="33" t="str">
        <f t="shared" si="9"/>
        <v>-</v>
      </c>
      <c r="CD6" s="33">
        <f t="shared" si="9"/>
        <v>125.55</v>
      </c>
      <c r="CE6" s="33">
        <f t="shared" si="9"/>
        <v>133.22</v>
      </c>
      <c r="CF6" s="33" t="str">
        <f t="shared" si="9"/>
        <v>-</v>
      </c>
      <c r="CG6" s="33" t="str">
        <f t="shared" si="9"/>
        <v>-</v>
      </c>
      <c r="CH6" s="33" t="str">
        <f t="shared" si="9"/>
        <v>-</v>
      </c>
      <c r="CI6" s="33">
        <f t="shared" si="9"/>
        <v>293.27</v>
      </c>
      <c r="CJ6" s="33">
        <f t="shared" si="9"/>
        <v>300.52</v>
      </c>
      <c r="CK6" s="32" t="str">
        <f>IF(CK7="","",IF(CK7="-","【-】","【"&amp;SUBSTITUTE(TEXT(CK7,"#,##0.00"),"-","△")&amp;"】"))</f>
        <v>【295.10】</v>
      </c>
      <c r="CL6" s="33" t="str">
        <f>IF(CL7="",NA(),CL7)</f>
        <v>-</v>
      </c>
      <c r="CM6" s="33" t="str">
        <f t="shared" ref="CM6:CU6" si="10">IF(CM7="",NA(),CM7)</f>
        <v>-</v>
      </c>
      <c r="CN6" s="33" t="str">
        <f t="shared" si="10"/>
        <v>-</v>
      </c>
      <c r="CO6" s="33">
        <f t="shared" si="10"/>
        <v>68.61</v>
      </c>
      <c r="CP6" s="33">
        <f t="shared" si="10"/>
        <v>63.54</v>
      </c>
      <c r="CQ6" s="33" t="str">
        <f t="shared" si="10"/>
        <v>-</v>
      </c>
      <c r="CR6" s="33" t="str">
        <f t="shared" si="10"/>
        <v>-</v>
      </c>
      <c r="CS6" s="33" t="str">
        <f t="shared" si="10"/>
        <v>-</v>
      </c>
      <c r="CT6" s="33">
        <f t="shared" si="10"/>
        <v>53.78</v>
      </c>
      <c r="CU6" s="33">
        <f t="shared" si="10"/>
        <v>53.24</v>
      </c>
      <c r="CV6" s="32" t="str">
        <f>IF(CV7="","",IF(CV7="-","【-】","【"&amp;SUBSTITUTE(TEXT(CV7,"#,##0.00"),"-","△")&amp;"】"))</f>
        <v>【53.32】</v>
      </c>
      <c r="CW6" s="33" t="str">
        <f>IF(CW7="",NA(),CW7)</f>
        <v>-</v>
      </c>
      <c r="CX6" s="33" t="str">
        <f t="shared" ref="CX6:DF6" si="11">IF(CX7="",NA(),CX7)</f>
        <v>-</v>
      </c>
      <c r="CY6" s="33" t="str">
        <f t="shared" si="11"/>
        <v>-</v>
      </c>
      <c r="CZ6" s="33">
        <f t="shared" si="11"/>
        <v>95.81</v>
      </c>
      <c r="DA6" s="33">
        <f t="shared" si="11"/>
        <v>97.5</v>
      </c>
      <c r="DB6" s="33" t="str">
        <f t="shared" si="11"/>
        <v>-</v>
      </c>
      <c r="DC6" s="33" t="str">
        <f t="shared" si="11"/>
        <v>-</v>
      </c>
      <c r="DD6" s="33" t="str">
        <f t="shared" si="11"/>
        <v>-</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0.03</v>
      </c>
      <c r="EM6" s="33">
        <f t="shared" si="14"/>
        <v>0.02</v>
      </c>
      <c r="EN6" s="32" t="str">
        <f>IF(EN7="","",IF(EN7="-","【-】","【"&amp;SUBSTITUTE(TEXT(EN7,"#,##0.00"),"-","△")&amp;"】"))</f>
        <v>【0.03】</v>
      </c>
    </row>
    <row r="7" spans="1:144" s="34" customFormat="1">
      <c r="A7" s="26"/>
      <c r="B7" s="35">
        <v>2014</v>
      </c>
      <c r="C7" s="35">
        <v>473138</v>
      </c>
      <c r="D7" s="35">
        <v>47</v>
      </c>
      <c r="E7" s="35">
        <v>17</v>
      </c>
      <c r="F7" s="35">
        <v>5</v>
      </c>
      <c r="G7" s="35">
        <v>0</v>
      </c>
      <c r="H7" s="35" t="s">
        <v>96</v>
      </c>
      <c r="I7" s="35" t="s">
        <v>97</v>
      </c>
      <c r="J7" s="35" t="s">
        <v>98</v>
      </c>
      <c r="K7" s="35" t="s">
        <v>99</v>
      </c>
      <c r="L7" s="35" t="s">
        <v>100</v>
      </c>
      <c r="M7" s="36" t="s">
        <v>101</v>
      </c>
      <c r="N7" s="36" t="s">
        <v>102</v>
      </c>
      <c r="O7" s="36">
        <v>98.37</v>
      </c>
      <c r="P7" s="36">
        <v>97.75</v>
      </c>
      <c r="Q7" s="36">
        <v>1576</v>
      </c>
      <c r="R7" s="36">
        <v>5889</v>
      </c>
      <c r="S7" s="36">
        <v>31.3</v>
      </c>
      <c r="T7" s="36">
        <v>188.15</v>
      </c>
      <c r="U7" s="36">
        <v>5792</v>
      </c>
      <c r="V7" s="36">
        <v>2.48</v>
      </c>
      <c r="W7" s="36">
        <v>2335.48</v>
      </c>
      <c r="X7" s="36" t="s">
        <v>101</v>
      </c>
      <c r="Y7" s="36" t="s">
        <v>101</v>
      </c>
      <c r="Z7" s="36" t="s">
        <v>101</v>
      </c>
      <c r="AA7" s="36">
        <v>110.58</v>
      </c>
      <c r="AB7" s="36">
        <v>107.43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0</v>
      </c>
      <c r="BI7" s="36">
        <v>0</v>
      </c>
      <c r="BJ7" s="36" t="s">
        <v>101</v>
      </c>
      <c r="BK7" s="36" t="s">
        <v>101</v>
      </c>
      <c r="BL7" s="36" t="s">
        <v>101</v>
      </c>
      <c r="BM7" s="36">
        <v>1126.77</v>
      </c>
      <c r="BN7" s="36">
        <v>1044.8</v>
      </c>
      <c r="BO7" s="36">
        <v>992.47</v>
      </c>
      <c r="BP7" s="36" t="s">
        <v>101</v>
      </c>
      <c r="BQ7" s="36" t="s">
        <v>101</v>
      </c>
      <c r="BR7" s="36" t="s">
        <v>101</v>
      </c>
      <c r="BS7" s="36">
        <v>67.39</v>
      </c>
      <c r="BT7" s="36">
        <v>64.3</v>
      </c>
      <c r="BU7" s="36" t="s">
        <v>101</v>
      </c>
      <c r="BV7" s="36" t="s">
        <v>101</v>
      </c>
      <c r="BW7" s="36" t="s">
        <v>101</v>
      </c>
      <c r="BX7" s="36">
        <v>50.9</v>
      </c>
      <c r="BY7" s="36">
        <v>50.82</v>
      </c>
      <c r="BZ7" s="36">
        <v>51.49</v>
      </c>
      <c r="CA7" s="36" t="s">
        <v>101</v>
      </c>
      <c r="CB7" s="36" t="s">
        <v>101</v>
      </c>
      <c r="CC7" s="36" t="s">
        <v>101</v>
      </c>
      <c r="CD7" s="36">
        <v>125.55</v>
      </c>
      <c r="CE7" s="36">
        <v>133.22</v>
      </c>
      <c r="CF7" s="36" t="s">
        <v>101</v>
      </c>
      <c r="CG7" s="36" t="s">
        <v>101</v>
      </c>
      <c r="CH7" s="36" t="s">
        <v>101</v>
      </c>
      <c r="CI7" s="36">
        <v>293.27</v>
      </c>
      <c r="CJ7" s="36">
        <v>300.52</v>
      </c>
      <c r="CK7" s="36">
        <v>295.10000000000002</v>
      </c>
      <c r="CL7" s="36" t="s">
        <v>101</v>
      </c>
      <c r="CM7" s="36" t="s">
        <v>101</v>
      </c>
      <c r="CN7" s="36" t="s">
        <v>101</v>
      </c>
      <c r="CO7" s="36">
        <v>68.61</v>
      </c>
      <c r="CP7" s="36">
        <v>63.54</v>
      </c>
      <c r="CQ7" s="36" t="s">
        <v>101</v>
      </c>
      <c r="CR7" s="36" t="s">
        <v>101</v>
      </c>
      <c r="CS7" s="36" t="s">
        <v>101</v>
      </c>
      <c r="CT7" s="36">
        <v>53.78</v>
      </c>
      <c r="CU7" s="36">
        <v>53.24</v>
      </c>
      <c r="CV7" s="36">
        <v>53.32</v>
      </c>
      <c r="CW7" s="36" t="s">
        <v>101</v>
      </c>
      <c r="CX7" s="36" t="s">
        <v>101</v>
      </c>
      <c r="CY7" s="36" t="s">
        <v>101</v>
      </c>
      <c r="CZ7" s="36">
        <v>95.81</v>
      </c>
      <c r="DA7" s="36">
        <v>97.5</v>
      </c>
      <c r="DB7" s="36" t="s">
        <v>101</v>
      </c>
      <c r="DC7" s="36" t="s">
        <v>101</v>
      </c>
      <c r="DD7" s="36" t="s">
        <v>101</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v>0</v>
      </c>
      <c r="EH7" s="36">
        <v>0</v>
      </c>
      <c r="EI7" s="36" t="s">
        <v>101</v>
      </c>
      <c r="EJ7" s="36" t="s">
        <v>101</v>
      </c>
      <c r="EK7" s="36" t="s">
        <v>101</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2016-02-18T04:20:46Z</cp:lastPrinted>
  <dcterms:created xsi:type="dcterms:W3CDTF">2016-02-03T09:19:32Z</dcterms:created>
  <dcterms:modified xsi:type="dcterms:W3CDTF">2016-02-18T04:36:55Z</dcterms:modified>
  <cp:category/>
</cp:coreProperties>
</file>