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arakaki00335\Desktop\【経営比較分析表】2021_472158_46_1718\"/>
    </mc:Choice>
  </mc:AlternateContent>
  <xr:revisionPtr revIDLastSave="0" documentId="13_ncr:1_{A239352A-C56D-4B94-992D-21116628A9CA}" xr6:coauthVersionLast="36" xr6:coauthVersionMax="36" xr10:uidLastSave="{00000000-0000-0000-0000-000000000000}"/>
  <workbookProtection workbookAlgorithmName="SHA-512" workbookHashValue="4F3xP12bCqXaEDZzj070ee8gZ3nS2nVzmwFuoFzjZ85HhE0Pn3skO/+XOsD+mLqobjzRIFhz6J7/bZR/XtrRRA==" workbookSaltValue="DWnxzKlEy4HSsNtQ/WZv0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P10" i="4" s="1"/>
  <c r="O6" i="5"/>
  <c r="N6" i="5"/>
  <c r="B10" i="4" s="1"/>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G85" i="4"/>
  <c r="BB10" i="4"/>
  <c r="AT10" i="4"/>
  <c r="W10" i="4"/>
  <c r="I10" i="4"/>
  <c r="BB8" i="4"/>
  <c r="AT8" i="4"/>
  <c r="AL8" i="4"/>
  <c r="W8" i="4"/>
  <c r="I8"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<sst xmlns="http://schemas.openxmlformats.org/spreadsheetml/2006/main" count="275" uniqueCount="116">
  <si>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</si>
  <si>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</si>
  <si>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</si>
  <si>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</si>
  <si>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</si>
  <si>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</si>
  <si>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</si>
  <si>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</si>
  <si>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</si>
  <si>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</si>
  <si>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</si>
  <si>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</si>
  <si>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</si>
  <si>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</si>
  <si>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</si>
  <si>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</si>
  <si>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</si>
  <si>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</si>
  <si>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</si>
  <si>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</si>
  <si>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</si>
  <si>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</si>
  <si>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</si>
  <si>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</si>
  <si>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</si>
  <si>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</si>
  <si>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</si>
  <si>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</si>
  <si>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</si>
  <si>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</si>
  <si>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</si>
  <si>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</si>
  <si>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</si>
  <si>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</si>
  <si>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</si>
  <si>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</si>
  <si>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</si>
  <si>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</si>
  <si>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</si>
  <si>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</si>
  <si>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</si>
  <si>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</si>
  <si>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</si>
  <si>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</si>
  <si>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</si>
  <si>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</si>
  <si>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</si>
  <si>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</si>
  <si>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</si>
  <si>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</si>
  <si>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</si>
  <si>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</si>
  <si>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</si>
  <si>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</si>
  <si>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</si>
  <si>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</si>
  <si>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</si>
  <si>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</si>
  <si>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</si>
  <si>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</si>
  <si>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</si>
  <si>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</si>
  <si>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</si>
  <si>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</si>
  <si>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</si>
  <si>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</si>
  <si>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</si>
  <si>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</si>
  <si>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</si>
  <si>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</si>
  <si>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</si>
  <si>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</si>
  <si>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</si>
  <si>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</si>
  <si>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</si>
  <si>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</si>
  <si>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</si>
  <si>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</si>
  <si>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</si>
  <si>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</si>
  <si>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</si>
  <si>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</si>
  <si>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</si>
  <si>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</si>
  <si>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</si>
  <si>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</si>
  <si>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</si>
  <si>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</si>
  <si>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</si>
  <si>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</si>
  <si>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</si>
  <si>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</si>
  <si>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</si>
  <si>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</si>
  <si>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</si>
  <si>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</si>
  <si>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</si>
  <si>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</si>
  <si>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</si>
  <si>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</si>
  <si>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</si>
  <si>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</si>
  <si>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</si>
  <si>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</si>
  <si>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</si>
  <si>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</si>
  <si>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</si>
  <si>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</si>
  <si>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</si>
  <si>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</si>
  <si>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</si>
  <si>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</si>
  <si>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</si>
  <si>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本市は、令和元年度より地方公営企業法の一部を適用し地方公営企業会計へ移行したため、平成30年度以前の数値は0となっています。
　①経常収支比率は、100%を超えているものの、⑤経費回収率は50.02%と低く、汚水処理に係る費用が下水道使用料等で賄えておらず、一般会計からの繰入金で補てんし、事業運営を行っている状況です。
　③流動比率は100%を下回っており、短期的な債務に対する支払い能力が低い状況となっています。
　④企業債残高対事業規模比率は、全国及び類似団体の平均値をやや上回っていますが、使用料金収入のみで補うことができず高い数値となっています。
　⑥汚水処理原価は、全国及び類似団体の平均値と比較して低い状況となっています。引き続き維持管理費の削減、接続率の向に努めていきます。
　⑦施設利用率は、100%を下回っていますが、これは、汚水流入量のピーク時でも安定的に処理を行うことを考慮しているものです。
　⑧水洗化率は、全国及び類似体の平均値を上回っていますが、今後も接続推進員等による未接続世帯への訪問などを行い普及促進に努めていきます。
</t>
    <rPh sb="241" eb="243">
      <t>ウワマワ</t>
    </rPh>
    <rPh sb="470" eb="471">
      <t>ツト</t>
    </rPh>
    <phoneticPr fontId="4"/>
  </si>
  <si>
    <t>　供用開始から２０年経過し、修繕費やその他維持管理費が増加傾向にあるため、農業集落排水事業との施設統廃合等検討を行いながら維持管理費の抑制に努めていきます。</t>
    <phoneticPr fontId="4"/>
  </si>
  <si>
    <t>　本市における漁業集落排水事業は、平成1２年に供用開始され、現在１箇所の終末処理場があります。供用開始から２０年が経過し、老朽化に伴う更新整備や維持管理費の増加などが懸念され、一般会計繰入金への依存度も高く、非常に厳しい経営状況となっています。令和3年4月1日に料金改定を行いましたが、引き続き、他事業との施設統廃合の検討や、経営の健全化・効率化を図って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</si>
</sst>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45B-4717-84BC-FA9C5A9FE3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1.6</c:v>
                </c:pt>
                <c:pt idx="4">
                  <c:v>0.01</c:v>
                </c:pt>
              </c:numCache>
            </c:numRef>
          </c:val>
          <c:smooth val="0"/>
          <c:extLst>
            <c:ext xmlns:c16="http://schemas.microsoft.com/office/drawing/2014/chart" uri="{C3380CC4-5D6E-409C-BE32-E72D297353CC}">
              <c16:uniqueId val="{00000001-A45B-4717-84BC-FA9C5A9FE3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21.54</c:v>
                </c:pt>
                <c:pt idx="3">
                  <c:v>21.92</c:v>
                </c:pt>
                <c:pt idx="4">
                  <c:v>21.28</c:v>
                </c:pt>
              </c:numCache>
            </c:numRef>
          </c:val>
          <c:extLst>
            <c:ext xmlns:c16="http://schemas.microsoft.com/office/drawing/2014/chart" uri="{C3380CC4-5D6E-409C-BE32-E72D297353CC}">
              <c16:uniqueId val="{00000000-6C15-48F3-B583-5532496AB7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32.479999999999997</c:v>
                </c:pt>
                <c:pt idx="3">
                  <c:v>30.19</c:v>
                </c:pt>
                <c:pt idx="4">
                  <c:v>28.77</c:v>
                </c:pt>
              </c:numCache>
            </c:numRef>
          </c:val>
          <c:smooth val="0"/>
          <c:extLst>
            <c:ext xmlns:c16="http://schemas.microsoft.com/office/drawing/2014/chart" uri="{C3380CC4-5D6E-409C-BE32-E72D297353CC}">
              <c16:uniqueId val="{00000001-6C15-48F3-B583-5532496AB7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92.95</c:v>
                </c:pt>
                <c:pt idx="3">
                  <c:v>93.62</c:v>
                </c:pt>
                <c:pt idx="4">
                  <c:v>93.68</c:v>
                </c:pt>
              </c:numCache>
            </c:numRef>
          </c:val>
          <c:extLst>
            <c:ext xmlns:c16="http://schemas.microsoft.com/office/drawing/2014/chart" uri="{C3380CC4-5D6E-409C-BE32-E72D297353CC}">
              <c16:uniqueId val="{00000000-EA4B-42E6-A24E-D2512D23DC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79.2</c:v>
                </c:pt>
                <c:pt idx="3">
                  <c:v>79.09</c:v>
                </c:pt>
                <c:pt idx="4">
                  <c:v>78.900000000000006</c:v>
                </c:pt>
              </c:numCache>
            </c:numRef>
          </c:val>
          <c:smooth val="0"/>
          <c:extLst>
            <c:ext xmlns:c16="http://schemas.microsoft.com/office/drawing/2014/chart" uri="{C3380CC4-5D6E-409C-BE32-E72D297353CC}">
              <c16:uniqueId val="{00000001-EA4B-42E6-A24E-D2512D23DC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100.15</c:v>
                </c:pt>
                <c:pt idx="3">
                  <c:v>112.58</c:v>
                </c:pt>
                <c:pt idx="4">
                  <c:v>138.6</c:v>
                </c:pt>
              </c:numCache>
            </c:numRef>
          </c:val>
          <c:extLst>
            <c:ext xmlns:c16="http://schemas.microsoft.com/office/drawing/2014/chart" uri="{C3380CC4-5D6E-409C-BE32-E72D297353CC}">
              <c16:uniqueId val="{00000000-3537-461E-A4E2-C1ED0D2C3F5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99.33</c:v>
                </c:pt>
                <c:pt idx="3">
                  <c:v>101.18</c:v>
                </c:pt>
                <c:pt idx="4">
                  <c:v>99.89</c:v>
                </c:pt>
              </c:numCache>
            </c:numRef>
          </c:val>
          <c:smooth val="0"/>
          <c:extLst>
            <c:ext xmlns:c16="http://schemas.microsoft.com/office/drawing/2014/chart" uri="{C3380CC4-5D6E-409C-BE32-E72D297353CC}">
              <c16:uniqueId val="{00000001-3537-461E-A4E2-C1ED0D2C3F5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6.77</c:v>
                </c:pt>
                <c:pt idx="3">
                  <c:v>9.6999999999999993</c:v>
                </c:pt>
                <c:pt idx="4">
                  <c:v>12.63</c:v>
                </c:pt>
              </c:numCache>
            </c:numRef>
          </c:val>
          <c:extLst>
            <c:ext xmlns:c16="http://schemas.microsoft.com/office/drawing/2014/chart" uri="{C3380CC4-5D6E-409C-BE32-E72D297353CC}">
              <c16:uniqueId val="{00000000-C463-473B-BD65-4335F92991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28.97</c:v>
                </c:pt>
                <c:pt idx="3">
                  <c:v>20.14</c:v>
                </c:pt>
                <c:pt idx="4">
                  <c:v>23.17</c:v>
                </c:pt>
              </c:numCache>
            </c:numRef>
          </c:val>
          <c:smooth val="0"/>
          <c:extLst>
            <c:ext xmlns:c16="http://schemas.microsoft.com/office/drawing/2014/chart" uri="{C3380CC4-5D6E-409C-BE32-E72D297353CC}">
              <c16:uniqueId val="{00000001-C463-473B-BD65-4335F92991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CD-4D94-8F22-F2587E14C4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ACD-4D94-8F22-F2587E14C4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8CC-4D60-9268-A9B9299F25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210</c:v>
                </c:pt>
                <c:pt idx="3">
                  <c:v>140.63</c:v>
                </c:pt>
                <c:pt idx="4">
                  <c:v>163.84</c:v>
                </c:pt>
              </c:numCache>
            </c:numRef>
          </c:val>
          <c:smooth val="0"/>
          <c:extLst>
            <c:ext xmlns:c16="http://schemas.microsoft.com/office/drawing/2014/chart" uri="{C3380CC4-5D6E-409C-BE32-E72D297353CC}">
              <c16:uniqueId val="{00000001-58CC-4D60-9268-A9B9299F25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40.99</c:v>
                </c:pt>
                <c:pt idx="3">
                  <c:v>12.34</c:v>
                </c:pt>
                <c:pt idx="4">
                  <c:v>77.66</c:v>
                </c:pt>
              </c:numCache>
            </c:numRef>
          </c:val>
          <c:extLst>
            <c:ext xmlns:c16="http://schemas.microsoft.com/office/drawing/2014/chart" uri="{C3380CC4-5D6E-409C-BE32-E72D297353CC}">
              <c16:uniqueId val="{00000000-2FFD-4869-A9C0-FC020A7A14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62.55</c:v>
                </c:pt>
                <c:pt idx="3">
                  <c:v>56.53</c:v>
                </c:pt>
                <c:pt idx="4">
                  <c:v>59.66</c:v>
                </c:pt>
              </c:numCache>
            </c:numRef>
          </c:val>
          <c:smooth val="0"/>
          <c:extLst>
            <c:ext xmlns:c16="http://schemas.microsoft.com/office/drawing/2014/chart" uri="{C3380CC4-5D6E-409C-BE32-E72D297353CC}">
              <c16:uniqueId val="{00000001-2FFD-4869-A9C0-FC020A7A14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1464.87</c:v>
                </c:pt>
                <c:pt idx="3">
                  <c:v>1277.6400000000001</c:v>
                </c:pt>
                <c:pt idx="4">
                  <c:v>1100.8800000000001</c:v>
                </c:pt>
              </c:numCache>
            </c:numRef>
          </c:val>
          <c:extLst>
            <c:ext xmlns:c16="http://schemas.microsoft.com/office/drawing/2014/chart" uri="{C3380CC4-5D6E-409C-BE32-E72D297353CC}">
              <c16:uniqueId val="{00000000-3000-4214-A445-588A939C9B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998.42</c:v>
                </c:pt>
                <c:pt idx="3">
                  <c:v>1095.52</c:v>
                </c:pt>
                <c:pt idx="4">
                  <c:v>1056.55</c:v>
                </c:pt>
              </c:numCache>
            </c:numRef>
          </c:val>
          <c:smooth val="0"/>
          <c:extLst>
            <c:ext xmlns:c16="http://schemas.microsoft.com/office/drawing/2014/chart" uri="{C3380CC4-5D6E-409C-BE32-E72D297353CC}">
              <c16:uniqueId val="{00000001-3000-4214-A445-588A939C9B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43.65</c:v>
                </c:pt>
                <c:pt idx="3">
                  <c:v>47.61</c:v>
                </c:pt>
                <c:pt idx="4">
                  <c:v>50.02</c:v>
                </c:pt>
              </c:numCache>
            </c:numRef>
          </c:val>
          <c:extLst>
            <c:ext xmlns:c16="http://schemas.microsoft.com/office/drawing/2014/chart" uri="{C3380CC4-5D6E-409C-BE32-E72D297353CC}">
              <c16:uniqueId val="{00000000-026E-4FB0-B09A-FF7BFB88C4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41.41</c:v>
                </c:pt>
                <c:pt idx="3">
                  <c:v>39.64</c:v>
                </c:pt>
                <c:pt idx="4">
                  <c:v>40</c:v>
                </c:pt>
              </c:numCache>
            </c:numRef>
          </c:val>
          <c:smooth val="0"/>
          <c:extLst>
            <c:ext xmlns:c16="http://schemas.microsoft.com/office/drawing/2014/chart" uri="{C3380CC4-5D6E-409C-BE32-E72D297353CC}">
              <c16:uniqueId val="{00000001-026E-4FB0-B09A-FF7BFB88C4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163</c:v>
                </c:pt>
                <c:pt idx="3">
                  <c:v>149.99</c:v>
                </c:pt>
                <c:pt idx="4">
                  <c:v>150</c:v>
                </c:pt>
              </c:numCache>
            </c:numRef>
          </c:val>
          <c:extLst>
            <c:ext xmlns:c16="http://schemas.microsoft.com/office/drawing/2014/chart" uri="{C3380CC4-5D6E-409C-BE32-E72D297353CC}">
              <c16:uniqueId val="{00000000-5100-495F-B4BD-BB28F0B750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417.56</c:v>
                </c:pt>
                <c:pt idx="3">
                  <c:v>449.72</c:v>
                </c:pt>
                <c:pt idx="4">
                  <c:v>437.27</c:v>
                </c:pt>
              </c:numCache>
            </c:numRef>
          </c:val>
          <c:smooth val="0"/>
          <c:extLst>
            <c:ext xmlns:c16="http://schemas.microsoft.com/office/drawing/2014/chart" uri="{C3380CC4-5D6E-409C-BE32-E72D297353CC}">
              <c16:uniqueId val="{00000001-5100-495F-B4BD-BB28F0B750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6" zoomScale="55" zoomScaleNormal="55" workbookViewId="0">
      <selection activeCell="BE59" sqref="BE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南城市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5">
        <f>データ!S6</f>
        <v>45577</v>
      </c>
      <c r="AM8" s="55"/>
      <c r="AN8" s="55"/>
      <c r="AO8" s="55"/>
      <c r="AP8" s="55"/>
      <c r="AQ8" s="55"/>
      <c r="AR8" s="55"/>
      <c r="AS8" s="55"/>
      <c r="AT8" s="54">
        <f>データ!T6</f>
        <v>49.94</v>
      </c>
      <c r="AU8" s="54"/>
      <c r="AV8" s="54"/>
      <c r="AW8" s="54"/>
      <c r="AX8" s="54"/>
      <c r="AY8" s="54"/>
      <c r="AZ8" s="54"/>
      <c r="BA8" s="54"/>
      <c r="BB8" s="54">
        <f>データ!U6</f>
        <v>912.64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89.98</v>
      </c>
      <c r="J10" s="54"/>
      <c r="K10" s="54"/>
      <c r="L10" s="54"/>
      <c r="M10" s="54"/>
      <c r="N10" s="54"/>
      <c r="O10" s="54"/>
      <c r="P10" s="54">
        <f>データ!P6</f>
        <v>1.67</v>
      </c>
      <c r="Q10" s="54"/>
      <c r="R10" s="54"/>
      <c r="S10" s="54"/>
      <c r="T10" s="54"/>
      <c r="U10" s="54"/>
      <c r="V10" s="54"/>
      <c r="W10" s="54">
        <f>データ!Q6</f>
        <v>100</v>
      </c>
      <c r="X10" s="54"/>
      <c r="Y10" s="54"/>
      <c r="Z10" s="54"/>
      <c r="AA10" s="54"/>
      <c r="AB10" s="54"/>
      <c r="AC10" s="54"/>
      <c r="AD10" s="55">
        <f>データ!R6</f>
        <v>1453</v>
      </c>
      <c r="AE10" s="55"/>
      <c r="AF10" s="55"/>
      <c r="AG10" s="55"/>
      <c r="AH10" s="55"/>
      <c r="AI10" s="55"/>
      <c r="AJ10" s="55"/>
      <c r="AK10" s="2"/>
      <c r="AL10" s="55">
        <f>データ!V6</f>
        <v>759</v>
      </c>
      <c r="AM10" s="55"/>
      <c r="AN10" s="55"/>
      <c r="AO10" s="55"/>
      <c r="AP10" s="55"/>
      <c r="AQ10" s="55"/>
      <c r="AR10" s="55"/>
      <c r="AS10" s="55"/>
      <c r="AT10" s="54">
        <f>データ!W6</f>
        <v>0.12</v>
      </c>
      <c r="AU10" s="54"/>
      <c r="AV10" s="54"/>
      <c r="AW10" s="54"/>
      <c r="AX10" s="54"/>
      <c r="AY10" s="54"/>
      <c r="AZ10" s="54"/>
      <c r="BA10" s="54"/>
      <c r="BB10" s="54">
        <f>データ!X6</f>
        <v>6325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YoLKEkEXBO016Yiyspvx3prbMn0mQ04IhzfENPkEZJWIB/25IiZDXsx63XuMC0zJ2E9fmYeVkShgjLxUY7MS6w==" saltValue="8ZD0lvU/UVe5ce7ES/ba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472158</v>
      </c>
      <c r="D6" s="19">
        <f t="shared" si="3"/>
        <v>46</v>
      </c>
      <c r="E6" s="19">
        <f t="shared" si="3"/>
        <v>17</v>
      </c>
      <c r="F6" s="19">
        <f t="shared" si="3"/>
        <v>6</v>
      </c>
      <c r="G6" s="19">
        <f t="shared" si="3"/>
        <v>0</v>
      </c>
      <c r="H6" s="19" t="str">
        <f t="shared" si="3"/>
        <v>沖縄県　南城市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89.98</v>
      </c>
      <c r="P6" s="20">
        <f t="shared" si="3"/>
        <v>1.67</v>
      </c>
      <c r="Q6" s="20">
        <f t="shared" si="3"/>
        <v>100</v>
      </c>
      <c r="R6" s="20">
        <f t="shared" si="3"/>
        <v>1453</v>
      </c>
      <c r="S6" s="20">
        <f t="shared" si="3"/>
        <v>45577</v>
      </c>
      <c r="T6" s="20">
        <f t="shared" si="3"/>
        <v>49.94</v>
      </c>
      <c r="U6" s="20">
        <f t="shared" si="3"/>
        <v>912.64</v>
      </c>
      <c r="V6" s="20">
        <f t="shared" si="3"/>
        <v>759</v>
      </c>
      <c r="W6" s="20">
        <f t="shared" si="3"/>
        <v>0.12</v>
      </c>
      <c r="X6" s="20">
        <f t="shared" si="3"/>
        <v>6325</v>
      </c>
      <c r="Y6" s="21" t="str">
        <f>IF(Y7="",NA(),Y7)</f>
        <v>-</v>
      </c>
      <c r="Z6" s="21" t="str">
        <f t="shared" ref="Z6:AH6" si="4">IF(Z7="",NA(),Z7)</f>
        <v>-</v>
      </c>
      <c r="AA6" s="21">
        <f t="shared" si="4"/>
        <v>100.15</v>
      </c>
      <c r="AB6" s="21">
        <f t="shared" si="4"/>
        <v>112.58</v>
      </c>
      <c r="AC6" s="21">
        <f t="shared" si="4"/>
        <v>138.6</v>
      </c>
      <c r="AD6" s="21" t="str">
        <f t="shared" si="4"/>
        <v>-</v>
      </c>
      <c r="AE6" s="21" t="str">
        <f t="shared" si="4"/>
        <v>-</v>
      </c>
      <c r="AF6" s="21">
        <f t="shared" si="4"/>
        <v>99.33</v>
      </c>
      <c r="AG6" s="21">
        <f t="shared" si="4"/>
        <v>101.18</v>
      </c>
      <c r="AH6" s="21">
        <f t="shared" si="4"/>
        <v>99.89</v>
      </c>
      <c r="AI6" s="20" t="str">
        <f>IF(AI7="","",IF(AI7="-","【-】","【"&amp;SUBSTITUTE(TEXT(AI7,"#,##0.00"),"-","△")&amp;"】"))</f>
        <v>【98.64】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210</v>
      </c>
      <c r="AR6" s="21">
        <f t="shared" si="5"/>
        <v>140.63</v>
      </c>
      <c r="AS6" s="21">
        <f t="shared" si="5"/>
        <v>163.84</v>
      </c>
      <c r="AT6" s="20" t="str">
        <f>IF(AT7="","",IF(AT7="-","【-】","【"&amp;SUBSTITUTE(TEXT(AT7,"#,##0.00"),"-","△")&amp;"】"))</f>
        <v>【102.08】</v>
      </c>
      <c r="AU6" s="21" t="str">
        <f>IF(AU7="",NA(),AU7)</f>
        <v>-</v>
      </c>
      <c r="AV6" s="21" t="str">
        <f t="shared" ref="AV6:BD6" si="6">IF(AV7="",NA(),AV7)</f>
        <v>-</v>
      </c>
      <c r="AW6" s="21">
        <f t="shared" si="6"/>
        <v>40.99</v>
      </c>
      <c r="AX6" s="21">
        <f t="shared" si="6"/>
        <v>12.34</v>
      </c>
      <c r="AY6" s="21">
        <f t="shared" si="6"/>
        <v>77.66</v>
      </c>
      <c r="AZ6" s="21" t="str">
        <f t="shared" si="6"/>
        <v>-</v>
      </c>
      <c r="BA6" s="21" t="str">
        <f t="shared" si="6"/>
        <v>-</v>
      </c>
      <c r="BB6" s="21">
        <f t="shared" si="6"/>
        <v>62.55</v>
      </c>
      <c r="BC6" s="21">
        <f t="shared" si="6"/>
        <v>56.53</v>
      </c>
      <c r="BD6" s="21">
        <f t="shared" si="6"/>
        <v>59.66</v>
      </c>
      <c r="BE6" s="20" t="str">
        <f>IF(BE7="","",IF(BE7="-","【-】","【"&amp;SUBSTITUTE(TEXT(BE7,"#,##0.00"),"-","△")&amp;"】"))</f>
        <v>【61.46】</v>
      </c>
      <c r="BF6" s="21" t="str">
        <f>IF(BF7="",NA(),BF7)</f>
        <v>-</v>
      </c>
      <c r="BG6" s="21" t="str">
        <f t="shared" ref="BG6:BO6" si="7">IF(BG7="",NA(),BG7)</f>
        <v>-</v>
      </c>
      <c r="BH6" s="21">
        <f t="shared" si="7"/>
        <v>1464.87</v>
      </c>
      <c r="BI6" s="21">
        <f t="shared" si="7"/>
        <v>1277.6400000000001</v>
      </c>
      <c r="BJ6" s="21">
        <f t="shared" si="7"/>
        <v>1100.8800000000001</v>
      </c>
      <c r="BK6" s="21" t="str">
        <f t="shared" si="7"/>
        <v>-</v>
      </c>
      <c r="BL6" s="21" t="str">
        <f t="shared" si="7"/>
        <v>-</v>
      </c>
      <c r="BM6" s="21">
        <f t="shared" si="7"/>
        <v>998.42</v>
      </c>
      <c r="BN6" s="21">
        <f t="shared" si="7"/>
        <v>1095.52</v>
      </c>
      <c r="BO6" s="21">
        <f t="shared" si="7"/>
        <v>1056.55</v>
      </c>
      <c r="BP6" s="20" t="str">
        <f>IF(BP7="","",IF(BP7="-","【-】","【"&amp;SUBSTITUTE(TEXT(BP7,"#,##0.00"),"-","△")&amp;"】"))</f>
        <v>【974.72】</v>
      </c>
      <c r="BQ6" s="21" t="str">
        <f>IF(BQ7="",NA(),BQ7)</f>
        <v>-</v>
      </c>
      <c r="BR6" s="21" t="str">
        <f t="shared" ref="BR6:BZ6" si="8">IF(BR7="",NA(),BR7)</f>
        <v>-</v>
      </c>
      <c r="BS6" s="21">
        <f t="shared" si="8"/>
        <v>43.65</v>
      </c>
      <c r="BT6" s="21">
        <f t="shared" si="8"/>
        <v>47.61</v>
      </c>
      <c r="BU6" s="21">
        <f t="shared" si="8"/>
        <v>50.02</v>
      </c>
      <c r="BV6" s="21" t="str">
        <f t="shared" si="8"/>
        <v>-</v>
      </c>
      <c r="BW6" s="21" t="str">
        <f t="shared" si="8"/>
        <v>-</v>
      </c>
      <c r="BX6" s="21">
        <f t="shared" si="8"/>
        <v>41.41</v>
      </c>
      <c r="BY6" s="21">
        <f t="shared" si="8"/>
        <v>39.64</v>
      </c>
      <c r="BZ6" s="21">
        <f t="shared" si="8"/>
        <v>40</v>
      </c>
      <c r="CA6" s="20" t="str">
        <f>IF(CA7="","",IF(CA7="-","【-】","【"&amp;SUBSTITUTE(TEXT(CA7,"#,##0.00"),"-","△")&amp;"】"))</f>
        <v>【44.22】</v>
      </c>
      <c r="CB6" s="21" t="str">
        <f>IF(CB7="",NA(),CB7)</f>
        <v>-</v>
      </c>
      <c r="CC6" s="21" t="str">
        <f t="shared" ref="CC6:CK6" si="9">IF(CC7="",NA(),CC7)</f>
        <v>-</v>
      </c>
      <c r="CD6" s="21">
        <f t="shared" si="9"/>
        <v>163</v>
      </c>
      <c r="CE6" s="21">
        <f t="shared" si="9"/>
        <v>149.99</v>
      </c>
      <c r="CF6" s="21">
        <f t="shared" si="9"/>
        <v>150</v>
      </c>
      <c r="CG6" s="21" t="str">
        <f t="shared" si="9"/>
        <v>-</v>
      </c>
      <c r="CH6" s="21" t="str">
        <f t="shared" si="9"/>
        <v>-</v>
      </c>
      <c r="CI6" s="21">
        <f t="shared" si="9"/>
        <v>417.56</v>
      </c>
      <c r="CJ6" s="21">
        <f t="shared" si="9"/>
        <v>449.72</v>
      </c>
      <c r="CK6" s="21">
        <f t="shared" si="9"/>
        <v>437.27</v>
      </c>
      <c r="CL6" s="20" t="str">
        <f>IF(CL7="","",IF(CL7="-","【-】","【"&amp;SUBSTITUTE(TEXT(CL7,"#,##0.00"),"-","△")&amp;"】"))</f>
        <v>【392.85】</v>
      </c>
      <c r="CM6" s="21" t="str">
        <f>IF(CM7="",NA(),CM7)</f>
        <v>-</v>
      </c>
      <c r="CN6" s="21" t="str">
        <f t="shared" ref="CN6:CV6" si="10">IF(CN7="",NA(),CN7)</f>
        <v>-</v>
      </c>
      <c r="CO6" s="21">
        <f t="shared" si="10"/>
        <v>21.54</v>
      </c>
      <c r="CP6" s="21">
        <f t="shared" si="10"/>
        <v>21.92</v>
      </c>
      <c r="CQ6" s="21">
        <f t="shared" si="10"/>
        <v>21.28</v>
      </c>
      <c r="CR6" s="21" t="str">
        <f t="shared" si="10"/>
        <v>-</v>
      </c>
      <c r="CS6" s="21" t="str">
        <f t="shared" si="10"/>
        <v>-</v>
      </c>
      <c r="CT6" s="21">
        <f t="shared" si="10"/>
        <v>32.479999999999997</v>
      </c>
      <c r="CU6" s="21">
        <f t="shared" si="10"/>
        <v>30.19</v>
      </c>
      <c r="CV6" s="21">
        <f t="shared" si="10"/>
        <v>28.77</v>
      </c>
      <c r="CW6" s="20" t="str">
        <f>IF(CW7="","",IF(CW7="-","【-】","【"&amp;SUBSTITUTE(TEXT(CW7,"#,##0.00"),"-","△")&amp;"】"))</f>
        <v>【32.23】</v>
      </c>
      <c r="CX6" s="21" t="str">
        <f>IF(CX7="",NA(),CX7)</f>
        <v>-</v>
      </c>
      <c r="CY6" s="21" t="str">
        <f t="shared" ref="CY6:DG6" si="11">IF(CY7="",NA(),CY7)</f>
        <v>-</v>
      </c>
      <c r="CZ6" s="21">
        <f t="shared" si="11"/>
        <v>92.95</v>
      </c>
      <c r="DA6" s="21">
        <f t="shared" si="11"/>
        <v>93.62</v>
      </c>
      <c r="DB6" s="21">
        <f t="shared" si="11"/>
        <v>93.68</v>
      </c>
      <c r="DC6" s="21" t="str">
        <f t="shared" si="11"/>
        <v>-</v>
      </c>
      <c r="DD6" s="21" t="str">
        <f t="shared" si="11"/>
        <v>-</v>
      </c>
      <c r="DE6" s="21">
        <f t="shared" si="11"/>
        <v>79.2</v>
      </c>
      <c r="DF6" s="21">
        <f t="shared" si="11"/>
        <v>79.09</v>
      </c>
      <c r="DG6" s="21">
        <f t="shared" si="11"/>
        <v>78.900000000000006</v>
      </c>
      <c r="DH6" s="20" t="str">
        <f>IF(DH7="","",IF(DH7="-","【-】","【"&amp;SUBSTITUTE(TEXT(DH7,"#,##0.00"),"-","△")&amp;"】"))</f>
        <v>【80.63】</v>
      </c>
      <c r="DI6" s="21" t="str">
        <f>IF(DI7="",NA(),DI7)</f>
        <v>-</v>
      </c>
      <c r="DJ6" s="21" t="str">
        <f t="shared" ref="DJ6:DR6" si="12">IF(DJ7="",NA(),DJ7)</f>
        <v>-</v>
      </c>
      <c r="DK6" s="21">
        <f t="shared" si="12"/>
        <v>6.77</v>
      </c>
      <c r="DL6" s="21">
        <f t="shared" si="12"/>
        <v>9.6999999999999993</v>
      </c>
      <c r="DM6" s="21">
        <f t="shared" si="12"/>
        <v>12.63</v>
      </c>
      <c r="DN6" s="21" t="str">
        <f t="shared" si="12"/>
        <v>-</v>
      </c>
      <c r="DO6" s="21" t="str">
        <f t="shared" si="12"/>
        <v>-</v>
      </c>
      <c r="DP6" s="21">
        <f t="shared" si="12"/>
        <v>28.97</v>
      </c>
      <c r="DQ6" s="21">
        <f t="shared" si="12"/>
        <v>20.14</v>
      </c>
      <c r="DR6" s="21">
        <f t="shared" si="12"/>
        <v>23.17</v>
      </c>
      <c r="DS6" s="20" t="str">
        <f>IF(DS7="","",IF(DS7="-","【-】","【"&amp;SUBSTITUTE(TEXT(DS7,"#,##0.00"),"-","△")&amp;"】"))</f>
        <v>【26.28】</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0.01</v>
      </c>
      <c r="EM6" s="21">
        <f t="shared" si="14"/>
        <v>1.6</v>
      </c>
      <c r="EN6" s="21">
        <f t="shared" si="14"/>
        <v>0.01</v>
      </c>
      <c r="EO6" s="20" t="str">
        <f>IF(EO7="","",IF(EO7="-","【-】","【"&amp;SUBSTITUTE(TEXT(EO7,"#,##0.00"),"-","△")&amp;"】"))</f>
        <v>【0.01】</v>
      </c>
    </row>
    <row r="7" spans="1:148" s="22" customFormat="1" x14ac:dyDescent="0.15">
      <c r="A7" s="14"/>
      <c r="B7" s="23">
        <v>2021</v>
      </c>
      <c r="C7" s="23">
        <v>472158</v>
      </c>
      <c r="D7" s="23">
        <v>46</v>
      </c>
      <c r="E7" s="23">
        <v>17</v>
      </c>
      <c r="F7" s="23">
        <v>6</v>
      </c>
      <c r="G7" s="23">
        <v>0</v>
      </c>
      <c r="H7" s="23" t="s">
        <v>95</v>
      </c>
      <c r="I7" s="23" t="s">
        <v>96</v>
      </c>
      <c r="J7" s="23" t="s">
        <v>97</v>
      </c>
      <c r="K7" s="23" t="s">
        <v>98</v>
      </c>
      <c r="L7" s="23" t="s">
        <v>99</v>
      </c>
      <c r="M7" s="23" t="s">
        <v>100</v>
      </c>
      <c r="N7" s="24" t="s">
        <v>101</v>
      </c>
      <c r="O7" s="24">
        <v>89.98</v>
      </c>
      <c r="P7" s="24">
        <v>1.67</v>
      </c>
      <c r="Q7" s="24">
        <v>100</v>
      </c>
      <c r="R7" s="24">
        <v>1453</v>
      </c>
      <c r="S7" s="24">
        <v>45577</v>
      </c>
      <c r="T7" s="24">
        <v>49.94</v>
      </c>
      <c r="U7" s="24">
        <v>912.64</v>
      </c>
      <c r="V7" s="24">
        <v>759</v>
      </c>
      <c r="W7" s="24">
        <v>0.12</v>
      </c>
      <c r="X7" s="24">
        <v>6325</v>
      </c>
      <c r="Y7" s="24" t="s">
        <v>101</v>
      </c>
      <c r="Z7" s="24" t="s">
        <v>101</v>
      </c>
      <c r="AA7" s="24">
        <v>100.15</v>
      </c>
      <c r="AB7" s="24">
        <v>112.58</v>
      </c>
      <c r="AC7" s="24">
        <v>138.6</v>
      </c>
      <c r="AD7" s="24" t="s">
        <v>101</v>
      </c>
      <c r="AE7" s="24" t="s">
        <v>101</v>
      </c>
      <c r="AF7" s="24">
        <v>99.33</v>
      </c>
      <c r="AG7" s="24">
        <v>101.18</v>
      </c>
      <c r="AH7" s="24">
        <v>99.89</v>
      </c>
      <c r="AI7" s="24">
        <v>98.64</v>
      </c>
      <c r="AJ7" s="24" t="s">
        <v>101</v>
      </c>
      <c r="AK7" s="24" t="s">
        <v>101</v>
      </c>
      <c r="AL7" s="24">
        <v>0</v>
      </c>
      <c r="AM7" s="24">
        <v>0</v>
      </c>
      <c r="AN7" s="24">
        <v>0</v>
      </c>
      <c r="AO7" s="24" t="s">
        <v>101</v>
      </c>
      <c r="AP7" s="24" t="s">
        <v>101</v>
      </c>
      <c r="AQ7" s="24">
        <v>210</v>
      </c>
      <c r="AR7" s="24">
        <v>140.63</v>
      </c>
      <c r="AS7" s="24">
        <v>163.84</v>
      </c>
      <c r="AT7" s="24">
        <v>102.08</v>
      </c>
      <c r="AU7" s="24" t="s">
        <v>101</v>
      </c>
      <c r="AV7" s="24" t="s">
        <v>101</v>
      </c>
      <c r="AW7" s="24">
        <v>40.99</v>
      </c>
      <c r="AX7" s="24">
        <v>12.34</v>
      </c>
      <c r="AY7" s="24">
        <v>77.66</v>
      </c>
      <c r="AZ7" s="24" t="s">
        <v>101</v>
      </c>
      <c r="BA7" s="24" t="s">
        <v>101</v>
      </c>
      <c r="BB7" s="24">
        <v>62.55</v>
      </c>
      <c r="BC7" s="24">
        <v>56.53</v>
      </c>
      <c r="BD7" s="24">
        <v>59.66</v>
      </c>
      <c r="BE7" s="24">
        <v>61.46</v>
      </c>
      <c r="BF7" s="24" t="s">
        <v>101</v>
      </c>
      <c r="BG7" s="24" t="s">
        <v>101</v>
      </c>
      <c r="BH7" s="24">
        <v>1464.87</v>
      </c>
      <c r="BI7" s="24">
        <v>1277.6400000000001</v>
      </c>
      <c r="BJ7" s="24">
        <v>1100.8800000000001</v>
      </c>
      <c r="BK7" s="24" t="s">
        <v>101</v>
      </c>
      <c r="BL7" s="24" t="s">
        <v>101</v>
      </c>
      <c r="BM7" s="24">
        <v>998.42</v>
      </c>
      <c r="BN7" s="24">
        <v>1095.52</v>
      </c>
      <c r="BO7" s="24">
        <v>1056.55</v>
      </c>
      <c r="BP7" s="24">
        <v>974.72</v>
      </c>
      <c r="BQ7" s="24" t="s">
        <v>101</v>
      </c>
      <c r="BR7" s="24" t="s">
        <v>101</v>
      </c>
      <c r="BS7" s="24">
        <v>43.65</v>
      </c>
      <c r="BT7" s="24">
        <v>47.61</v>
      </c>
      <c r="BU7" s="24">
        <v>50.02</v>
      </c>
      <c r="BV7" s="24" t="s">
        <v>101</v>
      </c>
      <c r="BW7" s="24" t="s">
        <v>101</v>
      </c>
      <c r="BX7" s="24">
        <v>41.41</v>
      </c>
      <c r="BY7" s="24">
        <v>39.64</v>
      </c>
      <c r="BZ7" s="24">
        <v>40</v>
      </c>
      <c r="CA7" s="24">
        <v>44.22</v>
      </c>
      <c r="CB7" s="24" t="s">
        <v>101</v>
      </c>
      <c r="CC7" s="24" t="s">
        <v>101</v>
      </c>
      <c r="CD7" s="24">
        <v>163</v>
      </c>
      <c r="CE7" s="24">
        <v>149.99</v>
      </c>
      <c r="CF7" s="24">
        <v>150</v>
      </c>
      <c r="CG7" s="24" t="s">
        <v>101</v>
      </c>
      <c r="CH7" s="24" t="s">
        <v>101</v>
      </c>
      <c r="CI7" s="24">
        <v>417.56</v>
      </c>
      <c r="CJ7" s="24">
        <v>449.72</v>
      </c>
      <c r="CK7" s="24">
        <v>437.27</v>
      </c>
      <c r="CL7" s="24">
        <v>392.85</v>
      </c>
      <c r="CM7" s="24" t="s">
        <v>101</v>
      </c>
      <c r="CN7" s="24" t="s">
        <v>101</v>
      </c>
      <c r="CO7" s="24">
        <v>21.54</v>
      </c>
      <c r="CP7" s="24">
        <v>21.92</v>
      </c>
      <c r="CQ7" s="24">
        <v>21.28</v>
      </c>
      <c r="CR7" s="24" t="s">
        <v>101</v>
      </c>
      <c r="CS7" s="24" t="s">
        <v>101</v>
      </c>
      <c r="CT7" s="24">
        <v>32.479999999999997</v>
      </c>
      <c r="CU7" s="24">
        <v>30.19</v>
      </c>
      <c r="CV7" s="24">
        <v>28.77</v>
      </c>
      <c r="CW7" s="24">
        <v>32.229999999999997</v>
      </c>
      <c r="CX7" s="24" t="s">
        <v>101</v>
      </c>
      <c r="CY7" s="24" t="s">
        <v>101</v>
      </c>
      <c r="CZ7" s="24">
        <v>92.95</v>
      </c>
      <c r="DA7" s="24">
        <v>93.62</v>
      </c>
      <c r="DB7" s="24">
        <v>93.68</v>
      </c>
      <c r="DC7" s="24" t="s">
        <v>101</v>
      </c>
      <c r="DD7" s="24" t="s">
        <v>101</v>
      </c>
      <c r="DE7" s="24">
        <v>79.2</v>
      </c>
      <c r="DF7" s="24">
        <v>79.09</v>
      </c>
      <c r="DG7" s="24">
        <v>78.900000000000006</v>
      </c>
      <c r="DH7" s="24">
        <v>80.63</v>
      </c>
      <c r="DI7" s="24" t="s">
        <v>101</v>
      </c>
      <c r="DJ7" s="24" t="s">
        <v>101</v>
      </c>
      <c r="DK7" s="24">
        <v>6.77</v>
      </c>
      <c r="DL7" s="24">
        <v>9.6999999999999993</v>
      </c>
      <c r="DM7" s="24">
        <v>12.63</v>
      </c>
      <c r="DN7" s="24" t="s">
        <v>101</v>
      </c>
      <c r="DO7" s="24" t="s">
        <v>101</v>
      </c>
      <c r="DP7" s="24">
        <v>28.97</v>
      </c>
      <c r="DQ7" s="24">
        <v>20.14</v>
      </c>
      <c r="DR7" s="24">
        <v>23.17</v>
      </c>
      <c r="DS7" s="24">
        <v>26.28</v>
      </c>
      <c r="DT7" s="24" t="s">
        <v>101</v>
      </c>
      <c r="DU7" s="24" t="s">
        <v>101</v>
      </c>
      <c r="DV7" s="24">
        <v>0</v>
      </c>
      <c r="DW7" s="24">
        <v>0</v>
      </c>
      <c r="DX7" s="24">
        <v>0</v>
      </c>
      <c r="DY7" s="24" t="s">
        <v>101</v>
      </c>
      <c r="DZ7" s="24" t="s">
        <v>101</v>
      </c>
      <c r="EA7" s="24">
        <v>0</v>
      </c>
      <c r="EB7" s="24">
        <v>0</v>
      </c>
      <c r="EC7" s="24">
        <v>0</v>
      </c>
      <c r="ED7" s="24">
        <v>0</v>
      </c>
      <c r="EE7" s="24" t="s">
        <v>101</v>
      </c>
      <c r="EF7" s="24" t="s">
        <v>101</v>
      </c>
      <c r="EG7" s="24">
        <v>0</v>
      </c>
      <c r="EH7" s="24">
        <v>0</v>
      </c>
      <c r="EI7" s="24">
        <v>0</v>
      </c>
      <c r="EJ7" s="24" t="s">
        <v>101</v>
      </c>
      <c r="EK7" s="24" t="s">
        <v>101</v>
      </c>
      <c r="EL7" s="24">
        <v>0.01</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新垣　琴子</cp:lastModifiedBy>
  <cp:lastPrinted>2023-01-20T08:48:16Z</cp:lastPrinted>
  <dcterms:created xsi:type="dcterms:W3CDTF">2023-01-12T23:48:02Z</dcterms:created>
  <dcterms:modified xsi:type="dcterms:W3CDTF">2023-01-20T08:48:17Z</dcterms:modified>
  <cp:category/>
</cp:coreProperties>
</file>