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3"/>
  <workbookPr/>
  <mc:AlternateContent xmlns:mc="http://schemas.openxmlformats.org/markup-compatibility/2006">
    <mc:Choice Requires="x15">
      <x15ac:absPath xmlns:x15ac="http://schemas.microsoft.com/office/spreadsheetml/2010/11/ac" url="C:\Users\arakaki00335\Desktop\【経営比較分析表】2021_472158_46_1718\"/>
    </mc:Choice>
  </mc:AlternateContent>
  <xr:revisionPtr revIDLastSave="0" documentId="13_ncr:1_{A239352A-C56D-4B94-992D-21116628A9CA}" xr6:coauthVersionLast="36" xr6:coauthVersionMax="36" xr10:uidLastSave="{00000000-0000-0000-0000-000000000000}"/>
  <workbookProtection workbookAlgorithmName="SHA-512" workbookHashValue="4F3xP12bCqXaEDZzj070ee8gZ3nS2nVzmwFuoFzjZ85HhE0Pn3skO/+XOsD+mLqobjzRIFhz6J7/bZR/XtrRRA==" workbookSaltValue="DWnxzKlEy4HSsNtQ/WZv0A==" workbookSpinCount="100000" lockStructure="1"/>
  <bookViews>
    <workbookView xWindow="0" yWindow="0" windowWidth="15360" windowHeight="7635"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V6" i="5"/>
  <c r="AL10" i="4" s="1"/>
  <c r="U6" i="5"/>
  <c r="T6" i="5"/>
  <c r="S6" i="5"/>
  <c r="R6" i="5"/>
  <c r="AD10" i="4" s="1"/>
  <c r="Q6" i="5"/>
  <c r="P6" i="5"/>
  <c r="P10" i="4" s="1"/>
  <c r="O6" i="5"/>
  <c r="N6" i="5"/>
  <c r="B10" i="4" s="1"/>
  <c r="M6" i="5"/>
  <c r="AD8" i="4" s="1"/>
  <c r="L6" i="5"/>
  <c r="K6" i="5"/>
  <c r="P8" i="4" s="1"/>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K85" i="4"/>
  <c r="J85" i="4"/>
  <c r="I85" i="4"/>
  <c r="H85" i="4"/>
  <c r="G85" i="4"/>
  <c r="BB10" i="4"/>
  <c r="AT10" i="4"/>
  <c r="W10" i="4"/>
  <c r="I10" i="4"/>
  <c r="BB8" i="4"/>
  <c r="AT8" i="4"/>
  <c r="AL8" i="4"/>
  <c r="W8" i="4"/>
  <c r="I8" i="4"/>
</calcChain>
</file>

<file path=xl/sharedStrings.xml><?xml version="1.0" encoding="utf-8"?>
<sst xmlns="http://schemas.openxmlformats.org/spreadsheetml/2006/main" count="275" uniqueCount="116">
  <si>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</si>
  <si>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</si>
  <si>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</si>
  <si>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</si>
  <si>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</si>
  <si>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</si>
  <si>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</si>
  <si>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</si>
  <si>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</si>
  <si>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</si>
  <si>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</si>
  <si>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</si>
  <si>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</si>
  <si>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</si>
  <si>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</si>
  <si>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</si>
  <si>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</si>
  <si>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</si>
  <si>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</si>
  <si>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</si>
  <si>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</si>
  <si>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</si>
  <si>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</si>
  <si>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</si>
  <si>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</si>
  <si>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</si>
  <si>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</si>
  <si>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</si>
  <si>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</si>
  <si>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</si>
  <si>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</si>
  <si>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</si>
  <si>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</si>
  <si>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</si>
  <si>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</si>
  <si>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</si>
  <si>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</si>
  <si>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</si>
  <si>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</si>
  <si>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</si>
  <si>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</si>
  <si>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</si>
  <si>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</si>
  <si>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</si>
  <si>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</si>
  <si>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</si>
  <si>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</si>
  <si>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</si>
  <si>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</si>
  <si>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</si>
  <si>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</si>
  <si>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</si>
  <si>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</si>
  <si>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</si>
  <si>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</si>
  <si>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</si>
  <si>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</si>
  <si>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</si>
  <si>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</si>
  <si>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</si>
  <si>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</si>
  <si>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</si>
  <si>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</si>
  <si>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</si>
  <si>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</si>
  <si>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</si>
  <si>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</si>
  <si>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</si>
  <si>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</si>
  <si>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</si>
  <si>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</si>
  <si>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</si>
  <si>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</si>
  <si>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</si>
  <si>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</si>
  <si>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</si>
  <si>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</si>
  <si>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</si>
  <si>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</si>
  <si>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</si>
  <si>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</si>
  <si>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</si>
  <si>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</si>
  <si>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</si>
  <si>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</si>
  <si>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</si>
  <si>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</si>
  <si>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</si>
  <si>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</si>
  <si>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</si>
  <si>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</si>
  <si>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</si>
  <si>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</si>
  <si>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</si>
  <si>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</si>
  <si>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沖縄県　南城市</t>
  </si>
  <si>
    <t>法適用</t>
  </si>
  <si>
    <t>下水道事業</t>
  </si>
  <si>
    <t>漁業集落排水</t>
  </si>
  <si>
    <t>H2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</si>
  <si>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</si>
  <si>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</si>
  <si>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</si>
  <si>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</si>
  <si>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</si>
  <si>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</si>
  <si>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</si>
  <si>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</si>
  <si>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</si>
  <si>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</si>
  <si>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</si>
  <si>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</si>
  <si>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</si>
  <si>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xml:space="preserve">　本市は、令和元年度より地方公営企業法の一部を適用し地方公営企業会計へ移行したため、平成30年度以前の数値は0となっています。
　①経常収支比率は、100%を超えているものの、⑤経費回収率は50.02%と低く、汚水処理に係る費用が下水道使用料等で賄えておらず、一般会計からの繰入金で補てんし、事業運営を行っている状況です。
　③流動比率は100%を下回っており、短期的な債務に対する支払い能力が低い状況となっています。
　④企業債残高対事業規模比率は、全国及び類似団体の平均値をやや上回っていますが、使用料金収入のみで補うことができず高い数値となっています。
　⑥汚水処理原価は、全国及び類似団体の平均値と比較して低い状況となっています。引き続き維持管理費の削減、接続率の向に努めていきます。
　⑦施設利用率は、100%を下回っていますが、これは、汚水流入量のピーク時でも安定的に処理を行うことを考慮しているものです。
　⑧水洗化率は、全国及び類似体の平均値を上回っていますが、今後も接続推進員等による未接続世帯への訪問などを行い普及促進に努めていきます。
</t>
    <rPh sb="241" eb="243">
      <t>ウワマワ</t>
    </rPh>
    <rPh sb="470" eb="471">
      <t>ツト</t>
    </rPh>
    <phoneticPr fontId="4"/>
  </si>
  <si>
    <t>　供用開始から２０年経過し、修繕費やその他維持管理費が増加傾向にあるため、農業集落排水事業との施設統廃合等検討を行いながら維持管理費の抑制に努めていきます。</t>
    <phoneticPr fontId="4"/>
  </si>
  <si>
    <t>　本市における漁業集落排水事業は、平成1２年に供用開始され、現在１箇所の終末処理場があります。供用開始から２０年が経過し、老朽化に伴う更新整備や維持管理費の増加などが懸念され、一般会計繰入金への依存度も高く、非常に厳しい経営状況となっています。令和3年4月1日に料金改定を行いましたが、引き続き、他事業との施設統廃合の検討や、経営の健全化・効率化を図って参ります。</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</si>
</sst>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A45B-4717-84BC-FA9C5A9FE3F2}"/>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0.01</c:v>
                </c:pt>
                <c:pt idx="3">
                  <c:v>1.6</c:v>
                </c:pt>
                <c:pt idx="4">
                  <c:v>0.01</c:v>
                </c:pt>
              </c:numCache>
            </c:numRef>
          </c:val>
          <c:smooth val="0"/>
          <c:extLst>
            <c:ext xmlns:c16="http://schemas.microsoft.com/office/drawing/2014/chart" uri="{C3380CC4-5D6E-409C-BE32-E72D297353CC}">
              <c16:uniqueId val="{00000001-A45B-4717-84BC-FA9C5A9FE3F2}"/>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21.54</c:v>
                </c:pt>
                <c:pt idx="3">
                  <c:v>21.92</c:v>
                </c:pt>
                <c:pt idx="4">
                  <c:v>21.28</c:v>
                </c:pt>
              </c:numCache>
            </c:numRef>
          </c:val>
          <c:extLst>
            <c:ext xmlns:c16="http://schemas.microsoft.com/office/drawing/2014/chart" uri="{C3380CC4-5D6E-409C-BE32-E72D297353CC}">
              <c16:uniqueId val="{00000000-6C15-48F3-B583-5532496AB705}"/>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32.479999999999997</c:v>
                </c:pt>
                <c:pt idx="3">
                  <c:v>30.19</c:v>
                </c:pt>
                <c:pt idx="4">
                  <c:v>28.77</c:v>
                </c:pt>
              </c:numCache>
            </c:numRef>
          </c:val>
          <c:smooth val="0"/>
          <c:extLst>
            <c:ext xmlns:c16="http://schemas.microsoft.com/office/drawing/2014/chart" uri="{C3380CC4-5D6E-409C-BE32-E72D297353CC}">
              <c16:uniqueId val="{00000001-6C15-48F3-B583-5532496AB705}"/>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92.95</c:v>
                </c:pt>
                <c:pt idx="3">
                  <c:v>93.62</c:v>
                </c:pt>
                <c:pt idx="4">
                  <c:v>93.68</c:v>
                </c:pt>
              </c:numCache>
            </c:numRef>
          </c:val>
          <c:extLst>
            <c:ext xmlns:c16="http://schemas.microsoft.com/office/drawing/2014/chart" uri="{C3380CC4-5D6E-409C-BE32-E72D297353CC}">
              <c16:uniqueId val="{00000000-EA4B-42E6-A24E-D2512D23DC13}"/>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79.2</c:v>
                </c:pt>
                <c:pt idx="3">
                  <c:v>79.09</c:v>
                </c:pt>
                <c:pt idx="4">
                  <c:v>78.900000000000006</c:v>
                </c:pt>
              </c:numCache>
            </c:numRef>
          </c:val>
          <c:smooth val="0"/>
          <c:extLst>
            <c:ext xmlns:c16="http://schemas.microsoft.com/office/drawing/2014/chart" uri="{C3380CC4-5D6E-409C-BE32-E72D297353CC}">
              <c16:uniqueId val="{00000001-EA4B-42E6-A24E-D2512D23DC13}"/>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100.15</c:v>
                </c:pt>
                <c:pt idx="3">
                  <c:v>112.58</c:v>
                </c:pt>
                <c:pt idx="4">
                  <c:v>138.6</c:v>
                </c:pt>
              </c:numCache>
            </c:numRef>
          </c:val>
          <c:extLst>
            <c:ext xmlns:c16="http://schemas.microsoft.com/office/drawing/2014/chart" uri="{C3380CC4-5D6E-409C-BE32-E72D297353CC}">
              <c16:uniqueId val="{00000000-3537-461E-A4E2-C1ED0D2C3F5E}"/>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99.33</c:v>
                </c:pt>
                <c:pt idx="3">
                  <c:v>101.18</c:v>
                </c:pt>
                <c:pt idx="4">
                  <c:v>99.89</c:v>
                </c:pt>
              </c:numCache>
            </c:numRef>
          </c:val>
          <c:smooth val="0"/>
          <c:extLst>
            <c:ext xmlns:c16="http://schemas.microsoft.com/office/drawing/2014/chart" uri="{C3380CC4-5D6E-409C-BE32-E72D297353CC}">
              <c16:uniqueId val="{00000001-3537-461E-A4E2-C1ED0D2C3F5E}"/>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6.77</c:v>
                </c:pt>
                <c:pt idx="3">
                  <c:v>9.6999999999999993</c:v>
                </c:pt>
                <c:pt idx="4">
                  <c:v>12.63</c:v>
                </c:pt>
              </c:numCache>
            </c:numRef>
          </c:val>
          <c:extLst>
            <c:ext xmlns:c16="http://schemas.microsoft.com/office/drawing/2014/chart" uri="{C3380CC4-5D6E-409C-BE32-E72D297353CC}">
              <c16:uniqueId val="{00000000-C463-473B-BD65-4335F92991DF}"/>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28.97</c:v>
                </c:pt>
                <c:pt idx="3">
                  <c:v>20.14</c:v>
                </c:pt>
                <c:pt idx="4">
                  <c:v>23.17</c:v>
                </c:pt>
              </c:numCache>
            </c:numRef>
          </c:val>
          <c:smooth val="0"/>
          <c:extLst>
            <c:ext xmlns:c16="http://schemas.microsoft.com/office/drawing/2014/chart" uri="{C3380CC4-5D6E-409C-BE32-E72D297353CC}">
              <c16:uniqueId val="{00000001-C463-473B-BD65-4335F92991DF}"/>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2ACD-4D94-8F22-F2587E14C4B0}"/>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formatCode="#,##0.00;&quot;△&quot;#,##0.00">
                  <c:v>0</c:v>
                </c:pt>
                <c:pt idx="3" formatCode="#,##0.00;&quot;△&quot;#,##0.00">
                  <c:v>0</c:v>
                </c:pt>
                <c:pt idx="4" formatCode="#,##0.00;&quot;△&quot;#,##0.00">
                  <c:v>0</c:v>
                </c:pt>
              </c:numCache>
            </c:numRef>
          </c:val>
          <c:smooth val="0"/>
          <c:extLst>
            <c:ext xmlns:c16="http://schemas.microsoft.com/office/drawing/2014/chart" uri="{C3380CC4-5D6E-409C-BE32-E72D297353CC}">
              <c16:uniqueId val="{00000001-2ACD-4D94-8F22-F2587E14C4B0}"/>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58CC-4D60-9268-A9B9299F254B}"/>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210</c:v>
                </c:pt>
                <c:pt idx="3">
                  <c:v>140.63</c:v>
                </c:pt>
                <c:pt idx="4">
                  <c:v>163.84</c:v>
                </c:pt>
              </c:numCache>
            </c:numRef>
          </c:val>
          <c:smooth val="0"/>
          <c:extLst>
            <c:ext xmlns:c16="http://schemas.microsoft.com/office/drawing/2014/chart" uri="{C3380CC4-5D6E-409C-BE32-E72D297353CC}">
              <c16:uniqueId val="{00000001-58CC-4D60-9268-A9B9299F254B}"/>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40.99</c:v>
                </c:pt>
                <c:pt idx="3">
                  <c:v>12.34</c:v>
                </c:pt>
                <c:pt idx="4">
                  <c:v>77.66</c:v>
                </c:pt>
              </c:numCache>
            </c:numRef>
          </c:val>
          <c:extLst>
            <c:ext xmlns:c16="http://schemas.microsoft.com/office/drawing/2014/chart" uri="{C3380CC4-5D6E-409C-BE32-E72D297353CC}">
              <c16:uniqueId val="{00000000-2FFD-4869-A9C0-FC020A7A142D}"/>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62.55</c:v>
                </c:pt>
                <c:pt idx="3">
                  <c:v>56.53</c:v>
                </c:pt>
                <c:pt idx="4">
                  <c:v>59.66</c:v>
                </c:pt>
              </c:numCache>
            </c:numRef>
          </c:val>
          <c:smooth val="0"/>
          <c:extLst>
            <c:ext xmlns:c16="http://schemas.microsoft.com/office/drawing/2014/chart" uri="{C3380CC4-5D6E-409C-BE32-E72D297353CC}">
              <c16:uniqueId val="{00000001-2FFD-4869-A9C0-FC020A7A142D}"/>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1464.87</c:v>
                </c:pt>
                <c:pt idx="3">
                  <c:v>1277.6400000000001</c:v>
                </c:pt>
                <c:pt idx="4">
                  <c:v>1100.8800000000001</c:v>
                </c:pt>
              </c:numCache>
            </c:numRef>
          </c:val>
          <c:extLst>
            <c:ext xmlns:c16="http://schemas.microsoft.com/office/drawing/2014/chart" uri="{C3380CC4-5D6E-409C-BE32-E72D297353CC}">
              <c16:uniqueId val="{00000000-3000-4214-A445-588A939C9B82}"/>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998.42</c:v>
                </c:pt>
                <c:pt idx="3">
                  <c:v>1095.52</c:v>
                </c:pt>
                <c:pt idx="4">
                  <c:v>1056.55</c:v>
                </c:pt>
              </c:numCache>
            </c:numRef>
          </c:val>
          <c:smooth val="0"/>
          <c:extLst>
            <c:ext xmlns:c16="http://schemas.microsoft.com/office/drawing/2014/chart" uri="{C3380CC4-5D6E-409C-BE32-E72D297353CC}">
              <c16:uniqueId val="{00000001-3000-4214-A445-588A939C9B82}"/>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43.65</c:v>
                </c:pt>
                <c:pt idx="3">
                  <c:v>47.61</c:v>
                </c:pt>
                <c:pt idx="4">
                  <c:v>50.02</c:v>
                </c:pt>
              </c:numCache>
            </c:numRef>
          </c:val>
          <c:extLst>
            <c:ext xmlns:c16="http://schemas.microsoft.com/office/drawing/2014/chart" uri="{C3380CC4-5D6E-409C-BE32-E72D297353CC}">
              <c16:uniqueId val="{00000000-026E-4FB0-B09A-FF7BFB88C443}"/>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41.41</c:v>
                </c:pt>
                <c:pt idx="3">
                  <c:v>39.64</c:v>
                </c:pt>
                <c:pt idx="4">
                  <c:v>40</c:v>
                </c:pt>
              </c:numCache>
            </c:numRef>
          </c:val>
          <c:smooth val="0"/>
          <c:extLst>
            <c:ext xmlns:c16="http://schemas.microsoft.com/office/drawing/2014/chart" uri="{C3380CC4-5D6E-409C-BE32-E72D297353CC}">
              <c16:uniqueId val="{00000001-026E-4FB0-B09A-FF7BFB88C443}"/>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163</c:v>
                </c:pt>
                <c:pt idx="3">
                  <c:v>149.99</c:v>
                </c:pt>
                <c:pt idx="4">
                  <c:v>150</c:v>
                </c:pt>
              </c:numCache>
            </c:numRef>
          </c:val>
          <c:extLst>
            <c:ext xmlns:c16="http://schemas.microsoft.com/office/drawing/2014/chart" uri="{C3380CC4-5D6E-409C-BE32-E72D297353CC}">
              <c16:uniqueId val="{00000000-5100-495F-B4BD-BB28F0B750D6}"/>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417.56</c:v>
                </c:pt>
                <c:pt idx="3">
                  <c:v>449.72</c:v>
                </c:pt>
                <c:pt idx="4">
                  <c:v>437.27</c:v>
                </c:pt>
              </c:numCache>
            </c:numRef>
          </c:val>
          <c:smooth val="0"/>
          <c:extLst>
            <c:ext xmlns:c16="http://schemas.microsoft.com/office/drawing/2014/chart" uri="{C3380CC4-5D6E-409C-BE32-E72D297353CC}">
              <c16:uniqueId val="{00000001-5100-495F-B4BD-BB28F0B750D6}"/>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【80.63】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【392.85】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【44.22】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36" zoomScale="55" zoomScaleNormal="55" workbookViewId="0">
      <selection activeCell="BE59" sqref="BE59"/>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0" t="s">
        <v>0</v>
      </c>
      <c r="C2" s="70"/>
      <c r="D2" s="70"/>
      <c r="E2" s="70"/>
      <c r="F2" s="70"/>
      <c r="G2" s="70"/>
      <c r="H2" s="70"/>
      <c r="I2" s="70"/>
      <c r="J2" s="70"/>
      <c r="K2" s="70"/>
      <c r="L2" s="70"/>
      <c r="M2" s="70"/>
      <c r="N2" s="70"/>
      <c r="O2" s="70"/>
      <c r="P2" s="70"/>
      <c r="Q2" s="70"/>
      <c r="R2" s="70"/>
      <c r="S2" s="70"/>
      <c r="T2" s="70"/>
      <c r="U2" s="70"/>
      <c r="V2" s="70"/>
      <c r="W2" s="70"/>
      <c r="X2" s="70"/>
      <c r="Y2" s="70"/>
      <c r="Z2" s="70"/>
      <c r="AA2" s="7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c r="BQ2" s="70"/>
      <c r="BR2" s="70"/>
      <c r="BS2" s="70"/>
      <c r="BT2" s="70"/>
      <c r="BU2" s="70"/>
      <c r="BV2" s="70"/>
      <c r="BW2" s="70"/>
      <c r="BX2" s="70"/>
      <c r="BY2" s="70"/>
      <c r="BZ2" s="70"/>
    </row>
    <row r="3" spans="1:78" ht="9.75" customHeight="1" x14ac:dyDescent="0.15">
      <c r="A3" s="2"/>
      <c r="B3" s="70"/>
      <c r="C3" s="70"/>
      <c r="D3" s="70"/>
      <c r="E3" s="70"/>
      <c r="F3" s="70"/>
      <c r="G3" s="70"/>
      <c r="H3" s="70"/>
      <c r="I3" s="70"/>
      <c r="J3" s="70"/>
      <c r="K3" s="70"/>
      <c r="L3" s="70"/>
      <c r="M3" s="70"/>
      <c r="N3" s="70"/>
      <c r="O3" s="70"/>
      <c r="P3" s="70"/>
      <c r="Q3" s="70"/>
      <c r="R3" s="70"/>
      <c r="S3" s="70"/>
      <c r="T3" s="70"/>
      <c r="U3" s="70"/>
      <c r="V3" s="70"/>
      <c r="W3" s="70"/>
      <c r="X3" s="70"/>
      <c r="Y3" s="70"/>
      <c r="Z3" s="70"/>
      <c r="AA3" s="70"/>
      <c r="AB3" s="70"/>
      <c r="AC3" s="70"/>
      <c r="AD3" s="70"/>
      <c r="AE3" s="70"/>
      <c r="AF3" s="70"/>
      <c r="AG3" s="70"/>
      <c r="AH3" s="70"/>
      <c r="AI3" s="70"/>
      <c r="AJ3" s="70"/>
      <c r="AK3" s="70"/>
      <c r="AL3" s="70"/>
      <c r="AM3" s="70"/>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row>
    <row r="4" spans="1:78" ht="9.75" customHeight="1" x14ac:dyDescent="0.15">
      <c r="A4" s="2"/>
      <c r="B4" s="70"/>
      <c r="C4" s="70"/>
      <c r="D4" s="70"/>
      <c r="E4" s="70"/>
      <c r="F4" s="70"/>
      <c r="G4" s="70"/>
      <c r="H4" s="70"/>
      <c r="I4" s="70"/>
      <c r="J4" s="70"/>
      <c r="K4" s="70"/>
      <c r="L4" s="70"/>
      <c r="M4" s="70"/>
      <c r="N4" s="70"/>
      <c r="O4" s="70"/>
      <c r="P4" s="70"/>
      <c r="Q4" s="70"/>
      <c r="R4" s="70"/>
      <c r="S4" s="70"/>
      <c r="T4" s="70"/>
      <c r="U4" s="70"/>
      <c r="V4" s="70"/>
      <c r="W4" s="70"/>
      <c r="X4" s="70"/>
      <c r="Y4" s="70"/>
      <c r="Z4" s="70"/>
      <c r="AA4" s="70"/>
      <c r="AB4" s="70"/>
      <c r="AC4" s="70"/>
      <c r="AD4" s="70"/>
      <c r="AE4" s="70"/>
      <c r="AF4" s="70"/>
      <c r="AG4" s="70"/>
      <c r="AH4" s="70"/>
      <c r="AI4" s="70"/>
      <c r="AJ4" s="70"/>
      <c r="AK4" s="70"/>
      <c r="AL4" s="70"/>
      <c r="AM4" s="70"/>
      <c r="AN4" s="70"/>
      <c r="AO4" s="70"/>
      <c r="AP4" s="70"/>
      <c r="AQ4" s="70"/>
      <c r="AR4" s="70"/>
      <c r="AS4" s="70"/>
      <c r="AT4" s="70"/>
      <c r="AU4" s="70"/>
      <c r="AV4" s="70"/>
      <c r="AW4" s="70"/>
      <c r="AX4" s="70"/>
      <c r="AY4" s="70"/>
      <c r="AZ4" s="70"/>
      <c r="BA4" s="70"/>
      <c r="BB4" s="70"/>
      <c r="BC4" s="70"/>
      <c r="BD4" s="70"/>
      <c r="BE4" s="70"/>
      <c r="BF4" s="70"/>
      <c r="BG4" s="70"/>
      <c r="BH4" s="70"/>
      <c r="BI4" s="70"/>
      <c r="BJ4" s="70"/>
      <c r="BK4" s="70"/>
      <c r="BL4" s="70"/>
      <c r="BM4" s="70"/>
      <c r="BN4" s="70"/>
      <c r="BO4" s="70"/>
      <c r="BP4" s="70"/>
      <c r="BQ4" s="70"/>
      <c r="BR4" s="70"/>
      <c r="BS4" s="70"/>
      <c r="BT4" s="70"/>
      <c r="BU4" s="70"/>
      <c r="BV4" s="70"/>
      <c r="BW4" s="70"/>
      <c r="BX4" s="70"/>
      <c r="BY4" s="70"/>
      <c r="BZ4" s="7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1" t="str">
        <f>データ!H6</f>
        <v>沖縄県　南城市</v>
      </c>
      <c r="C6" s="71"/>
      <c r="D6" s="71"/>
      <c r="E6" s="71"/>
      <c r="F6" s="71"/>
      <c r="G6" s="71"/>
      <c r="H6" s="71"/>
      <c r="I6" s="71"/>
      <c r="J6" s="71"/>
      <c r="K6" s="71"/>
      <c r="L6" s="71"/>
      <c r="M6" s="71"/>
      <c r="N6" s="71"/>
      <c r="O6" s="71"/>
      <c r="P6" s="71"/>
      <c r="Q6" s="71"/>
      <c r="R6" s="71"/>
      <c r="S6" s="71"/>
      <c r="T6" s="71"/>
      <c r="U6" s="71"/>
      <c r="V6" s="71"/>
      <c r="W6" s="71"/>
      <c r="X6" s="71"/>
      <c r="Y6" s="71"/>
      <c r="Z6" s="71"/>
      <c r="AA6" s="71"/>
      <c r="AB6" s="71"/>
      <c r="AC6" s="7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0" t="s">
        <v>1</v>
      </c>
      <c r="C7" s="60"/>
      <c r="D7" s="60"/>
      <c r="E7" s="60"/>
      <c r="F7" s="60"/>
      <c r="G7" s="60"/>
      <c r="H7" s="60"/>
      <c r="I7" s="60" t="s">
        <v>2</v>
      </c>
      <c r="J7" s="60"/>
      <c r="K7" s="60"/>
      <c r="L7" s="60"/>
      <c r="M7" s="60"/>
      <c r="N7" s="60"/>
      <c r="O7" s="60"/>
      <c r="P7" s="60" t="s">
        <v>3</v>
      </c>
      <c r="Q7" s="60"/>
      <c r="R7" s="60"/>
      <c r="S7" s="60"/>
      <c r="T7" s="60"/>
      <c r="U7" s="60"/>
      <c r="V7" s="60"/>
      <c r="W7" s="60" t="s">
        <v>4</v>
      </c>
      <c r="X7" s="60"/>
      <c r="Y7" s="60"/>
      <c r="Z7" s="60"/>
      <c r="AA7" s="60"/>
      <c r="AB7" s="60"/>
      <c r="AC7" s="60"/>
      <c r="AD7" s="60" t="s">
        <v>5</v>
      </c>
      <c r="AE7" s="60"/>
      <c r="AF7" s="60"/>
      <c r="AG7" s="60"/>
      <c r="AH7" s="60"/>
      <c r="AI7" s="60"/>
      <c r="AJ7" s="60"/>
      <c r="AK7" s="3"/>
      <c r="AL7" s="60" t="s">
        <v>6</v>
      </c>
      <c r="AM7" s="60"/>
      <c r="AN7" s="60"/>
      <c r="AO7" s="60"/>
      <c r="AP7" s="60"/>
      <c r="AQ7" s="60"/>
      <c r="AR7" s="60"/>
      <c r="AS7" s="60"/>
      <c r="AT7" s="60" t="s">
        <v>7</v>
      </c>
      <c r="AU7" s="60"/>
      <c r="AV7" s="60"/>
      <c r="AW7" s="60"/>
      <c r="AX7" s="60"/>
      <c r="AY7" s="60"/>
      <c r="AZ7" s="60"/>
      <c r="BA7" s="60"/>
      <c r="BB7" s="60" t="s">
        <v>8</v>
      </c>
      <c r="BC7" s="60"/>
      <c r="BD7" s="60"/>
      <c r="BE7" s="60"/>
      <c r="BF7" s="60"/>
      <c r="BG7" s="60"/>
      <c r="BH7" s="60"/>
      <c r="BI7" s="60"/>
      <c r="BJ7" s="3"/>
      <c r="BK7" s="3"/>
      <c r="BL7" s="63" t="s">
        <v>9</v>
      </c>
      <c r="BM7" s="64"/>
      <c r="BN7" s="64"/>
      <c r="BO7" s="64"/>
      <c r="BP7" s="64"/>
      <c r="BQ7" s="64"/>
      <c r="BR7" s="64"/>
      <c r="BS7" s="64"/>
      <c r="BT7" s="64"/>
      <c r="BU7" s="64"/>
      <c r="BV7" s="64"/>
      <c r="BW7" s="64"/>
      <c r="BX7" s="64"/>
      <c r="BY7" s="65"/>
    </row>
    <row r="8" spans="1:78" ht="18.75" customHeight="1" x14ac:dyDescent="0.15">
      <c r="A8" s="2"/>
      <c r="B8" s="66" t="str">
        <f>データ!I6</f>
        <v>法適用</v>
      </c>
      <c r="C8" s="66"/>
      <c r="D8" s="66"/>
      <c r="E8" s="66"/>
      <c r="F8" s="66"/>
      <c r="G8" s="66"/>
      <c r="H8" s="66"/>
      <c r="I8" s="66" t="str">
        <f>データ!J6</f>
        <v>下水道事業</v>
      </c>
      <c r="J8" s="66"/>
      <c r="K8" s="66"/>
      <c r="L8" s="66"/>
      <c r="M8" s="66"/>
      <c r="N8" s="66"/>
      <c r="O8" s="66"/>
      <c r="P8" s="66" t="str">
        <f>データ!K6</f>
        <v>漁業集落排水</v>
      </c>
      <c r="Q8" s="66"/>
      <c r="R8" s="66"/>
      <c r="S8" s="66"/>
      <c r="T8" s="66"/>
      <c r="U8" s="66"/>
      <c r="V8" s="66"/>
      <c r="W8" s="66" t="str">
        <f>データ!L6</f>
        <v>H2</v>
      </c>
      <c r="X8" s="66"/>
      <c r="Y8" s="66"/>
      <c r="Z8" s="66"/>
      <c r="AA8" s="66"/>
      <c r="AB8" s="66"/>
      <c r="AC8" s="66"/>
      <c r="AD8" s="67" t="str">
        <f>データ!$M$6</f>
        <v>非設置</v>
      </c>
      <c r="AE8" s="67"/>
      <c r="AF8" s="67"/>
      <c r="AG8" s="67"/>
      <c r="AH8" s="67"/>
      <c r="AI8" s="67"/>
      <c r="AJ8" s="67"/>
      <c r="AK8" s="3"/>
      <c r="AL8" s="55">
        <f>データ!S6</f>
        <v>45577</v>
      </c>
      <c r="AM8" s="55"/>
      <c r="AN8" s="55"/>
      <c r="AO8" s="55"/>
      <c r="AP8" s="55"/>
      <c r="AQ8" s="55"/>
      <c r="AR8" s="55"/>
      <c r="AS8" s="55"/>
      <c r="AT8" s="54">
        <f>データ!T6</f>
        <v>49.94</v>
      </c>
      <c r="AU8" s="54"/>
      <c r="AV8" s="54"/>
      <c r="AW8" s="54"/>
      <c r="AX8" s="54"/>
      <c r="AY8" s="54"/>
      <c r="AZ8" s="54"/>
      <c r="BA8" s="54"/>
      <c r="BB8" s="54">
        <f>データ!U6</f>
        <v>912.64</v>
      </c>
      <c r="BC8" s="54"/>
      <c r="BD8" s="54"/>
      <c r="BE8" s="54"/>
      <c r="BF8" s="54"/>
      <c r="BG8" s="54"/>
      <c r="BH8" s="54"/>
      <c r="BI8" s="54"/>
      <c r="BJ8" s="3"/>
      <c r="BK8" s="3"/>
      <c r="BL8" s="68" t="s">
        <v>10</v>
      </c>
      <c r="BM8" s="69"/>
      <c r="BN8" s="58" t="s">
        <v>11</v>
      </c>
      <c r="BO8" s="58"/>
      <c r="BP8" s="58"/>
      <c r="BQ8" s="58"/>
      <c r="BR8" s="58"/>
      <c r="BS8" s="58"/>
      <c r="BT8" s="58"/>
      <c r="BU8" s="58"/>
      <c r="BV8" s="58"/>
      <c r="BW8" s="58"/>
      <c r="BX8" s="58"/>
      <c r="BY8" s="59"/>
    </row>
    <row r="9" spans="1:78" ht="18.75" customHeight="1" x14ac:dyDescent="0.15">
      <c r="A9" s="2"/>
      <c r="B9" s="60" t="s">
        <v>12</v>
      </c>
      <c r="C9" s="60"/>
      <c r="D9" s="60"/>
      <c r="E9" s="60"/>
      <c r="F9" s="60"/>
      <c r="G9" s="60"/>
      <c r="H9" s="60"/>
      <c r="I9" s="60" t="s">
        <v>13</v>
      </c>
      <c r="J9" s="60"/>
      <c r="K9" s="60"/>
      <c r="L9" s="60"/>
      <c r="M9" s="60"/>
      <c r="N9" s="60"/>
      <c r="O9" s="60"/>
      <c r="P9" s="60" t="s">
        <v>14</v>
      </c>
      <c r="Q9" s="60"/>
      <c r="R9" s="60"/>
      <c r="S9" s="60"/>
      <c r="T9" s="60"/>
      <c r="U9" s="60"/>
      <c r="V9" s="60"/>
      <c r="W9" s="60" t="s">
        <v>15</v>
      </c>
      <c r="X9" s="60"/>
      <c r="Y9" s="60"/>
      <c r="Z9" s="60"/>
      <c r="AA9" s="60"/>
      <c r="AB9" s="60"/>
      <c r="AC9" s="60"/>
      <c r="AD9" s="60" t="s">
        <v>16</v>
      </c>
      <c r="AE9" s="60"/>
      <c r="AF9" s="60"/>
      <c r="AG9" s="60"/>
      <c r="AH9" s="60"/>
      <c r="AI9" s="60"/>
      <c r="AJ9" s="60"/>
      <c r="AK9" s="3"/>
      <c r="AL9" s="60" t="s">
        <v>17</v>
      </c>
      <c r="AM9" s="60"/>
      <c r="AN9" s="60"/>
      <c r="AO9" s="60"/>
      <c r="AP9" s="60"/>
      <c r="AQ9" s="60"/>
      <c r="AR9" s="60"/>
      <c r="AS9" s="60"/>
      <c r="AT9" s="60" t="s">
        <v>18</v>
      </c>
      <c r="AU9" s="60"/>
      <c r="AV9" s="60"/>
      <c r="AW9" s="60"/>
      <c r="AX9" s="60"/>
      <c r="AY9" s="60"/>
      <c r="AZ9" s="60"/>
      <c r="BA9" s="60"/>
      <c r="BB9" s="60" t="s">
        <v>19</v>
      </c>
      <c r="BC9" s="60"/>
      <c r="BD9" s="60"/>
      <c r="BE9" s="60"/>
      <c r="BF9" s="60"/>
      <c r="BG9" s="60"/>
      <c r="BH9" s="60"/>
      <c r="BI9" s="60"/>
      <c r="BJ9" s="3"/>
      <c r="BK9" s="3"/>
      <c r="BL9" s="61" t="s">
        <v>20</v>
      </c>
      <c r="BM9" s="62"/>
      <c r="BN9" s="52" t="s">
        <v>21</v>
      </c>
      <c r="BO9" s="52"/>
      <c r="BP9" s="52"/>
      <c r="BQ9" s="52"/>
      <c r="BR9" s="52"/>
      <c r="BS9" s="52"/>
      <c r="BT9" s="52"/>
      <c r="BU9" s="52"/>
      <c r="BV9" s="52"/>
      <c r="BW9" s="52"/>
      <c r="BX9" s="52"/>
      <c r="BY9" s="53"/>
    </row>
    <row r="10" spans="1:78" ht="18.75" customHeight="1" x14ac:dyDescent="0.15">
      <c r="A10" s="2"/>
      <c r="B10" s="54" t="str">
        <f>データ!N6</f>
        <v>-</v>
      </c>
      <c r="C10" s="54"/>
      <c r="D10" s="54"/>
      <c r="E10" s="54"/>
      <c r="F10" s="54"/>
      <c r="G10" s="54"/>
      <c r="H10" s="54"/>
      <c r="I10" s="54">
        <f>データ!O6</f>
        <v>89.98</v>
      </c>
      <c r="J10" s="54"/>
      <c r="K10" s="54"/>
      <c r="L10" s="54"/>
      <c r="M10" s="54"/>
      <c r="N10" s="54"/>
      <c r="O10" s="54"/>
      <c r="P10" s="54">
        <f>データ!P6</f>
        <v>1.67</v>
      </c>
      <c r="Q10" s="54"/>
      <c r="R10" s="54"/>
      <c r="S10" s="54"/>
      <c r="T10" s="54"/>
      <c r="U10" s="54"/>
      <c r="V10" s="54"/>
      <c r="W10" s="54">
        <f>データ!Q6</f>
        <v>100</v>
      </c>
      <c r="X10" s="54"/>
      <c r="Y10" s="54"/>
      <c r="Z10" s="54"/>
      <c r="AA10" s="54"/>
      <c r="AB10" s="54"/>
      <c r="AC10" s="54"/>
      <c r="AD10" s="55">
        <f>データ!R6</f>
        <v>1453</v>
      </c>
      <c r="AE10" s="55"/>
      <c r="AF10" s="55"/>
      <c r="AG10" s="55"/>
      <c r="AH10" s="55"/>
      <c r="AI10" s="55"/>
      <c r="AJ10" s="55"/>
      <c r="AK10" s="2"/>
      <c r="AL10" s="55">
        <f>データ!V6</f>
        <v>759</v>
      </c>
      <c r="AM10" s="55"/>
      <c r="AN10" s="55"/>
      <c r="AO10" s="55"/>
      <c r="AP10" s="55"/>
      <c r="AQ10" s="55"/>
      <c r="AR10" s="55"/>
      <c r="AS10" s="55"/>
      <c r="AT10" s="54">
        <f>データ!W6</f>
        <v>0.12</v>
      </c>
      <c r="AU10" s="54"/>
      <c r="AV10" s="54"/>
      <c r="AW10" s="54"/>
      <c r="AX10" s="54"/>
      <c r="AY10" s="54"/>
      <c r="AZ10" s="54"/>
      <c r="BA10" s="54"/>
      <c r="BB10" s="54">
        <f>データ!X6</f>
        <v>6325</v>
      </c>
      <c r="BC10" s="54"/>
      <c r="BD10" s="54"/>
      <c r="BE10" s="54"/>
      <c r="BF10" s="54"/>
      <c r="BG10" s="54"/>
      <c r="BH10" s="54"/>
      <c r="BI10" s="54"/>
      <c r="BJ10" s="2"/>
      <c r="BK10" s="2"/>
      <c r="BL10" s="56" t="s">
        <v>22</v>
      </c>
      <c r="BM10" s="57"/>
      <c r="BN10" s="45" t="s">
        <v>23</v>
      </c>
      <c r="BO10" s="45"/>
      <c r="BP10" s="45"/>
      <c r="BQ10" s="45"/>
      <c r="BR10" s="45"/>
      <c r="BS10" s="45"/>
      <c r="BT10" s="45"/>
      <c r="BU10" s="45"/>
      <c r="BV10" s="45"/>
      <c r="BW10" s="45"/>
      <c r="BX10" s="45"/>
      <c r="BY10" s="4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47" t="s">
        <v>24</v>
      </c>
      <c r="BM11" s="47"/>
      <c r="BN11" s="47"/>
      <c r="BO11" s="47"/>
      <c r="BP11" s="47"/>
      <c r="BQ11" s="47"/>
      <c r="BR11" s="47"/>
      <c r="BS11" s="47"/>
      <c r="BT11" s="47"/>
      <c r="BU11" s="47"/>
      <c r="BV11" s="47"/>
      <c r="BW11" s="47"/>
      <c r="BX11" s="47"/>
      <c r="BY11" s="47"/>
      <c r="BZ11" s="4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47"/>
      <c r="BM12" s="47"/>
      <c r="BN12" s="47"/>
      <c r="BO12" s="47"/>
      <c r="BP12" s="47"/>
      <c r="BQ12" s="47"/>
      <c r="BR12" s="47"/>
      <c r="BS12" s="47"/>
      <c r="BT12" s="47"/>
      <c r="BU12" s="47"/>
      <c r="BV12" s="47"/>
      <c r="BW12" s="47"/>
      <c r="BX12" s="47"/>
      <c r="BY12" s="47"/>
      <c r="BZ12" s="4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48"/>
      <c r="BM13" s="48"/>
      <c r="BN13" s="48"/>
      <c r="BO13" s="48"/>
      <c r="BP13" s="48"/>
      <c r="BQ13" s="48"/>
      <c r="BR13" s="48"/>
      <c r="BS13" s="48"/>
      <c r="BT13" s="48"/>
      <c r="BU13" s="48"/>
      <c r="BV13" s="48"/>
      <c r="BW13" s="48"/>
      <c r="BX13" s="48"/>
      <c r="BY13" s="48"/>
      <c r="BZ13" s="48"/>
    </row>
    <row r="14" spans="1:78" ht="13.5" customHeight="1" x14ac:dyDescent="0.15">
      <c r="A14" s="2"/>
      <c r="B14" s="49" t="s">
        <v>25</v>
      </c>
      <c r="C14" s="50"/>
      <c r="D14" s="50"/>
      <c r="E14" s="50"/>
      <c r="F14" s="50"/>
      <c r="G14" s="50"/>
      <c r="H14" s="50"/>
      <c r="I14" s="50"/>
      <c r="J14" s="50"/>
      <c r="K14" s="50"/>
      <c r="L14" s="50"/>
      <c r="M14" s="50"/>
      <c r="N14" s="50"/>
      <c r="O14" s="50"/>
      <c r="P14" s="50"/>
      <c r="Q14" s="50"/>
      <c r="R14" s="50"/>
      <c r="S14" s="50"/>
      <c r="T14" s="50"/>
      <c r="U14" s="50"/>
      <c r="V14" s="50"/>
      <c r="W14" s="50"/>
      <c r="X14" s="50"/>
      <c r="Y14" s="50"/>
      <c r="Z14" s="50"/>
      <c r="AA14" s="50"/>
      <c r="AB14" s="50"/>
      <c r="AC14" s="50"/>
      <c r="AD14" s="50"/>
      <c r="AE14" s="50"/>
      <c r="AF14" s="50"/>
      <c r="AG14" s="50"/>
      <c r="AH14" s="50"/>
      <c r="AI14" s="50"/>
      <c r="AJ14" s="50"/>
      <c r="AK14" s="50"/>
      <c r="AL14" s="50"/>
      <c r="AM14" s="50"/>
      <c r="AN14" s="50"/>
      <c r="AO14" s="50"/>
      <c r="AP14" s="50"/>
      <c r="AQ14" s="50"/>
      <c r="AR14" s="50"/>
      <c r="AS14" s="50"/>
      <c r="AT14" s="50"/>
      <c r="AU14" s="50"/>
      <c r="AV14" s="50"/>
      <c r="AW14" s="50"/>
      <c r="AX14" s="50"/>
      <c r="AY14" s="50"/>
      <c r="AZ14" s="50"/>
      <c r="BA14" s="50"/>
      <c r="BB14" s="50"/>
      <c r="BC14" s="50"/>
      <c r="BD14" s="50"/>
      <c r="BE14" s="50"/>
      <c r="BF14" s="50"/>
      <c r="BG14" s="50"/>
      <c r="BH14" s="50"/>
      <c r="BI14" s="50"/>
      <c r="BJ14" s="51"/>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113</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114</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115</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【98.64】</v>
      </c>
      <c r="F85" s="12" t="str">
        <f>データ!AT6</f>
        <v>【102.08】</v>
      </c>
      <c r="G85" s="12" t="str">
        <f>データ!BE6</f>
        <v>【61.46】</v>
      </c>
      <c r="H85" s="12" t="str">
        <f>データ!BP6</f>
        <v>【974.72】</v>
      </c>
      <c r="I85" s="12" t="str">
        <f>データ!CA6</f>
        <v>【44.22】</v>
      </c>
      <c r="J85" s="12" t="str">
        <f>データ!CL6</f>
        <v>【392.85】</v>
      </c>
      <c r="K85" s="12" t="str">
        <f>データ!CW6</f>
        <v>【32.23】</v>
      </c>
      <c r="L85" s="12" t="str">
        <f>データ!DH6</f>
        <v>【80.63】</v>
      </c>
      <c r="M85" s="12" t="str">
        <f>データ!DS6</f>
        <v>【26.28】</v>
      </c>
      <c r="N85" s="12" t="str">
        <f>データ!ED6</f>
        <v>【0.00】</v>
      </c>
      <c r="O85" s="12" t="str">
        <f>データ!EO6</f>
        <v>【0.01】</v>
      </c>
    </row>
  </sheetData>
  <sheetProtection algorithmName="SHA-512" hashValue="YoLKEkEXBO016Yiyspvx3prbMn0mQ04IhzfENPkEZJWIB/25IiZDXsx63XuMC0zJ2E9fmYeVkShgjLxUY7MS6w==" saltValue="8ZD0lvU/UVe5ce7ES/balw=="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D9:AJ9"/>
    <mergeCell ref="AL9:AS9"/>
    <mergeCell ref="AT9:BA9"/>
    <mergeCell ref="BB9:BI9"/>
    <mergeCell ref="BL9:BM9"/>
    <mergeCell ref="BL45:BZ46"/>
    <mergeCell ref="BN9:BY9"/>
    <mergeCell ref="B10:H10"/>
    <mergeCell ref="I10:O10"/>
    <mergeCell ref="P10:V10"/>
    <mergeCell ref="W10:AC10"/>
    <mergeCell ref="AD10:AJ10"/>
    <mergeCell ref="AL10:AS10"/>
    <mergeCell ref="AT10:BA10"/>
    <mergeCell ref="BB10:BI10"/>
    <mergeCell ref="BL10:BM10"/>
    <mergeCell ref="BN10:BY10"/>
    <mergeCell ref="BL11:BZ13"/>
    <mergeCell ref="B14:BJ15"/>
    <mergeCell ref="BL14:BZ15"/>
    <mergeCell ref="BL16:BZ44"/>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28</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54</v>
      </c>
      <c r="B4" s="16"/>
      <c r="C4" s="16"/>
      <c r="D4" s="16"/>
      <c r="E4" s="16"/>
      <c r="F4" s="16"/>
      <c r="G4" s="16"/>
      <c r="H4" s="76"/>
      <c r="I4" s="77"/>
      <c r="J4" s="77"/>
      <c r="K4" s="77"/>
      <c r="L4" s="77"/>
      <c r="M4" s="77"/>
      <c r="N4" s="77"/>
      <c r="O4" s="77"/>
      <c r="P4" s="77"/>
      <c r="Q4" s="77"/>
      <c r="R4" s="77"/>
      <c r="S4" s="77"/>
      <c r="T4" s="77"/>
      <c r="U4" s="77"/>
      <c r="V4" s="77"/>
      <c r="W4" s="77"/>
      <c r="X4" s="78"/>
      <c r="Y4" s="72" t="s">
        <v>55</v>
      </c>
      <c r="Z4" s="72"/>
      <c r="AA4" s="72"/>
      <c r="AB4" s="72"/>
      <c r="AC4" s="72"/>
      <c r="AD4" s="72"/>
      <c r="AE4" s="72"/>
      <c r="AF4" s="72"/>
      <c r="AG4" s="72"/>
      <c r="AH4" s="72"/>
      <c r="AI4" s="72"/>
      <c r="AJ4" s="72" t="s">
        <v>56</v>
      </c>
      <c r="AK4" s="72"/>
      <c r="AL4" s="72"/>
      <c r="AM4" s="72"/>
      <c r="AN4" s="72"/>
      <c r="AO4" s="72"/>
      <c r="AP4" s="72"/>
      <c r="AQ4" s="72"/>
      <c r="AR4" s="72"/>
      <c r="AS4" s="72"/>
      <c r="AT4" s="72"/>
      <c r="AU4" s="72" t="s">
        <v>57</v>
      </c>
      <c r="AV4" s="72"/>
      <c r="AW4" s="72"/>
      <c r="AX4" s="72"/>
      <c r="AY4" s="72"/>
      <c r="AZ4" s="72"/>
      <c r="BA4" s="72"/>
      <c r="BB4" s="72"/>
      <c r="BC4" s="72"/>
      <c r="BD4" s="72"/>
      <c r="BE4" s="72"/>
      <c r="BF4" s="72" t="s">
        <v>58</v>
      </c>
      <c r="BG4" s="72"/>
      <c r="BH4" s="72"/>
      <c r="BI4" s="72"/>
      <c r="BJ4" s="72"/>
      <c r="BK4" s="72"/>
      <c r="BL4" s="72"/>
      <c r="BM4" s="72"/>
      <c r="BN4" s="72"/>
      <c r="BO4" s="72"/>
      <c r="BP4" s="72"/>
      <c r="BQ4" s="72" t="s">
        <v>59</v>
      </c>
      <c r="BR4" s="72"/>
      <c r="BS4" s="72"/>
      <c r="BT4" s="72"/>
      <c r="BU4" s="72"/>
      <c r="BV4" s="72"/>
      <c r="BW4" s="72"/>
      <c r="BX4" s="72"/>
      <c r="BY4" s="72"/>
      <c r="BZ4" s="72"/>
      <c r="CA4" s="72"/>
      <c r="CB4" s="72" t="s">
        <v>60</v>
      </c>
      <c r="CC4" s="72"/>
      <c r="CD4" s="72"/>
      <c r="CE4" s="72"/>
      <c r="CF4" s="72"/>
      <c r="CG4" s="72"/>
      <c r="CH4" s="72"/>
      <c r="CI4" s="72"/>
      <c r="CJ4" s="72"/>
      <c r="CK4" s="72"/>
      <c r="CL4" s="72"/>
      <c r="CM4" s="72" t="s">
        <v>61</v>
      </c>
      <c r="CN4" s="72"/>
      <c r="CO4" s="72"/>
      <c r="CP4" s="72"/>
      <c r="CQ4" s="72"/>
      <c r="CR4" s="72"/>
      <c r="CS4" s="72"/>
      <c r="CT4" s="72"/>
      <c r="CU4" s="72"/>
      <c r="CV4" s="72"/>
      <c r="CW4" s="72"/>
      <c r="CX4" s="72" t="s">
        <v>62</v>
      </c>
      <c r="CY4" s="72"/>
      <c r="CZ4" s="72"/>
      <c r="DA4" s="72"/>
      <c r="DB4" s="72"/>
      <c r="DC4" s="72"/>
      <c r="DD4" s="72"/>
      <c r="DE4" s="72"/>
      <c r="DF4" s="72"/>
      <c r="DG4" s="72"/>
      <c r="DH4" s="72"/>
      <c r="DI4" s="72" t="s">
        <v>63</v>
      </c>
      <c r="DJ4" s="72"/>
      <c r="DK4" s="72"/>
      <c r="DL4" s="72"/>
      <c r="DM4" s="72"/>
      <c r="DN4" s="72"/>
      <c r="DO4" s="72"/>
      <c r="DP4" s="72"/>
      <c r="DQ4" s="72"/>
      <c r="DR4" s="72"/>
      <c r="DS4" s="72"/>
      <c r="DT4" s="72" t="s">
        <v>64</v>
      </c>
      <c r="DU4" s="72"/>
      <c r="DV4" s="72"/>
      <c r="DW4" s="72"/>
      <c r="DX4" s="72"/>
      <c r="DY4" s="72"/>
      <c r="DZ4" s="72"/>
      <c r="EA4" s="72"/>
      <c r="EB4" s="72"/>
      <c r="EC4" s="72"/>
      <c r="ED4" s="72"/>
      <c r="EE4" s="72" t="s">
        <v>65</v>
      </c>
      <c r="EF4" s="72"/>
      <c r="EG4" s="72"/>
      <c r="EH4" s="72"/>
      <c r="EI4" s="72"/>
      <c r="EJ4" s="72"/>
      <c r="EK4" s="72"/>
      <c r="EL4" s="72"/>
      <c r="EM4" s="72"/>
      <c r="EN4" s="72"/>
      <c r="EO4" s="72"/>
    </row>
    <row r="5" spans="1:148" x14ac:dyDescent="0.15">
      <c r="A5" s="14" t="s">
        <v>66</v>
      </c>
      <c r="B5" s="17"/>
      <c r="C5" s="17"/>
      <c r="D5" s="17"/>
      <c r="E5" s="17"/>
      <c r="F5" s="17"/>
      <c r="G5" s="17"/>
      <c r="H5" s="18" t="s">
        <v>67</v>
      </c>
      <c r="I5" s="18" t="s">
        <v>68</v>
      </c>
      <c r="J5" s="18" t="s">
        <v>69</v>
      </c>
      <c r="K5" s="18" t="s">
        <v>70</v>
      </c>
      <c r="L5" s="18" t="s">
        <v>71</v>
      </c>
      <c r="M5" s="18" t="s">
        <v>5</v>
      </c>
      <c r="N5" s="18" t="s">
        <v>72</v>
      </c>
      <c r="O5" s="18" t="s">
        <v>73</v>
      </c>
      <c r="P5" s="18" t="s">
        <v>74</v>
      </c>
      <c r="Q5" s="18" t="s">
        <v>75</v>
      </c>
      <c r="R5" s="18" t="s">
        <v>76</v>
      </c>
      <c r="S5" s="18" t="s">
        <v>77</v>
      </c>
      <c r="T5" s="18" t="s">
        <v>78</v>
      </c>
      <c r="U5" s="18" t="s">
        <v>79</v>
      </c>
      <c r="V5" s="18" t="s">
        <v>80</v>
      </c>
      <c r="W5" s="18" t="s">
        <v>81</v>
      </c>
      <c r="X5" s="18" t="s">
        <v>82</v>
      </c>
      <c r="Y5" s="18" t="s">
        <v>83</v>
      </c>
      <c r="Z5" s="18" t="s">
        <v>84</v>
      </c>
      <c r="AA5" s="18" t="s">
        <v>85</v>
      </c>
      <c r="AB5" s="18" t="s">
        <v>86</v>
      </c>
      <c r="AC5" s="18" t="s">
        <v>87</v>
      </c>
      <c r="AD5" s="18" t="s">
        <v>88</v>
      </c>
      <c r="AE5" s="18" t="s">
        <v>89</v>
      </c>
      <c r="AF5" s="18" t="s">
        <v>90</v>
      </c>
      <c r="AG5" s="18" t="s">
        <v>91</v>
      </c>
      <c r="AH5" s="18" t="s">
        <v>92</v>
      </c>
      <c r="AI5" s="18" t="s">
        <v>31</v>
      </c>
      <c r="AJ5" s="18" t="s">
        <v>83</v>
      </c>
      <c r="AK5" s="18" t="s">
        <v>84</v>
      </c>
      <c r="AL5" s="18" t="s">
        <v>85</v>
      </c>
      <c r="AM5" s="18" t="s">
        <v>86</v>
      </c>
      <c r="AN5" s="18" t="s">
        <v>87</v>
      </c>
      <c r="AO5" s="18" t="s">
        <v>88</v>
      </c>
      <c r="AP5" s="18" t="s">
        <v>89</v>
      </c>
      <c r="AQ5" s="18" t="s">
        <v>90</v>
      </c>
      <c r="AR5" s="18" t="s">
        <v>91</v>
      </c>
      <c r="AS5" s="18" t="s">
        <v>92</v>
      </c>
      <c r="AT5" s="18" t="s">
        <v>93</v>
      </c>
      <c r="AU5" s="18" t="s">
        <v>83</v>
      </c>
      <c r="AV5" s="18" t="s">
        <v>84</v>
      </c>
      <c r="AW5" s="18" t="s">
        <v>85</v>
      </c>
      <c r="AX5" s="18" t="s">
        <v>86</v>
      </c>
      <c r="AY5" s="18" t="s">
        <v>87</v>
      </c>
      <c r="AZ5" s="18" t="s">
        <v>88</v>
      </c>
      <c r="BA5" s="18" t="s">
        <v>89</v>
      </c>
      <c r="BB5" s="18" t="s">
        <v>90</v>
      </c>
      <c r="BC5" s="18" t="s">
        <v>91</v>
      </c>
      <c r="BD5" s="18" t="s">
        <v>92</v>
      </c>
      <c r="BE5" s="18" t="s">
        <v>93</v>
      </c>
      <c r="BF5" s="18" t="s">
        <v>83</v>
      </c>
      <c r="BG5" s="18" t="s">
        <v>84</v>
      </c>
      <c r="BH5" s="18" t="s">
        <v>85</v>
      </c>
      <c r="BI5" s="18" t="s">
        <v>86</v>
      </c>
      <c r="BJ5" s="18" t="s">
        <v>87</v>
      </c>
      <c r="BK5" s="18" t="s">
        <v>88</v>
      </c>
      <c r="BL5" s="18" t="s">
        <v>89</v>
      </c>
      <c r="BM5" s="18" t="s">
        <v>90</v>
      </c>
      <c r="BN5" s="18" t="s">
        <v>91</v>
      </c>
      <c r="BO5" s="18" t="s">
        <v>92</v>
      </c>
      <c r="BP5" s="18" t="s">
        <v>93</v>
      </c>
      <c r="BQ5" s="18" t="s">
        <v>83</v>
      </c>
      <c r="BR5" s="18" t="s">
        <v>84</v>
      </c>
      <c r="BS5" s="18" t="s">
        <v>85</v>
      </c>
      <c r="BT5" s="18" t="s">
        <v>86</v>
      </c>
      <c r="BU5" s="18" t="s">
        <v>87</v>
      </c>
      <c r="BV5" s="18" t="s">
        <v>88</v>
      </c>
      <c r="BW5" s="18" t="s">
        <v>89</v>
      </c>
      <c r="BX5" s="18" t="s">
        <v>90</v>
      </c>
      <c r="BY5" s="18" t="s">
        <v>91</v>
      </c>
      <c r="BZ5" s="18" t="s">
        <v>92</v>
      </c>
      <c r="CA5" s="18" t="s">
        <v>93</v>
      </c>
      <c r="CB5" s="18" t="s">
        <v>83</v>
      </c>
      <c r="CC5" s="18" t="s">
        <v>84</v>
      </c>
      <c r="CD5" s="18" t="s">
        <v>85</v>
      </c>
      <c r="CE5" s="18" t="s">
        <v>86</v>
      </c>
      <c r="CF5" s="18" t="s">
        <v>87</v>
      </c>
      <c r="CG5" s="18" t="s">
        <v>88</v>
      </c>
      <c r="CH5" s="18" t="s">
        <v>89</v>
      </c>
      <c r="CI5" s="18" t="s">
        <v>90</v>
      </c>
      <c r="CJ5" s="18" t="s">
        <v>91</v>
      </c>
      <c r="CK5" s="18" t="s">
        <v>92</v>
      </c>
      <c r="CL5" s="18" t="s">
        <v>93</v>
      </c>
      <c r="CM5" s="18" t="s">
        <v>83</v>
      </c>
      <c r="CN5" s="18" t="s">
        <v>84</v>
      </c>
      <c r="CO5" s="18" t="s">
        <v>85</v>
      </c>
      <c r="CP5" s="18" t="s">
        <v>86</v>
      </c>
      <c r="CQ5" s="18" t="s">
        <v>87</v>
      </c>
      <c r="CR5" s="18" t="s">
        <v>88</v>
      </c>
      <c r="CS5" s="18" t="s">
        <v>89</v>
      </c>
      <c r="CT5" s="18" t="s">
        <v>90</v>
      </c>
      <c r="CU5" s="18" t="s">
        <v>91</v>
      </c>
      <c r="CV5" s="18" t="s">
        <v>92</v>
      </c>
      <c r="CW5" s="18" t="s">
        <v>93</v>
      </c>
      <c r="CX5" s="18" t="s">
        <v>83</v>
      </c>
      <c r="CY5" s="18" t="s">
        <v>84</v>
      </c>
      <c r="CZ5" s="18" t="s">
        <v>85</v>
      </c>
      <c r="DA5" s="18" t="s">
        <v>86</v>
      </c>
      <c r="DB5" s="18" t="s">
        <v>87</v>
      </c>
      <c r="DC5" s="18" t="s">
        <v>88</v>
      </c>
      <c r="DD5" s="18" t="s">
        <v>89</v>
      </c>
      <c r="DE5" s="18" t="s">
        <v>90</v>
      </c>
      <c r="DF5" s="18" t="s">
        <v>91</v>
      </c>
      <c r="DG5" s="18" t="s">
        <v>92</v>
      </c>
      <c r="DH5" s="18" t="s">
        <v>93</v>
      </c>
      <c r="DI5" s="18" t="s">
        <v>83</v>
      </c>
      <c r="DJ5" s="18" t="s">
        <v>84</v>
      </c>
      <c r="DK5" s="18" t="s">
        <v>85</v>
      </c>
      <c r="DL5" s="18" t="s">
        <v>86</v>
      </c>
      <c r="DM5" s="18" t="s">
        <v>87</v>
      </c>
      <c r="DN5" s="18" t="s">
        <v>88</v>
      </c>
      <c r="DO5" s="18" t="s">
        <v>89</v>
      </c>
      <c r="DP5" s="18" t="s">
        <v>90</v>
      </c>
      <c r="DQ5" s="18" t="s">
        <v>91</v>
      </c>
      <c r="DR5" s="18" t="s">
        <v>92</v>
      </c>
      <c r="DS5" s="18" t="s">
        <v>93</v>
      </c>
      <c r="DT5" s="18" t="s">
        <v>83</v>
      </c>
      <c r="DU5" s="18" t="s">
        <v>84</v>
      </c>
      <c r="DV5" s="18" t="s">
        <v>85</v>
      </c>
      <c r="DW5" s="18" t="s">
        <v>86</v>
      </c>
      <c r="DX5" s="18" t="s">
        <v>87</v>
      </c>
      <c r="DY5" s="18" t="s">
        <v>88</v>
      </c>
      <c r="DZ5" s="18" t="s">
        <v>89</v>
      </c>
      <c r="EA5" s="18" t="s">
        <v>90</v>
      </c>
      <c r="EB5" s="18" t="s">
        <v>91</v>
      </c>
      <c r="EC5" s="18" t="s">
        <v>92</v>
      </c>
      <c r="ED5" s="18" t="s">
        <v>93</v>
      </c>
      <c r="EE5" s="18" t="s">
        <v>83</v>
      </c>
      <c r="EF5" s="18" t="s">
        <v>84</v>
      </c>
      <c r="EG5" s="18" t="s">
        <v>85</v>
      </c>
      <c r="EH5" s="18" t="s">
        <v>86</v>
      </c>
      <c r="EI5" s="18" t="s">
        <v>87</v>
      </c>
      <c r="EJ5" s="18" t="s">
        <v>88</v>
      </c>
      <c r="EK5" s="18" t="s">
        <v>89</v>
      </c>
      <c r="EL5" s="18" t="s">
        <v>90</v>
      </c>
      <c r="EM5" s="18" t="s">
        <v>91</v>
      </c>
      <c r="EN5" s="18" t="s">
        <v>92</v>
      </c>
      <c r="EO5" s="18" t="s">
        <v>93</v>
      </c>
    </row>
    <row r="6" spans="1:148" s="22" customFormat="1" x14ac:dyDescent="0.15">
      <c r="A6" s="14" t="s">
        <v>94</v>
      </c>
      <c r="B6" s="19">
        <f>B7</f>
        <v>2021</v>
      </c>
      <c r="C6" s="19">
        <f t="shared" ref="C6:X6" si="3">C7</f>
        <v>472158</v>
      </c>
      <c r="D6" s="19">
        <f t="shared" si="3"/>
        <v>46</v>
      </c>
      <c r="E6" s="19">
        <f t="shared" si="3"/>
        <v>17</v>
      </c>
      <c r="F6" s="19">
        <f t="shared" si="3"/>
        <v>6</v>
      </c>
      <c r="G6" s="19">
        <f t="shared" si="3"/>
        <v>0</v>
      </c>
      <c r="H6" s="19" t="str">
        <f t="shared" si="3"/>
        <v>沖縄県　南城市</v>
      </c>
      <c r="I6" s="19" t="str">
        <f t="shared" si="3"/>
        <v>法適用</v>
      </c>
      <c r="J6" s="19" t="str">
        <f t="shared" si="3"/>
        <v>下水道事業</v>
      </c>
      <c r="K6" s="19" t="str">
        <f t="shared" si="3"/>
        <v>漁業集落排水</v>
      </c>
      <c r="L6" s="19" t="str">
        <f t="shared" si="3"/>
        <v>H2</v>
      </c>
      <c r="M6" s="19" t="str">
        <f t="shared" si="3"/>
        <v>非設置</v>
      </c>
      <c r="N6" s="20" t="str">
        <f t="shared" si="3"/>
        <v>-</v>
      </c>
      <c r="O6" s="20">
        <f t="shared" si="3"/>
        <v>89.98</v>
      </c>
      <c r="P6" s="20">
        <f t="shared" si="3"/>
        <v>1.67</v>
      </c>
      <c r="Q6" s="20">
        <f t="shared" si="3"/>
        <v>100</v>
      </c>
      <c r="R6" s="20">
        <f t="shared" si="3"/>
        <v>1453</v>
      </c>
      <c r="S6" s="20">
        <f t="shared" si="3"/>
        <v>45577</v>
      </c>
      <c r="T6" s="20">
        <f t="shared" si="3"/>
        <v>49.94</v>
      </c>
      <c r="U6" s="20">
        <f t="shared" si="3"/>
        <v>912.64</v>
      </c>
      <c r="V6" s="20">
        <f t="shared" si="3"/>
        <v>759</v>
      </c>
      <c r="W6" s="20">
        <f t="shared" si="3"/>
        <v>0.12</v>
      </c>
      <c r="X6" s="20">
        <f t="shared" si="3"/>
        <v>6325</v>
      </c>
      <c r="Y6" s="21" t="str">
        <f>IF(Y7="",NA(),Y7)</f>
        <v>-</v>
      </c>
      <c r="Z6" s="21" t="str">
        <f t="shared" ref="Z6:AH6" si="4">IF(Z7="",NA(),Z7)</f>
        <v>-</v>
      </c>
      <c r="AA6" s="21">
        <f t="shared" si="4"/>
        <v>100.15</v>
      </c>
      <c r="AB6" s="21">
        <f t="shared" si="4"/>
        <v>112.58</v>
      </c>
      <c r="AC6" s="21">
        <f t="shared" si="4"/>
        <v>138.6</v>
      </c>
      <c r="AD6" s="21" t="str">
        <f t="shared" si="4"/>
        <v>-</v>
      </c>
      <c r="AE6" s="21" t="str">
        <f t="shared" si="4"/>
        <v>-</v>
      </c>
      <c r="AF6" s="21">
        <f t="shared" si="4"/>
        <v>99.33</v>
      </c>
      <c r="AG6" s="21">
        <f t="shared" si="4"/>
        <v>101.18</v>
      </c>
      <c r="AH6" s="21">
        <f t="shared" si="4"/>
        <v>99.89</v>
      </c>
      <c r="AI6" s="20" t="str">
        <f>IF(AI7="","",IF(AI7="-","【-】","【"&amp;SUBSTITUTE(TEXT(AI7,"#,##0.00"),"-","△")&amp;"】"))</f>
        <v>【98.64】</v>
      </c>
      <c r="AJ6" s="21" t="str">
        <f>IF(AJ7="",NA(),AJ7)</f>
        <v>-</v>
      </c>
      <c r="AK6" s="21" t="str">
        <f t="shared" ref="AK6:AS6" si="5">IF(AK7="",NA(),AK7)</f>
        <v>-</v>
      </c>
      <c r="AL6" s="20">
        <f t="shared" si="5"/>
        <v>0</v>
      </c>
      <c r="AM6" s="20">
        <f t="shared" si="5"/>
        <v>0</v>
      </c>
      <c r="AN6" s="20">
        <f t="shared" si="5"/>
        <v>0</v>
      </c>
      <c r="AO6" s="21" t="str">
        <f t="shared" si="5"/>
        <v>-</v>
      </c>
      <c r="AP6" s="21" t="str">
        <f t="shared" si="5"/>
        <v>-</v>
      </c>
      <c r="AQ6" s="21">
        <f t="shared" si="5"/>
        <v>210</v>
      </c>
      <c r="AR6" s="21">
        <f t="shared" si="5"/>
        <v>140.63</v>
      </c>
      <c r="AS6" s="21">
        <f t="shared" si="5"/>
        <v>163.84</v>
      </c>
      <c r="AT6" s="20" t="str">
        <f>IF(AT7="","",IF(AT7="-","【-】","【"&amp;SUBSTITUTE(TEXT(AT7,"#,##0.00"),"-","△")&amp;"】"))</f>
        <v>【102.08】</v>
      </c>
      <c r="AU6" s="21" t="str">
        <f>IF(AU7="",NA(),AU7)</f>
        <v>-</v>
      </c>
      <c r="AV6" s="21" t="str">
        <f t="shared" ref="AV6:BD6" si="6">IF(AV7="",NA(),AV7)</f>
        <v>-</v>
      </c>
      <c r="AW6" s="21">
        <f t="shared" si="6"/>
        <v>40.99</v>
      </c>
      <c r="AX6" s="21">
        <f t="shared" si="6"/>
        <v>12.34</v>
      </c>
      <c r="AY6" s="21">
        <f t="shared" si="6"/>
        <v>77.66</v>
      </c>
      <c r="AZ6" s="21" t="str">
        <f t="shared" si="6"/>
        <v>-</v>
      </c>
      <c r="BA6" s="21" t="str">
        <f t="shared" si="6"/>
        <v>-</v>
      </c>
      <c r="BB6" s="21">
        <f t="shared" si="6"/>
        <v>62.55</v>
      </c>
      <c r="BC6" s="21">
        <f t="shared" si="6"/>
        <v>56.53</v>
      </c>
      <c r="BD6" s="21">
        <f t="shared" si="6"/>
        <v>59.66</v>
      </c>
      <c r="BE6" s="20" t="str">
        <f>IF(BE7="","",IF(BE7="-","【-】","【"&amp;SUBSTITUTE(TEXT(BE7,"#,##0.00"),"-","△")&amp;"】"))</f>
        <v>【61.46】</v>
      </c>
      <c r="BF6" s="21" t="str">
        <f>IF(BF7="",NA(),BF7)</f>
        <v>-</v>
      </c>
      <c r="BG6" s="21" t="str">
        <f t="shared" ref="BG6:BO6" si="7">IF(BG7="",NA(),BG7)</f>
        <v>-</v>
      </c>
      <c r="BH6" s="21">
        <f t="shared" si="7"/>
        <v>1464.87</v>
      </c>
      <c r="BI6" s="21">
        <f t="shared" si="7"/>
        <v>1277.6400000000001</v>
      </c>
      <c r="BJ6" s="21">
        <f t="shared" si="7"/>
        <v>1100.8800000000001</v>
      </c>
      <c r="BK6" s="21" t="str">
        <f t="shared" si="7"/>
        <v>-</v>
      </c>
      <c r="BL6" s="21" t="str">
        <f t="shared" si="7"/>
        <v>-</v>
      </c>
      <c r="BM6" s="21">
        <f t="shared" si="7"/>
        <v>998.42</v>
      </c>
      <c r="BN6" s="21">
        <f t="shared" si="7"/>
        <v>1095.52</v>
      </c>
      <c r="BO6" s="21">
        <f t="shared" si="7"/>
        <v>1056.55</v>
      </c>
      <c r="BP6" s="20" t="str">
        <f>IF(BP7="","",IF(BP7="-","【-】","【"&amp;SUBSTITUTE(TEXT(BP7,"#,##0.00"),"-","△")&amp;"】"))</f>
        <v>【974.72】</v>
      </c>
      <c r="BQ6" s="21" t="str">
        <f>IF(BQ7="",NA(),BQ7)</f>
        <v>-</v>
      </c>
      <c r="BR6" s="21" t="str">
        <f t="shared" ref="BR6:BZ6" si="8">IF(BR7="",NA(),BR7)</f>
        <v>-</v>
      </c>
      <c r="BS6" s="21">
        <f t="shared" si="8"/>
        <v>43.65</v>
      </c>
      <c r="BT6" s="21">
        <f t="shared" si="8"/>
        <v>47.61</v>
      </c>
      <c r="BU6" s="21">
        <f t="shared" si="8"/>
        <v>50.02</v>
      </c>
      <c r="BV6" s="21" t="str">
        <f t="shared" si="8"/>
        <v>-</v>
      </c>
      <c r="BW6" s="21" t="str">
        <f t="shared" si="8"/>
        <v>-</v>
      </c>
      <c r="BX6" s="21">
        <f t="shared" si="8"/>
        <v>41.41</v>
      </c>
      <c r="BY6" s="21">
        <f t="shared" si="8"/>
        <v>39.64</v>
      </c>
      <c r="BZ6" s="21">
        <f t="shared" si="8"/>
        <v>40</v>
      </c>
      <c r="CA6" s="20" t="str">
        <f>IF(CA7="","",IF(CA7="-","【-】","【"&amp;SUBSTITUTE(TEXT(CA7,"#,##0.00"),"-","△")&amp;"】"))</f>
        <v>【44.22】</v>
      </c>
      <c r="CB6" s="21" t="str">
        <f>IF(CB7="",NA(),CB7)</f>
        <v>-</v>
      </c>
      <c r="CC6" s="21" t="str">
        <f t="shared" ref="CC6:CK6" si="9">IF(CC7="",NA(),CC7)</f>
        <v>-</v>
      </c>
      <c r="CD6" s="21">
        <f t="shared" si="9"/>
        <v>163</v>
      </c>
      <c r="CE6" s="21">
        <f t="shared" si="9"/>
        <v>149.99</v>
      </c>
      <c r="CF6" s="21">
        <f t="shared" si="9"/>
        <v>150</v>
      </c>
      <c r="CG6" s="21" t="str">
        <f t="shared" si="9"/>
        <v>-</v>
      </c>
      <c r="CH6" s="21" t="str">
        <f t="shared" si="9"/>
        <v>-</v>
      </c>
      <c r="CI6" s="21">
        <f t="shared" si="9"/>
        <v>417.56</v>
      </c>
      <c r="CJ6" s="21">
        <f t="shared" si="9"/>
        <v>449.72</v>
      </c>
      <c r="CK6" s="21">
        <f t="shared" si="9"/>
        <v>437.27</v>
      </c>
      <c r="CL6" s="20" t="str">
        <f>IF(CL7="","",IF(CL7="-","【-】","【"&amp;SUBSTITUTE(TEXT(CL7,"#,##0.00"),"-","△")&amp;"】"))</f>
        <v>【392.85】</v>
      </c>
      <c r="CM6" s="21" t="str">
        <f>IF(CM7="",NA(),CM7)</f>
        <v>-</v>
      </c>
      <c r="CN6" s="21" t="str">
        <f t="shared" ref="CN6:CV6" si="10">IF(CN7="",NA(),CN7)</f>
        <v>-</v>
      </c>
      <c r="CO6" s="21">
        <f t="shared" si="10"/>
        <v>21.54</v>
      </c>
      <c r="CP6" s="21">
        <f t="shared" si="10"/>
        <v>21.92</v>
      </c>
      <c r="CQ6" s="21">
        <f t="shared" si="10"/>
        <v>21.28</v>
      </c>
      <c r="CR6" s="21" t="str">
        <f t="shared" si="10"/>
        <v>-</v>
      </c>
      <c r="CS6" s="21" t="str">
        <f t="shared" si="10"/>
        <v>-</v>
      </c>
      <c r="CT6" s="21">
        <f t="shared" si="10"/>
        <v>32.479999999999997</v>
      </c>
      <c r="CU6" s="21">
        <f t="shared" si="10"/>
        <v>30.19</v>
      </c>
      <c r="CV6" s="21">
        <f t="shared" si="10"/>
        <v>28.77</v>
      </c>
      <c r="CW6" s="20" t="str">
        <f>IF(CW7="","",IF(CW7="-","【-】","【"&amp;SUBSTITUTE(TEXT(CW7,"#,##0.00"),"-","△")&amp;"】"))</f>
        <v>【32.23】</v>
      </c>
      <c r="CX6" s="21" t="str">
        <f>IF(CX7="",NA(),CX7)</f>
        <v>-</v>
      </c>
      <c r="CY6" s="21" t="str">
        <f t="shared" ref="CY6:DG6" si="11">IF(CY7="",NA(),CY7)</f>
        <v>-</v>
      </c>
      <c r="CZ6" s="21">
        <f t="shared" si="11"/>
        <v>92.95</v>
      </c>
      <c r="DA6" s="21">
        <f t="shared" si="11"/>
        <v>93.62</v>
      </c>
      <c r="DB6" s="21">
        <f t="shared" si="11"/>
        <v>93.68</v>
      </c>
      <c r="DC6" s="21" t="str">
        <f t="shared" si="11"/>
        <v>-</v>
      </c>
      <c r="DD6" s="21" t="str">
        <f t="shared" si="11"/>
        <v>-</v>
      </c>
      <c r="DE6" s="21">
        <f t="shared" si="11"/>
        <v>79.2</v>
      </c>
      <c r="DF6" s="21">
        <f t="shared" si="11"/>
        <v>79.09</v>
      </c>
      <c r="DG6" s="21">
        <f t="shared" si="11"/>
        <v>78.900000000000006</v>
      </c>
      <c r="DH6" s="20" t="str">
        <f>IF(DH7="","",IF(DH7="-","【-】","【"&amp;SUBSTITUTE(TEXT(DH7,"#,##0.00"),"-","△")&amp;"】"))</f>
        <v>【80.63】</v>
      </c>
      <c r="DI6" s="21" t="str">
        <f>IF(DI7="",NA(),DI7)</f>
        <v>-</v>
      </c>
      <c r="DJ6" s="21" t="str">
        <f t="shared" ref="DJ6:DR6" si="12">IF(DJ7="",NA(),DJ7)</f>
        <v>-</v>
      </c>
      <c r="DK6" s="21">
        <f t="shared" si="12"/>
        <v>6.77</v>
      </c>
      <c r="DL6" s="21">
        <f t="shared" si="12"/>
        <v>9.6999999999999993</v>
      </c>
      <c r="DM6" s="21">
        <f t="shared" si="12"/>
        <v>12.63</v>
      </c>
      <c r="DN6" s="21" t="str">
        <f t="shared" si="12"/>
        <v>-</v>
      </c>
      <c r="DO6" s="21" t="str">
        <f t="shared" si="12"/>
        <v>-</v>
      </c>
      <c r="DP6" s="21">
        <f t="shared" si="12"/>
        <v>28.97</v>
      </c>
      <c r="DQ6" s="21">
        <f t="shared" si="12"/>
        <v>20.14</v>
      </c>
      <c r="DR6" s="21">
        <f t="shared" si="12"/>
        <v>23.17</v>
      </c>
      <c r="DS6" s="20" t="str">
        <f>IF(DS7="","",IF(DS7="-","【-】","【"&amp;SUBSTITUTE(TEXT(DS7,"#,##0.00"),"-","△")&amp;"】"))</f>
        <v>【26.28】</v>
      </c>
      <c r="DT6" s="21" t="str">
        <f>IF(DT7="",NA(),DT7)</f>
        <v>-</v>
      </c>
      <c r="DU6" s="21" t="str">
        <f t="shared" ref="DU6:EC6" si="13">IF(DU7="",NA(),DU7)</f>
        <v>-</v>
      </c>
      <c r="DV6" s="20">
        <f t="shared" si="13"/>
        <v>0</v>
      </c>
      <c r="DW6" s="20">
        <f t="shared" si="13"/>
        <v>0</v>
      </c>
      <c r="DX6" s="20">
        <f t="shared" si="13"/>
        <v>0</v>
      </c>
      <c r="DY6" s="21" t="str">
        <f t="shared" si="13"/>
        <v>-</v>
      </c>
      <c r="DZ6" s="21" t="str">
        <f t="shared" si="13"/>
        <v>-</v>
      </c>
      <c r="EA6" s="20">
        <f t="shared" si="13"/>
        <v>0</v>
      </c>
      <c r="EB6" s="20">
        <f t="shared" si="13"/>
        <v>0</v>
      </c>
      <c r="EC6" s="20">
        <f t="shared" si="13"/>
        <v>0</v>
      </c>
      <c r="ED6" s="20" t="str">
        <f>IF(ED7="","",IF(ED7="-","【-】","【"&amp;SUBSTITUTE(TEXT(ED7,"#,##0.00"),"-","△")&amp;"】"))</f>
        <v>【0.00】</v>
      </c>
      <c r="EE6" s="21" t="str">
        <f>IF(EE7="",NA(),EE7)</f>
        <v>-</v>
      </c>
      <c r="EF6" s="21" t="str">
        <f t="shared" ref="EF6:EN6" si="14">IF(EF7="",NA(),EF7)</f>
        <v>-</v>
      </c>
      <c r="EG6" s="20">
        <f t="shared" si="14"/>
        <v>0</v>
      </c>
      <c r="EH6" s="20">
        <f t="shared" si="14"/>
        <v>0</v>
      </c>
      <c r="EI6" s="20">
        <f t="shared" si="14"/>
        <v>0</v>
      </c>
      <c r="EJ6" s="21" t="str">
        <f t="shared" si="14"/>
        <v>-</v>
      </c>
      <c r="EK6" s="21" t="str">
        <f t="shared" si="14"/>
        <v>-</v>
      </c>
      <c r="EL6" s="21">
        <f t="shared" si="14"/>
        <v>0.01</v>
      </c>
      <c r="EM6" s="21">
        <f t="shared" si="14"/>
        <v>1.6</v>
      </c>
      <c r="EN6" s="21">
        <f t="shared" si="14"/>
        <v>0.01</v>
      </c>
      <c r="EO6" s="20" t="str">
        <f>IF(EO7="","",IF(EO7="-","【-】","【"&amp;SUBSTITUTE(TEXT(EO7,"#,##0.00"),"-","△")&amp;"】"))</f>
        <v>【0.01】</v>
      </c>
    </row>
    <row r="7" spans="1:148" s="22" customFormat="1" x14ac:dyDescent="0.15">
      <c r="A7" s="14"/>
      <c r="B7" s="23">
        <v>2021</v>
      </c>
      <c r="C7" s="23">
        <v>472158</v>
      </c>
      <c r="D7" s="23">
        <v>46</v>
      </c>
      <c r="E7" s="23">
        <v>17</v>
      </c>
      <c r="F7" s="23">
        <v>6</v>
      </c>
      <c r="G7" s="23">
        <v>0</v>
      </c>
      <c r="H7" s="23" t="s">
        <v>95</v>
      </c>
      <c r="I7" s="23" t="s">
        <v>96</v>
      </c>
      <c r="J7" s="23" t="s">
        <v>97</v>
      </c>
      <c r="K7" s="23" t="s">
        <v>98</v>
      </c>
      <c r="L7" s="23" t="s">
        <v>99</v>
      </c>
      <c r="M7" s="23" t="s">
        <v>100</v>
      </c>
      <c r="N7" s="24" t="s">
        <v>101</v>
      </c>
      <c r="O7" s="24">
        <v>89.98</v>
      </c>
      <c r="P7" s="24">
        <v>1.67</v>
      </c>
      <c r="Q7" s="24">
        <v>100</v>
      </c>
      <c r="R7" s="24">
        <v>1453</v>
      </c>
      <c r="S7" s="24">
        <v>45577</v>
      </c>
      <c r="T7" s="24">
        <v>49.94</v>
      </c>
      <c r="U7" s="24">
        <v>912.64</v>
      </c>
      <c r="V7" s="24">
        <v>759</v>
      </c>
      <c r="W7" s="24">
        <v>0.12</v>
      </c>
      <c r="X7" s="24">
        <v>6325</v>
      </c>
      <c r="Y7" s="24" t="s">
        <v>101</v>
      </c>
      <c r="Z7" s="24" t="s">
        <v>101</v>
      </c>
      <c r="AA7" s="24">
        <v>100.15</v>
      </c>
      <c r="AB7" s="24">
        <v>112.58</v>
      </c>
      <c r="AC7" s="24">
        <v>138.6</v>
      </c>
      <c r="AD7" s="24" t="s">
        <v>101</v>
      </c>
      <c r="AE7" s="24" t="s">
        <v>101</v>
      </c>
      <c r="AF7" s="24">
        <v>99.33</v>
      </c>
      <c r="AG7" s="24">
        <v>101.18</v>
      </c>
      <c r="AH7" s="24">
        <v>99.89</v>
      </c>
      <c r="AI7" s="24">
        <v>98.64</v>
      </c>
      <c r="AJ7" s="24" t="s">
        <v>101</v>
      </c>
      <c r="AK7" s="24" t="s">
        <v>101</v>
      </c>
      <c r="AL7" s="24">
        <v>0</v>
      </c>
      <c r="AM7" s="24">
        <v>0</v>
      </c>
      <c r="AN7" s="24">
        <v>0</v>
      </c>
      <c r="AO7" s="24" t="s">
        <v>101</v>
      </c>
      <c r="AP7" s="24" t="s">
        <v>101</v>
      </c>
      <c r="AQ7" s="24">
        <v>210</v>
      </c>
      <c r="AR7" s="24">
        <v>140.63</v>
      </c>
      <c r="AS7" s="24">
        <v>163.84</v>
      </c>
      <c r="AT7" s="24">
        <v>102.08</v>
      </c>
      <c r="AU7" s="24" t="s">
        <v>101</v>
      </c>
      <c r="AV7" s="24" t="s">
        <v>101</v>
      </c>
      <c r="AW7" s="24">
        <v>40.99</v>
      </c>
      <c r="AX7" s="24">
        <v>12.34</v>
      </c>
      <c r="AY7" s="24">
        <v>77.66</v>
      </c>
      <c r="AZ7" s="24" t="s">
        <v>101</v>
      </c>
      <c r="BA7" s="24" t="s">
        <v>101</v>
      </c>
      <c r="BB7" s="24">
        <v>62.55</v>
      </c>
      <c r="BC7" s="24">
        <v>56.53</v>
      </c>
      <c r="BD7" s="24">
        <v>59.66</v>
      </c>
      <c r="BE7" s="24">
        <v>61.46</v>
      </c>
      <c r="BF7" s="24" t="s">
        <v>101</v>
      </c>
      <c r="BG7" s="24" t="s">
        <v>101</v>
      </c>
      <c r="BH7" s="24">
        <v>1464.87</v>
      </c>
      <c r="BI7" s="24">
        <v>1277.6400000000001</v>
      </c>
      <c r="BJ7" s="24">
        <v>1100.8800000000001</v>
      </c>
      <c r="BK7" s="24" t="s">
        <v>101</v>
      </c>
      <c r="BL7" s="24" t="s">
        <v>101</v>
      </c>
      <c r="BM7" s="24">
        <v>998.42</v>
      </c>
      <c r="BN7" s="24">
        <v>1095.52</v>
      </c>
      <c r="BO7" s="24">
        <v>1056.55</v>
      </c>
      <c r="BP7" s="24">
        <v>974.72</v>
      </c>
      <c r="BQ7" s="24" t="s">
        <v>101</v>
      </c>
      <c r="BR7" s="24" t="s">
        <v>101</v>
      </c>
      <c r="BS7" s="24">
        <v>43.65</v>
      </c>
      <c r="BT7" s="24">
        <v>47.61</v>
      </c>
      <c r="BU7" s="24">
        <v>50.02</v>
      </c>
      <c r="BV7" s="24" t="s">
        <v>101</v>
      </c>
      <c r="BW7" s="24" t="s">
        <v>101</v>
      </c>
      <c r="BX7" s="24">
        <v>41.41</v>
      </c>
      <c r="BY7" s="24">
        <v>39.64</v>
      </c>
      <c r="BZ7" s="24">
        <v>40</v>
      </c>
      <c r="CA7" s="24">
        <v>44.22</v>
      </c>
      <c r="CB7" s="24" t="s">
        <v>101</v>
      </c>
      <c r="CC7" s="24" t="s">
        <v>101</v>
      </c>
      <c r="CD7" s="24">
        <v>163</v>
      </c>
      <c r="CE7" s="24">
        <v>149.99</v>
      </c>
      <c r="CF7" s="24">
        <v>150</v>
      </c>
      <c r="CG7" s="24" t="s">
        <v>101</v>
      </c>
      <c r="CH7" s="24" t="s">
        <v>101</v>
      </c>
      <c r="CI7" s="24">
        <v>417.56</v>
      </c>
      <c r="CJ7" s="24">
        <v>449.72</v>
      </c>
      <c r="CK7" s="24">
        <v>437.27</v>
      </c>
      <c r="CL7" s="24">
        <v>392.85</v>
      </c>
      <c r="CM7" s="24" t="s">
        <v>101</v>
      </c>
      <c r="CN7" s="24" t="s">
        <v>101</v>
      </c>
      <c r="CO7" s="24">
        <v>21.54</v>
      </c>
      <c r="CP7" s="24">
        <v>21.92</v>
      </c>
      <c r="CQ7" s="24">
        <v>21.28</v>
      </c>
      <c r="CR7" s="24" t="s">
        <v>101</v>
      </c>
      <c r="CS7" s="24" t="s">
        <v>101</v>
      </c>
      <c r="CT7" s="24">
        <v>32.479999999999997</v>
      </c>
      <c r="CU7" s="24">
        <v>30.19</v>
      </c>
      <c r="CV7" s="24">
        <v>28.77</v>
      </c>
      <c r="CW7" s="24">
        <v>32.229999999999997</v>
      </c>
      <c r="CX7" s="24" t="s">
        <v>101</v>
      </c>
      <c r="CY7" s="24" t="s">
        <v>101</v>
      </c>
      <c r="CZ7" s="24">
        <v>92.95</v>
      </c>
      <c r="DA7" s="24">
        <v>93.62</v>
      </c>
      <c r="DB7" s="24">
        <v>93.68</v>
      </c>
      <c r="DC7" s="24" t="s">
        <v>101</v>
      </c>
      <c r="DD7" s="24" t="s">
        <v>101</v>
      </c>
      <c r="DE7" s="24">
        <v>79.2</v>
      </c>
      <c r="DF7" s="24">
        <v>79.09</v>
      </c>
      <c r="DG7" s="24">
        <v>78.900000000000006</v>
      </c>
      <c r="DH7" s="24">
        <v>80.63</v>
      </c>
      <c r="DI7" s="24" t="s">
        <v>101</v>
      </c>
      <c r="DJ7" s="24" t="s">
        <v>101</v>
      </c>
      <c r="DK7" s="24">
        <v>6.77</v>
      </c>
      <c r="DL7" s="24">
        <v>9.6999999999999993</v>
      </c>
      <c r="DM7" s="24">
        <v>12.63</v>
      </c>
      <c r="DN7" s="24" t="s">
        <v>101</v>
      </c>
      <c r="DO7" s="24" t="s">
        <v>101</v>
      </c>
      <c r="DP7" s="24">
        <v>28.97</v>
      </c>
      <c r="DQ7" s="24">
        <v>20.14</v>
      </c>
      <c r="DR7" s="24">
        <v>23.17</v>
      </c>
      <c r="DS7" s="24">
        <v>26.28</v>
      </c>
      <c r="DT7" s="24" t="s">
        <v>101</v>
      </c>
      <c r="DU7" s="24" t="s">
        <v>101</v>
      </c>
      <c r="DV7" s="24">
        <v>0</v>
      </c>
      <c r="DW7" s="24">
        <v>0</v>
      </c>
      <c r="DX7" s="24">
        <v>0</v>
      </c>
      <c r="DY7" s="24" t="s">
        <v>101</v>
      </c>
      <c r="DZ7" s="24" t="s">
        <v>101</v>
      </c>
      <c r="EA7" s="24">
        <v>0</v>
      </c>
      <c r="EB7" s="24">
        <v>0</v>
      </c>
      <c r="EC7" s="24">
        <v>0</v>
      </c>
      <c r="ED7" s="24">
        <v>0</v>
      </c>
      <c r="EE7" s="24" t="s">
        <v>101</v>
      </c>
      <c r="EF7" s="24" t="s">
        <v>101</v>
      </c>
      <c r="EG7" s="24">
        <v>0</v>
      </c>
      <c r="EH7" s="24">
        <v>0</v>
      </c>
      <c r="EI7" s="24">
        <v>0</v>
      </c>
      <c r="EJ7" s="24" t="s">
        <v>101</v>
      </c>
      <c r="EK7" s="24" t="s">
        <v>101</v>
      </c>
      <c r="EL7" s="24">
        <v>0.01</v>
      </c>
      <c r="EM7" s="24">
        <v>1.6</v>
      </c>
      <c r="EN7" s="24">
        <v>0.01</v>
      </c>
      <c r="EO7" s="24">
        <v>0.01</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102</v>
      </c>
      <c r="C9" s="26" t="s">
        <v>103</v>
      </c>
      <c r="D9" s="26" t="s">
        <v>104</v>
      </c>
      <c r="E9" s="26" t="s">
        <v>105</v>
      </c>
      <c r="F9" s="26" t="s">
        <v>106</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107</v>
      </c>
    </row>
    <row r="12" spans="1:148" x14ac:dyDescent="0.15">
      <c r="B12">
        <v>1</v>
      </c>
      <c r="C12">
        <v>1</v>
      </c>
      <c r="D12">
        <v>1</v>
      </c>
      <c r="E12">
        <v>2</v>
      </c>
      <c r="F12">
        <v>3</v>
      </c>
      <c r="G12" t="s">
        <v>108</v>
      </c>
    </row>
    <row r="13" spans="1:148" x14ac:dyDescent="0.15">
      <c r="B13" t="s">
        <v>109</v>
      </c>
      <c r="C13" t="s">
        <v>109</v>
      </c>
      <c r="D13" t="s">
        <v>110</v>
      </c>
      <c r="E13" t="s">
        <v>111</v>
      </c>
      <c r="F13" t="s">
        <v>110</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新垣　琴子</cp:lastModifiedBy>
  <cp:lastPrinted>2023-01-20T08:48:16Z</cp:lastPrinted>
  <dcterms:created xsi:type="dcterms:W3CDTF">2023-01-12T23:48:02Z</dcterms:created>
  <dcterms:modified xsi:type="dcterms:W3CDTF">2023-01-20T08:48:17Z</dcterms:modified>
  <cp:category/>
</cp:coreProperties>
</file>