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kfl001.motobu.local\本部町職員共有\総務課\財政班\仲村　翼\公会計・総合管理計画関係\Ｒ4\調査・照会\220905【ご依頼：0916〆】令和２年度財政状況資料集の作成について（2回目・地方公会計関係）\"/>
    </mc:Choice>
  </mc:AlternateContent>
  <bookViews>
    <workbookView xWindow="0" yWindow="0" windowWidth="28800" windowHeight="1221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<sst xmlns="http://schemas.openxmlformats.org/spreadsheetml/2006/main" count="1089" uniqueCount="585">
  <si>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</si>
  <si>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</si>
  <si>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</si>
  <si>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</si>
  <si>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</si>
  <si>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</si>
  <si>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</si>
  <si>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</si>
  <si>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</si>
  <si>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</si>
  <si>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</si>
  <si>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</si>
  <si>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</si>
  <si>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</si>
  <si>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</si>
  <si>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</si>
  <si>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</si>
  <si>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</si>
  <si>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</si>
  <si>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</si>
  <si>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</si>
  <si>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</si>
  <si>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</si>
  <si>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</si>
  <si>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</si>
  <si>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</si>
  <si>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</si>
  <si>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</si>
  <si>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</si>
  <si>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</si>
  <si>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</si>
  <si>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</si>
  <si>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</si>
  <si>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</si>
  <si>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</si>
  <si>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</si>
  <si>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</si>
  <si>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</si>
  <si>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</si>
  <si>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</si>
  <si>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</si>
  <si>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</si>
  <si>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</si>
  <si>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</si>
  <si>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</si>
  <si>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</si>
  <si>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</si>
  <si>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</si>
  <si>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</si>
  <si>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</si>
  <si>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</si>
  <si>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</si>
  <si>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</si>
  <si>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</si>
  <si>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</si>
  <si>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</si>
  <si>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</si>
  <si>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</si>
  <si>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</si>
  <si>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</si>
  <si>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</si>
  <si>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</si>
  <si>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</si>
  <si>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</si>
  <si>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</si>
  <si>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</si>
  <si>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</si>
  <si>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</si>
  <si>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</si>
  <si>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</si>
  <si>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</si>
  <si>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</si>
  <si>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</si>
  <si>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</si>
  <si>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</si>
  <si>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</si>
  <si>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</si>
  <si>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</si>
  <si>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</si>
  <si>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</si>
  <si>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</si>
  <si>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</si>
  <si>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</si>
  <si>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</si>
  <si>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</si>
  <si>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</si>
  <si>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</si>
  <si>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</si>
  <si>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</si>
  <si>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</si>
  <si>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</si>
  <si>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</si>
  <si>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</si>
  <si>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</si>
  <si>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</si>
  <si>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</si>
  <si>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</si>
  <si>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</si>
  <si>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</si>
  <si>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</si>
  <si>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</si>
  <si>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</si>
  <si>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</si>
  <si>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</si>
  <si>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</si>
  <si>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</si>
  <si>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</si>
  <si>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</si>
  <si>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</si>
  <si>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</si>
  <si>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</si>
  <si>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</si>
  <si>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</si>
  <si>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</si>
  <si>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</si>
  <si>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</si>
  <si>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</si>
  <si>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</si>
  <si>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</si>
  <si>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</si>
  <si>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</si>
  <si>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</si>
  <si>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</si>
  <si>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</si>
  <si>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</si>
  <si>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</si>
  <si>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</si>
  <si>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</si>
  <si>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</si>
  <si>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</si>
  <si>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</si>
  <si>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</si>
  <si>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</si>
  <si>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</si>
  <si>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</si>
  <si>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</si>
  <si>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</si>
  <si>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</si>
  <si>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</si>
  <si>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</si>
  <si>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</si>
  <si>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</si>
  <si>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</si>
  <si>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</si>
  <si>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</si>
  <si>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</si>
  <si>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</si>
  <si>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</si>
  <si>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</si>
  <si>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</si>
  <si>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</si>
  <si>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</si>
  <si>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</si>
  <si>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公共下水道特別会計</t>
    <phoneticPr fontId="5"/>
  </si>
  <si>
    <t>-</t>
    <phoneticPr fontId="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</si>
  <si>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</si>
  <si>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</si>
  <si>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</si>
  <si>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</si>
  <si>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</si>
  <si>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</si>
  <si>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</si>
  <si>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</si>
  <si>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</si>
  <si>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</si>
  <si>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</si>
  <si>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</si>
  <si>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</si>
  <si>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</si>
  <si>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</si>
  <si>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</si>
  <si>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</si>
  <si>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</si>
  <si>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</si>
  <si>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</si>
  <si>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</si>
  <si>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</si>
  <si>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</si>
  <si>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</si>
  <si>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</si>
  <si>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</si>
  <si>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</si>
  <si>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</si>
  <si>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</si>
  <si>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</si>
  <si>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</si>
  <si>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</si>
  <si>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</si>
  <si>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</si>
  <si>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</si>
  <si>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</si>
  <si>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</si>
  <si>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</si>
  <si>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</si>
  <si>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</si>
  <si>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</si>
  <si>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</si>
  <si>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</si>
  <si>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</si>
  <si>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</si>
  <si>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</si>
  <si>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</si>
  <si>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</si>
  <si>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</si>
  <si>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</si>
  <si>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</si>
  <si>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</si>
  <si>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</si>
  <si>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</si>
  <si>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</si>
  <si>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</si>
  <si>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</si>
  <si>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</si>
  <si>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沖縄県本部町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</si>
  <si>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</si>
  <si>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</si>
  <si>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</si>
  <si>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</si>
  <si>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</si>
  <si>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</si>
  <si>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</si>
  <si>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</si>
  <si>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</si>
  <si>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</si>
  <si>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</si>
  <si>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</si>
  <si>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</si>
  <si>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</si>
  <si>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</si>
  <si>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</si>
  <si>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</si>
  <si>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</si>
  <si>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</si>
  <si>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</si>
  <si>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</si>
  <si>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</si>
  <si>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</si>
  <si>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</si>
  <si>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</si>
  <si>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</si>
  <si>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</si>
  <si>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</si>
  <si>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</si>
  <si>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</si>
  <si>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</si>
  <si>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</si>
  <si>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</si>
  <si>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</si>
  <si>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</si>
  <si>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</si>
  <si>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</si>
  <si>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</si>
  <si>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</si>
  <si>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</si>
  <si>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</si>
  <si>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</si>
  <si>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</si>
  <si>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</si>
  <si>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</si>
  <si>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</si>
  <si>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</si>
  <si>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</si>
  <si>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</si>
  <si>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</si>
  <si>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</si>
  <si>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</si>
  <si>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</si>
  <si>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</si>
  <si>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</si>
  <si>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</si>
  <si>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</si>
  <si>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</si>
  <si>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</si>
  <si>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</si>
  <si>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</si>
  <si>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</si>
  <si>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</si>
  <si>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</si>
  <si>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</si>
  <si>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</si>
  <si>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</si>
  <si>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</si>
  <si>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</si>
  <si>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</si>
  <si>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</si>
  <si>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</si>
  <si>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</si>
  <si>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</si>
  <si>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</si>
  <si>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</si>
  <si>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</si>
  <si>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</si>
  <si>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</si>
  <si>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</si>
  <si>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</si>
  <si>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</si>
  <si>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</si>
  <si>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</si>
  <si>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</si>
  <si>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</si>
  <si>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</si>
  <si>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</si>
  <si>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</si>
  <si>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</si>
  <si>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</si>
  <si>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</si>
  <si>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</si>
  <si>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</si>
  <si>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</si>
  <si>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</si>
  <si>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</si>
  <si>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</si>
  <si>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</si>
  <si>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</si>
  <si>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</si>
  <si>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</si>
  <si>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</si>
  <si>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</si>
  <si>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</si>
  <si>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</si>
  <si>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</si>
  <si>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</si>
  <si>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</si>
  <si>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</si>
  <si>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</si>
  <si>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</si>
  <si>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</si>
  <si>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</si>
  <si>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</si>
  <si>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</si>
  <si>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</si>
  <si>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</si>
  <si>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</si>
  <si>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</si>
  <si>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</si>
  <si>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</si>
  <si>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</si>
  <si>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</si>
  <si>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</si>
  <si>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</si>
  <si>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</si>
  <si>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</si>
  <si>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</si>
  <si>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</si>
  <si>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</si>
  <si>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</si>
  <si>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</si>
  <si>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</si>
  <si>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</si>
  <si>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</si>
  <si>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</si>
  <si>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</si>
  <si>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</si>
  <si>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</si>
  <si>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</si>
  <si>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</si>
  <si>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</si>
  <si>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</si>
  <si>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</si>
  <si>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</si>
  <si>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</si>
  <si>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</si>
  <si>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</si>
  <si>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</si>
  <si>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</si>
  <si>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</si>
  <si>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</si>
  <si>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</si>
  <si>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</si>
  <si>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沖縄県本部町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</si>
  <si>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</si>
  <si>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</si>
  <si>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</si>
  <si>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</si>
  <si>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</si>
  <si>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</si>
  <si>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</si>
  <si>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</si>
  <si>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</si>
  <si>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</si>
  <si>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</si>
  <si>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</si>
  <si>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</si>
  <si>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</si>
  <si>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</si>
  <si>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</si>
  <si>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</si>
  <si>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</si>
  <si>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</si>
  <si>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</si>
  <si>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</si>
  <si>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</si>
  <si>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</si>
  <si>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</si>
  <si>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</si>
  <si>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</si>
  <si>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</si>
  <si>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</si>
  <si>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</si>
  <si>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</si>
  <si>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</si>
  <si>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</si>
  <si>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</si>
  <si>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</si>
  <si>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</si>
  <si>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</si>
  <si>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</si>
  <si>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</si>
  <si>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</si>
  <si>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</si>
  <si>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</si>
  <si>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</si>
  <si>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</si>
  <si>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</si>
  <si>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</si>
  <si>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</si>
  <si>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</si>
  <si>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</si>
  <si>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</si>
  <si>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</si>
  <si>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</si>
  <si>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</si>
  <si>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</si>
  <si>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</si>
  <si>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</si>
  <si>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</si>
  <si>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</si>
  <si>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</si>
  <si>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</si>
  <si>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</si>
  <si>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</si>
  <si>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</si>
  <si>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</si>
  <si>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</si>
  <si>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</si>
  <si>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</si>
  <si>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</si>
  <si>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</si>
  <si>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</si>
  <si>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</si>
  <si>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</si>
  <si>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</si>
  <si>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</si>
  <si>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</si>
  <si>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</si>
  <si>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</si>
  <si>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</si>
  <si>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</si>
  <si>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</si>
  <si>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</si>
  <si>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</si>
  <si>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</si>
  <si>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</si>
  <si>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</si>
  <si>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</si>
  <si>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</si>
  <si>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</si>
  <si>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</si>
  <si>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</si>
  <si>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</si>
  <si>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</si>
  <si>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</si>
  <si>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</si>
  <si>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</si>
  <si>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</si>
  <si>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</si>
  <si>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</si>
  <si>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</si>
  <si>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</si>
  <si>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</si>
  <si>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</si>
  <si>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</si>
  <si>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</si>
  <si>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</si>
  <si>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</si>
  <si>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</si>
  <si>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</si>
  <si>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</si>
  <si>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</si>
  <si>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</si>
  <si>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</si>
  <si>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</si>
  <si>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</si>
  <si>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</si>
  <si>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</si>
  <si>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</si>
  <si>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</si>
  <si>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</si>
  <si>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</si>
  <si>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</si>
  <si>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</si>
  <si>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</si>
  <si>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</si>
  <si>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</si>
  <si>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</si>
  <si>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</si>
  <si>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</si>
  <si>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</si>
  <si>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</si>
  <si>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</si>
  <si>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</si>
  <si>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</si>
  <si>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</si>
  <si>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</si>
  <si>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</si>
  <si>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</si>
  <si>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</si>
  <si>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</si>
  <si>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</si>
  <si>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</si>
  <si>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</si>
  <si>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</si>
  <si>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</si>
  <si>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</si>
  <si>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</si>
  <si>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</si>
  <si>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</si>
  <si>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</si>
  <si>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</si>
  <si>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</si>
  <si>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</si>
  <si>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</si>
  <si>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</si>
  <si>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</si>
  <si>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</si>
  <si>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</si>
  <si>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</si>
  <si>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</si>
  <si>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</si>
  <si>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</si>
  <si>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</si>
  <si>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</si>
  <si>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</si>
  <si>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</si>
  <si>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</si>
  <si>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</si>
  <si>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</si>
  <si>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</si>
  <si>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</si>
  <si>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</si>
  <si>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</si>
  <si>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</si>
  <si>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</si>
  <si>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</si>
  <si>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</si>
  <si>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</si>
  <si>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</si>
  <si>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</si>
  <si>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</si>
  <si>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</si>
  <si>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</si>
  <si>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</si>
  <si>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0.62</t>
  </si>
  <si>
    <t>▲ 2.60</t>
  </si>
  <si>
    <t>公共下水道特別会計</t>
  </si>
  <si>
    <t>▲ 0.63</t>
  </si>
  <si>
    <t>水道事業会計</t>
  </si>
  <si>
    <t>一般会計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</si>
  <si>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</si>
  <si>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</si>
  <si>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</si>
  <si>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</si>
  <si>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</si>
  <si>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</si>
  <si>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</si>
  <si>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</si>
  <si>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</si>
  <si>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</si>
  <si>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本部町ちゅらまちづくり応援基金</t>
  </si>
  <si>
    <t>本部町庁舎の維持管理及び建設に関する基金</t>
  </si>
  <si>
    <t>南米本部町出身子弟研修生受入基金</t>
  </si>
  <si>
    <t>本部町子ども・子育てゆいまーる基金</t>
    <rPh sb="3" eb="4">
      <t>コ</t>
    </rPh>
    <rPh sb="7" eb="9">
      <t>コソダ</t>
    </rPh>
    <rPh sb="15" eb="17">
      <t>キキン</t>
    </rPh>
    <phoneticPr fontId="2"/>
  </si>
  <si>
    <t>本部町物流拠点施設維持管理基金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</si>
  <si>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</si>
  <si>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</si>
  <si>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</si>
  <si>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較して低い傾向にあるものの、将来負担比率は依然として全国平均や県平均と比較すれば高い水準にある。これは、新たな施設の建設に係る起債額が増加する一方、老朽化した施設の更新が進んだためと考えられる。令和４年度まで文教施設等の老朽化による施設更新や公営住宅の新設が予定されているため、一次的に将来負担比率の増加が見込まれるものの、更新整備後の維持管理に係る経費は減少する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</si>
  <si>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</si>
  <si>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</si>
  <si>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</si>
  <si>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</si>
  <si>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</si>
  <si>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</si>
  <si>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上昇している主な要因は、学校施設３施設の更新及び多機能型観光施設の新設に際し、３億４千万円の地方債を発行したことが考えられる。これらの地方債の償還はＲ６年度から始まり、実質公債費比率が上昇していくことが考えられるが、今後も文教施設等の更新や公営住宅の新設が予定されているため、地方債残高は今後も増加することが予想される。そのため、公共施設等総合管理計画に基づく施設規模の適正化や施設整備年度の平準化を図りつつ、公債費の適正化に取り組んでいく必要がある。</t>
    <rPh sb="7" eb="9">
      <t>ジョウショウ</t>
    </rPh>
    <rPh sb="13" eb="14">
      <t>オモ</t>
    </rPh>
    <rPh sb="15" eb="17">
      <t>ヨウイン</t>
    </rPh>
    <rPh sb="19" eb="21">
      <t>ガッコウ</t>
    </rPh>
    <rPh sb="21" eb="23">
      <t>シセツ</t>
    </rPh>
    <rPh sb="24" eb="26">
      <t>シセツ</t>
    </rPh>
    <rPh sb="27" eb="29">
      <t>コウシン</t>
    </rPh>
    <rPh sb="29" eb="30">
      <t>オヨ</t>
    </rPh>
    <rPh sb="31" eb="35">
      <t>タキノウガタ</t>
    </rPh>
    <rPh sb="35" eb="37">
      <t>カンコウ</t>
    </rPh>
    <rPh sb="37" eb="39">
      <t>シセツ</t>
    </rPh>
    <rPh sb="40" eb="42">
      <t>シンセツ</t>
    </rPh>
    <rPh sb="43" eb="44">
      <t>サイ</t>
    </rPh>
    <rPh sb="47" eb="48">
      <t>オク</t>
    </rPh>
    <rPh sb="49" eb="52">
      <t>センマンエン</t>
    </rPh>
    <rPh sb="53" eb="55">
      <t>チホウ</t>
    </rPh>
    <rPh sb="55" eb="56">
      <t>サイ</t>
    </rPh>
    <rPh sb="57" eb="59">
      <t>ハッコウ</t>
    </rPh>
    <rPh sb="64" eb="65">
      <t>カンガ</t>
    </rPh>
    <rPh sb="74" eb="76">
      <t>チホウ</t>
    </rPh>
    <rPh sb="76" eb="77">
      <t>サイ</t>
    </rPh>
    <rPh sb="78" eb="80">
      <t>ショウカン</t>
    </rPh>
    <rPh sb="83" eb="84">
      <t>ネン</t>
    </rPh>
    <rPh sb="84" eb="85">
      <t>ド</t>
    </rPh>
    <rPh sb="87" eb="88">
      <t>ハジ</t>
    </rPh>
    <rPh sb="91" eb="93">
      <t>ジッシツ</t>
    </rPh>
    <rPh sb="93" eb="96">
      <t>コウサイヒ</t>
    </rPh>
    <rPh sb="96" eb="98">
      <t>ヒリツ</t>
    </rPh>
    <rPh sb="99" eb="101">
      <t>ジョウショウ</t>
    </rPh>
    <rPh sb="108" eb="109">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</si>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</sst>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10A2-4C6F-B68B-698D48116D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110566</c:v>
                </c:pt>
                <c:pt idx="1">
                  <c:v>138632</c:v>
                </c:pt>
                <c:pt idx="2">
                  <c:v>162340</c:v>
                </c:pt>
                <c:pt idx="3">
                  <c:v>281050</c:v>
                </c:pt>
                <c:pt idx="4">
                  <c:v>247507</c:v>
                </c:pt>
              </c:numCache>
            </c:numRef>
          </c:val>
          <c:smooth val="0"/>
          <c:extLst>
            <c:ext xmlns:c16="http://schemas.microsoft.com/office/drawing/2014/chart" uri="{C3380CC4-5D6E-409C-BE32-E72D297353CC}">
              <c16:uniqueId val="{00000001-10A2-4C6F-B68B-698D48116D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4.26</c:v>
                </c:pt>
                <c:pt idx="1">
                  <c:v>8.16</c:v>
                </c:pt>
                <c:pt idx="2">
                  <c:v>5.48</c:v>
                </c:pt>
                <c:pt idx="3">
                  <c:v>8.0500000000000007</c:v>
                </c:pt>
                <c:pt idx="4">
                  <c:v>4.12</c:v>
                </c:pt>
              </c:numCache>
            </c:numRef>
          </c:val>
          <c:extLst>
            <c:ext xmlns:c16="http://schemas.microsoft.com/office/drawing/2014/chart" uri="{C3380CC4-5D6E-409C-BE32-E72D297353CC}">
              <c16:uniqueId val="{00000000-BC4F-4250-8F9C-9D4B5B2593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40.31</c:v>
                </c:pt>
                <c:pt idx="1">
                  <c:v>40.47</c:v>
                </c:pt>
                <c:pt idx="2">
                  <c:v>47.64</c:v>
                </c:pt>
                <c:pt idx="3">
                  <c:v>44.47</c:v>
                </c:pt>
                <c:pt idx="4">
                  <c:v>42.64</c:v>
                </c:pt>
              </c:numCache>
            </c:numRef>
          </c:val>
          <c:extLst>
            <c:ext xmlns:c16="http://schemas.microsoft.com/office/drawing/2014/chart" uri="{C3380CC4-5D6E-409C-BE32-E72D297353CC}">
              <c16:uniqueId val="{00000001-BC4F-4250-8F9C-9D4B5B2593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4.58</c:v>
                </c:pt>
                <c:pt idx="1">
                  <c:v>3.93</c:v>
                </c:pt>
                <c:pt idx="2">
                  <c:v>4.75</c:v>
                </c:pt>
                <c:pt idx="3">
                  <c:v>-0.62</c:v>
                </c:pt>
                <c:pt idx="4">
                  <c:v>-2.6</c:v>
                </c:pt>
              </c:numCache>
            </c:numRef>
          </c:val>
          <c:smooth val="0"/>
          <c:extLst>
            <c:ext xmlns:c16="http://schemas.microsoft.com/office/drawing/2014/chart" uri="{C3380CC4-5D6E-409C-BE32-E72D297353CC}">
              <c16:uniqueId val="{00000002-BC4F-4250-8F9C-9D4B5B2593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E3-4FB3-AC3E-E6CF4A45E5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E3-4FB3-AC3E-E6CF4A45E5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E3-4FB3-AC3E-E6CF4A45E5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E3-4FB3-AC3E-E6CF4A45E52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CE3-4FB3-AC3E-E6CF4A45E52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1CE3-4FB3-AC3E-E6CF4A45E52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1.42</c:v>
                </c:pt>
                <c:pt idx="2">
                  <c:v>#N/A</c:v>
                </c:pt>
                <c:pt idx="3">
                  <c:v>1.67</c:v>
                </c:pt>
                <c:pt idx="4">
                  <c:v>#N/A</c:v>
                </c:pt>
                <c:pt idx="5">
                  <c:v>0.94</c:v>
                </c:pt>
                <c:pt idx="6">
                  <c:v>#N/A</c:v>
                </c:pt>
                <c:pt idx="7">
                  <c:v>1.44</c:v>
                </c:pt>
                <c:pt idx="8">
                  <c:v>#N/A</c:v>
                </c:pt>
                <c:pt idx="9">
                  <c:v>1.97</c:v>
                </c:pt>
              </c:numCache>
            </c:numRef>
          </c:val>
          <c:extLst>
            <c:ext xmlns:c16="http://schemas.microsoft.com/office/drawing/2014/chart" uri="{C3380CC4-5D6E-409C-BE32-E72D297353CC}">
              <c16:uniqueId val="{00000006-1CE3-4FB3-AC3E-E6CF4A45E52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4.25</c:v>
                </c:pt>
                <c:pt idx="2">
                  <c:v>#N/A</c:v>
                </c:pt>
                <c:pt idx="3">
                  <c:v>8.16</c:v>
                </c:pt>
                <c:pt idx="4">
                  <c:v>#N/A</c:v>
                </c:pt>
                <c:pt idx="5">
                  <c:v>5.47</c:v>
                </c:pt>
                <c:pt idx="6">
                  <c:v>#N/A</c:v>
                </c:pt>
                <c:pt idx="7">
                  <c:v>8.0399999999999991</c:v>
                </c:pt>
                <c:pt idx="8">
                  <c:v>#N/A</c:v>
                </c:pt>
                <c:pt idx="9">
                  <c:v>4.12</c:v>
                </c:pt>
              </c:numCache>
            </c:numRef>
          </c:val>
          <c:extLst>
            <c:ext xmlns:c16="http://schemas.microsoft.com/office/drawing/2014/chart" uri="{C3380CC4-5D6E-409C-BE32-E72D297353CC}">
              <c16:uniqueId val="{00000007-1CE3-4FB3-AC3E-E6CF4A45E52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8.6300000000000008</c:v>
                </c:pt>
                <c:pt idx="2">
                  <c:v>#N/A</c:v>
                </c:pt>
                <c:pt idx="3">
                  <c:v>9.25</c:v>
                </c:pt>
                <c:pt idx="4">
                  <c:v>#N/A</c:v>
                </c:pt>
                <c:pt idx="5">
                  <c:v>8.66</c:v>
                </c:pt>
                <c:pt idx="6">
                  <c:v>#N/A</c:v>
                </c:pt>
                <c:pt idx="7">
                  <c:v>8.77</c:v>
                </c:pt>
                <c:pt idx="8">
                  <c:v>#N/A</c:v>
                </c:pt>
                <c:pt idx="9">
                  <c:v>11.18</c:v>
                </c:pt>
              </c:numCache>
            </c:numRef>
          </c:val>
          <c:extLst>
            <c:ext xmlns:c16="http://schemas.microsoft.com/office/drawing/2014/chart" uri="{C3380CC4-5D6E-409C-BE32-E72D297353CC}">
              <c16:uniqueId val="{00000008-1CE3-4FB3-AC3E-E6CF4A45E528}"/>
            </c:ext>
          </c:extLst>
        </c:ser>
        <c:ser>
          <c:idx val="9"/>
          <c:order val="9"/>
          <c:tx>
            <c:strRef>
              <c:f>データシート!$A$36</c:f>
              <c:strCache>
                <c:ptCount val="1"/>
                <c:pt idx="0">
                  <c:v>公共下水道特別会計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0.6</c:v>
                </c:pt>
                <c:pt idx="2">
                  <c:v>#N/A</c:v>
                </c:pt>
                <c:pt idx="3">
                  <c:v>0.49</c:v>
                </c:pt>
                <c:pt idx="4">
                  <c:v>#N/A</c:v>
                </c:pt>
                <c:pt idx="5">
                  <c:v>0.21</c:v>
                </c:pt>
                <c:pt idx="6">
                  <c:v>#N/A</c:v>
                </c:pt>
                <c:pt idx="7">
                  <c:v>0.35</c:v>
                </c:pt>
                <c:pt idx="8">
                  <c:v>0.63</c:v>
                </c:pt>
                <c:pt idx="9">
                  <c:v>#N/A</c:v>
                </c:pt>
              </c:numCache>
            </c:numRef>
          </c:val>
          <c:extLst>
            <c:ext xmlns:c16="http://schemas.microsoft.com/office/drawing/2014/chart" uri="{C3380CC4-5D6E-409C-BE32-E72D297353CC}">
              <c16:uniqueId val="{00000009-1CE3-4FB3-AC3E-E6CF4A45E5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613</c:v>
                </c:pt>
                <c:pt idx="5">
                  <c:v>602</c:v>
                </c:pt>
                <c:pt idx="8">
                  <c:v>608</c:v>
                </c:pt>
                <c:pt idx="11">
                  <c:v>579</c:v>
                </c:pt>
                <c:pt idx="14">
                  <c:v>593</c:v>
                </c:pt>
              </c:numCache>
            </c:numRef>
          </c:val>
          <c:extLst>
            <c:ext xmlns:c16="http://schemas.microsoft.com/office/drawing/2014/chart" uri="{C3380CC4-5D6E-409C-BE32-E72D297353CC}">
              <c16:uniqueId val="{00000000-15E9-4229-8B39-490EB2B3C3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4</c:v>
                </c:pt>
                <c:pt idx="12">
                  <c:v>1</c:v>
                </c:pt>
              </c:numCache>
            </c:numRef>
          </c:val>
          <c:extLst>
            <c:ext xmlns:c16="http://schemas.microsoft.com/office/drawing/2014/chart" uri="{C3380CC4-5D6E-409C-BE32-E72D297353CC}">
              <c16:uniqueId val="{00000001-15E9-4229-8B39-490EB2B3C3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E9-4229-8B39-490EB2B3C3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c:v>
                </c:pt>
                <c:pt idx="3">
                  <c:v>88</c:v>
                </c:pt>
                <c:pt idx="6">
                  <c:v>114</c:v>
                </c:pt>
                <c:pt idx="9">
                  <c:v>112</c:v>
                </c:pt>
                <c:pt idx="12">
                  <c:v>107</c:v>
                </c:pt>
              </c:numCache>
            </c:numRef>
          </c:val>
          <c:extLst>
            <c:ext xmlns:c16="http://schemas.microsoft.com/office/drawing/2014/chart" uri="{C3380CC4-5D6E-409C-BE32-E72D297353CC}">
              <c16:uniqueId val="{00000003-15E9-4229-8B39-490EB2B3C3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128</c:v>
                </c:pt>
                <c:pt idx="3">
                  <c:v>139</c:v>
                </c:pt>
                <c:pt idx="6">
                  <c:v>139</c:v>
                </c:pt>
                <c:pt idx="9">
                  <c:v>132</c:v>
                </c:pt>
                <c:pt idx="12">
                  <c:v>181</c:v>
                </c:pt>
              </c:numCache>
            </c:numRef>
          </c:val>
          <c:extLst>
            <c:ext xmlns:c16="http://schemas.microsoft.com/office/drawing/2014/chart" uri="{C3380CC4-5D6E-409C-BE32-E72D297353CC}">
              <c16:uniqueId val="{00000004-15E9-4229-8B39-490EB2B3C3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E9-4229-8B39-490EB2B3C3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E9-4229-8B39-490EB2B3C3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652</c:v>
                </c:pt>
                <c:pt idx="3">
                  <c:v>715</c:v>
                </c:pt>
                <c:pt idx="6">
                  <c:v>679</c:v>
                </c:pt>
                <c:pt idx="9">
                  <c:v>666</c:v>
                </c:pt>
                <c:pt idx="12">
                  <c:v>685</c:v>
                </c:pt>
              </c:numCache>
            </c:numRef>
          </c:val>
          <c:extLst>
            <c:ext xmlns:c16="http://schemas.microsoft.com/office/drawing/2014/chart" uri="{C3380CC4-5D6E-409C-BE32-E72D297353CC}">
              <c16:uniqueId val="{00000007-15E9-4229-8B39-490EB2B3C3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252</c:v>
                </c:pt>
                <c:pt idx="2">
                  <c:v>#N/A</c:v>
                </c:pt>
                <c:pt idx="3">
                  <c:v>#N/A</c:v>
                </c:pt>
                <c:pt idx="4">
                  <c:v>341</c:v>
                </c:pt>
                <c:pt idx="5">
                  <c:v>#N/A</c:v>
                </c:pt>
                <c:pt idx="6">
                  <c:v>#N/A</c:v>
                </c:pt>
                <c:pt idx="7">
                  <c:v>324</c:v>
                </c:pt>
                <c:pt idx="8">
                  <c:v>#N/A</c:v>
                </c:pt>
                <c:pt idx="9">
                  <c:v>#N/A</c:v>
                </c:pt>
                <c:pt idx="10">
                  <c:v>335</c:v>
                </c:pt>
                <c:pt idx="11">
                  <c:v>#N/A</c:v>
                </c:pt>
                <c:pt idx="12">
                  <c:v>#N/A</c:v>
                </c:pt>
                <c:pt idx="13">
                  <c:v>381</c:v>
                </c:pt>
                <c:pt idx="14">
                  <c:v>#N/A</c:v>
                </c:pt>
              </c:numCache>
            </c:numRef>
          </c:val>
          <c:smooth val="0"/>
          <c:extLst>
            <c:ext xmlns:c16="http://schemas.microsoft.com/office/drawing/2014/chart" uri="{C3380CC4-5D6E-409C-BE32-E72D297353CC}">
              <c16:uniqueId val="{00000008-15E9-4229-8B39-490EB2B3C3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5309</c:v>
                </c:pt>
                <c:pt idx="5">
                  <c:v>5391</c:v>
                </c:pt>
                <c:pt idx="8">
                  <c:v>5165</c:v>
                </c:pt>
                <c:pt idx="11">
                  <c:v>6046</c:v>
                </c:pt>
                <c:pt idx="14">
                  <c:v>6193</c:v>
                </c:pt>
              </c:numCache>
            </c:numRef>
          </c:val>
          <c:extLst>
            <c:ext xmlns:c16="http://schemas.microsoft.com/office/drawing/2014/chart" uri="{C3380CC4-5D6E-409C-BE32-E72D297353CC}">
              <c16:uniqueId val="{00000000-3A35-44DD-9B6F-C32DABBAA3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395</c:v>
                </c:pt>
                <c:pt idx="5">
                  <c:v>337</c:v>
                </c:pt>
                <c:pt idx="8">
                  <c:v>431</c:v>
                </c:pt>
                <c:pt idx="11">
                  <c:v>408</c:v>
                </c:pt>
                <c:pt idx="14">
                  <c:v>479</c:v>
                </c:pt>
              </c:numCache>
            </c:numRef>
          </c:val>
          <c:extLst>
            <c:ext xmlns:c16="http://schemas.microsoft.com/office/drawing/2014/chart" uri="{C3380CC4-5D6E-409C-BE32-E72D297353CC}">
              <c16:uniqueId val="{00000001-3A35-44DD-9B6F-C32DABBAA3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1823</c:v>
                </c:pt>
                <c:pt idx="5">
                  <c:v>1847</c:v>
                </c:pt>
                <c:pt idx="8">
                  <c:v>2191</c:v>
                </c:pt>
                <c:pt idx="11">
                  <c:v>2099</c:v>
                </c:pt>
                <c:pt idx="14">
                  <c:v>2134</c:v>
                </c:pt>
              </c:numCache>
            </c:numRef>
          </c:val>
          <c:extLst>
            <c:ext xmlns:c16="http://schemas.microsoft.com/office/drawing/2014/chart" uri="{C3380CC4-5D6E-409C-BE32-E72D297353CC}">
              <c16:uniqueId val="{00000002-3A35-44DD-9B6F-C32DABBAA3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35-44DD-9B6F-C32DABBAA3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35-44DD-9B6F-C32DABBAA3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35-44DD-9B6F-C32DABBAA3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127</c:v>
                </c:pt>
                <c:pt idx="3">
                  <c:v>12</c:v>
                </c:pt>
                <c:pt idx="6">
                  <c:v>26</c:v>
                </c:pt>
                <c:pt idx="9">
                  <c:v>0</c:v>
                </c:pt>
                <c:pt idx="12">
                  <c:v>15</c:v>
                </c:pt>
              </c:numCache>
            </c:numRef>
          </c:val>
          <c:extLst>
            <c:ext xmlns:c16="http://schemas.microsoft.com/office/drawing/2014/chart" uri="{C3380CC4-5D6E-409C-BE32-E72D297353CC}">
              <c16:uniqueId val="{00000006-3A35-44DD-9B6F-C32DABBAA3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845</c:v>
                </c:pt>
                <c:pt idx="3">
                  <c:v>753</c:v>
                </c:pt>
                <c:pt idx="6">
                  <c:v>640</c:v>
                </c:pt>
                <c:pt idx="9">
                  <c:v>548</c:v>
                </c:pt>
                <c:pt idx="12">
                  <c:v>473</c:v>
                </c:pt>
              </c:numCache>
            </c:numRef>
          </c:val>
          <c:extLst>
            <c:ext xmlns:c16="http://schemas.microsoft.com/office/drawing/2014/chart" uri="{C3380CC4-5D6E-409C-BE32-E72D297353CC}">
              <c16:uniqueId val="{00000007-3A35-44DD-9B6F-C32DABBAA3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1119</c:v>
                </c:pt>
                <c:pt idx="3">
                  <c:v>1004</c:v>
                </c:pt>
                <c:pt idx="6">
                  <c:v>1031</c:v>
                </c:pt>
                <c:pt idx="9">
                  <c:v>933</c:v>
                </c:pt>
                <c:pt idx="12">
                  <c:v>933</c:v>
                </c:pt>
              </c:numCache>
            </c:numRef>
          </c:val>
          <c:extLst>
            <c:ext xmlns:c16="http://schemas.microsoft.com/office/drawing/2014/chart" uri="{C3380CC4-5D6E-409C-BE32-E72D297353CC}">
              <c16:uniqueId val="{00000008-3A35-44DD-9B6F-C32DABBAA3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35-44DD-9B6F-C32DABBAA3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6851</c:v>
                </c:pt>
                <c:pt idx="3">
                  <c:v>6766</c:v>
                </c:pt>
                <c:pt idx="6">
                  <c:v>7120</c:v>
                </c:pt>
                <c:pt idx="9">
                  <c:v>7816</c:v>
                </c:pt>
                <c:pt idx="12">
                  <c:v>8307</c:v>
                </c:pt>
              </c:numCache>
            </c:numRef>
          </c:val>
          <c:extLst>
            <c:ext xmlns:c16="http://schemas.microsoft.com/office/drawing/2014/chart" uri="{C3380CC4-5D6E-409C-BE32-E72D297353CC}">
              <c16:uniqueId val="{0000000A-3A35-44DD-9B6F-C32DABBAA3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1414</c:v>
                </c:pt>
                <c:pt idx="2">
                  <c:v>#N/A</c:v>
                </c:pt>
                <c:pt idx="3">
                  <c:v>#N/A</c:v>
                </c:pt>
                <c:pt idx="4">
                  <c:v>962</c:v>
                </c:pt>
                <c:pt idx="5">
                  <c:v>#N/A</c:v>
                </c:pt>
                <c:pt idx="6">
                  <c:v>#N/A</c:v>
                </c:pt>
                <c:pt idx="7">
                  <c:v>1031</c:v>
                </c:pt>
                <c:pt idx="8">
                  <c:v>#N/A</c:v>
                </c:pt>
                <c:pt idx="9">
                  <c:v>#N/A</c:v>
                </c:pt>
                <c:pt idx="10">
                  <c:v>744</c:v>
                </c:pt>
                <c:pt idx="11">
                  <c:v>#N/A</c:v>
                </c:pt>
                <c:pt idx="12">
                  <c:v>#N/A</c:v>
                </c:pt>
                <c:pt idx="13">
                  <c:v>921</c:v>
                </c:pt>
                <c:pt idx="14">
                  <c:v>#N/A</c:v>
                </c:pt>
              </c:numCache>
            </c:numRef>
          </c:val>
          <c:smooth val="0"/>
          <c:extLst>
            <c:ext xmlns:c16="http://schemas.microsoft.com/office/drawing/2014/chart" uri="{C3380CC4-5D6E-409C-BE32-E72D297353CC}">
              <c16:uniqueId val="{0000000B-3A35-44DD-9B6F-C32DABBAA3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1852</c:v>
                </c:pt>
                <c:pt idx="1">
                  <c:v>1728</c:v>
                </c:pt>
                <c:pt idx="2">
                  <c:v>1762</c:v>
                </c:pt>
              </c:numCache>
            </c:numRef>
          </c:val>
          <c:extLst>
            <c:ext xmlns:c16="http://schemas.microsoft.com/office/drawing/2014/chart" uri="{C3380CC4-5D6E-409C-BE32-E72D297353CC}">
              <c16:uniqueId val="{00000000-5027-40AA-A83C-5CEBB5AD39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027-40AA-A83C-5CEBB5AD39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339</c:v>
                </c:pt>
                <c:pt idx="1">
                  <c:v>371</c:v>
                </c:pt>
                <c:pt idx="2">
                  <c:v>371</c:v>
                </c:pt>
              </c:numCache>
            </c:numRef>
          </c:val>
          <c:extLst>
            <c:ext xmlns:c16="http://schemas.microsoft.com/office/drawing/2014/chart" uri="{C3380CC4-5D6E-409C-BE32-E72D297353CC}">
              <c16:uniqueId val="{00000002-5027-40AA-A83C-5CEBB5AD39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{A526A2FE-8D65-4315-9DD8-5BAD82FE2AC9}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879-4F17-83C9-0E7BEB4DC8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{876C137F-7B62-48C2-8FB6-B69CCF2BF4A3}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79-4F17-83C9-0E7BEB4DC8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{76FE1FB9-0445-4715-BF8C-EAADC61ED261}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79-4F17-83C9-0E7BEB4DC8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{67CC9949-CD38-4FC0-A8C8-4F3695A4E45C}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79-4F17-83C9-0E7BEB4DC8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{538F5A35-83F8-482A-8FFD-29F781A8150B}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79-4F17-83C9-0E7BEB4DC8EF}"/>
                </c:ext>
              </c:extLst>
            </c:dLbl>
            <c:dLbl>
              <c:idx val="8"/>
              <c:layout>
                <c:manualLayout>
                  <c:x val="0"/>
                  <c:y val="-8.5807782468008808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{2DF80C6A-4A8E-42E0-A4BC-45A0A96C4780}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879-4F17-83C9-0E7BEB4DC8EF}"/>
                </c:ext>
              </c:extLst>
            </c:dLbl>
            <c:dLbl>
              <c:idx val="16"/>
              <c:layout>
                <c:manualLayout>
                  <c:x val="0"/>
                  <c:y val="8.5807782468008808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{30BB6BDB-82D3-4E99-9250-01CA95B36788}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879-4F17-83C9-0E7BEB4DC8EF}"/>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{EF39907D-38E1-4234-AC5E-803312F09AC9}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879-4F17-83C9-0E7BEB4DC8EF}"/>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{BA8063FD-55A6-4EBA-922E-18ED95E5E8E3}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879-4F17-83C9-0E7BEB4DC8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52.5</c:v>
                </c:pt>
                <c:pt idx="16">
                  <c:v>53.3</c:v>
                </c:pt>
                <c:pt idx="24">
                  <c:v>53.6</c:v>
                </c:pt>
                <c:pt idx="32">
                  <c:v>54.1</c:v>
                </c:pt>
              </c:numCache>
            </c:numRef>
          </c:xVal>
          <c:yVal>
            <c:numRef>
              <c:f>公会計指標分析・財政指標組合せ分析表!$BP$51:$DC$51</c:f>
              <c:numCache>
                <c:formatCode>#,##0.0;"▲ "#,##0.0</c:formatCode>
                <c:ptCount val="40"/>
                <c:pt idx="0">
                  <c:v>42.8</c:v>
                </c:pt>
                <c:pt idx="8">
                  <c:v>29.2</c:v>
                </c:pt>
                <c:pt idx="16">
                  <c:v>30.9</c:v>
                </c:pt>
                <c:pt idx="24">
                  <c:v>22.2</c:v>
                </c:pt>
                <c:pt idx="32">
                  <c:v>25.7</c:v>
                </c:pt>
              </c:numCache>
            </c:numRef>
          </c:yVal>
          <c:smooth val="0"/>
          <c:extLst>
            <c:ext xmlns:c16="http://schemas.microsoft.com/office/drawing/2014/chart" uri="{C3380CC4-5D6E-409C-BE32-E72D297353CC}">
              <c16:uniqueId val="{00000009-4879-4F17-83C9-0E7BEB4DC8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{5A321277-C484-499D-B8A1-A11E5FB5C6B0}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879-4F17-83C9-0E7BEB4DC8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{8899E925-3EE3-4DAC-B7A3-F34F5040E010}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79-4F17-83C9-0E7BEB4DC8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{AB2B39EC-FDBE-4762-BCED-4D9CF17A8B60}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79-4F17-83C9-0E7BEB4DC8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{3BE61A31-FEDB-40FC-A753-943081F1173F}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79-4F17-83C9-0E7BEB4DC8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{4836B391-C612-4F8D-9C94-A08FC0269017}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79-4F17-83C9-0E7BEB4DC8EF}"/>
                </c:ext>
              </c:extLst>
            </c:dLbl>
            <c:dLbl>
              <c:idx val="8"/>
              <c:layout>
                <c:manualLayout>
                  <c:x val="-2.70704472032577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{551562F4-9C59-4125-9498-D6AECA6A86DE}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879-4F17-83C9-0E7BEB4DC8EF}"/>
                </c:ext>
              </c:extLst>
            </c:dLbl>
            <c:dLbl>
              <c:idx val="16"/>
              <c:layout>
                <c:manualLayout>
                  <c:x val="-3.721995373588683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{D4E9BA60-767A-4C79-827C-90225B7FED5A}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879-4F17-83C9-0E7BEB4DC8E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{FFB9C847-0CC6-49D6-98D1-B2896C890501}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879-4F17-83C9-0E7BEB4DC8E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{6F8B947B-094E-462F-997B-9A0B5EB39FF8}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879-4F17-83C9-0E7BEB4DC8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4879-4F17-83C9-0E7BEB4DC8E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{05AFC151-977A-42AD-A4DC-6BF52EE9E073}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652-4792-A177-955699EFCD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{5D3E9B98-9E06-41E1-ABFA-0BB585A25537}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52-4792-A177-955699EFCD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{CF1EA45B-265A-44B8-BF54-0B8D468B253E}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52-4792-A177-955699EFCD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{ABFCA2E0-1FFA-4346-A884-9ECCAAEFDF04}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52-4792-A177-955699EFCD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{58DFFD32-E2A9-40EB-99ED-97E1CD726E2E}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52-4792-A177-955699EFCD7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{28B9BEBF-6423-4176-8BC9-E0545DECD8A9}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652-4792-A177-955699EFCD7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{C2C18023-445B-48B4-9C81-2D124B4C5D06}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652-4792-A177-955699EFCD7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{3B2DBACF-8804-4778-9D44-1D3381A4B57E}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652-4792-A177-955699EFCD7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{2591D13E-FA45-46D5-9909-998545E7A3BE}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652-4792-A177-955699EFCD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7.5</c:v>
                </c:pt>
                <c:pt idx="16">
                  <c:v>9.1999999999999993</c:v>
                </c:pt>
                <c:pt idx="24">
                  <c:v>10</c:v>
                </c:pt>
                <c:pt idx="32">
                  <c:v>10.1</c:v>
                </c:pt>
              </c:numCache>
            </c:numRef>
          </c:xVal>
          <c:yVal>
            <c:numRef>
              <c:f>公会計指標分析・財政指標組合せ分析表!$BP$73:$DC$73</c:f>
              <c:numCache>
                <c:formatCode>#,##0.0;"▲ "#,##0.0</c:formatCode>
                <c:ptCount val="40"/>
                <c:pt idx="0">
                  <c:v>42.8</c:v>
                </c:pt>
                <c:pt idx="8">
                  <c:v>29.2</c:v>
                </c:pt>
                <c:pt idx="16">
                  <c:v>30.9</c:v>
                </c:pt>
                <c:pt idx="24">
                  <c:v>22.2</c:v>
                </c:pt>
                <c:pt idx="32">
                  <c:v>25.7</c:v>
                </c:pt>
              </c:numCache>
            </c:numRef>
          </c:yVal>
          <c:smooth val="0"/>
          <c:extLst>
            <c:ext xmlns:c16="http://schemas.microsoft.com/office/drawing/2014/chart" uri="{C3380CC4-5D6E-409C-BE32-E72D297353CC}">
              <c16:uniqueId val="{00000009-F652-4792-A177-955699EFCD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389269316470158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{CCFF9D93-D73D-449B-979D-3CAA5B80D380}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652-4792-A177-955699EFCD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{0E8F01C7-81B1-4E0D-9EA7-7D62C4A8E2BA}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52-4792-A177-955699EFCD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{CD1EC6BB-C92B-4923-A692-DF46B183E1B5}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52-4792-A177-955699EFCD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{BBF32FD7-829D-42E9-AF9E-F0D4A15CED7A}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52-4792-A177-955699EFCD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{56EB598B-B010-4E60-80D6-17F29CE999C6}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52-4792-A177-955699EFCD7B}"/>
                </c:ext>
              </c:extLst>
            </c:dLbl>
            <c:dLbl>
              <c:idx val="8"/>
              <c:layout>
                <c:manualLayout>
                  <c:x val="0"/>
                  <c:y val="2.75820651589450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{F93E597D-97CB-422B-8395-FE3C2E5E21FA}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652-4792-A177-955699EFCD7B}"/>
                </c:ext>
              </c:extLst>
            </c:dLbl>
            <c:dLbl>
              <c:idx val="16"/>
              <c:layout>
                <c:manualLayout>
                  <c:x val="0"/>
                  <c:y val="-8.856728545037478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{5CC2C4D1-8B52-40AC-9F19-A83A73A5EE28}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652-4792-A177-955699EFCD7B}"/>
                </c:ext>
              </c:extLst>
            </c:dLbl>
            <c:dLbl>
              <c:idx val="24"/>
              <c:layout>
                <c:manualLayout>
                  <c:x val="0"/>
                  <c:y val="2.51682127697175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{17177E08-6D06-44C5-B3D1-640221AE678B}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652-4792-A177-955699EFCD7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{6DED4323-A11F-4838-A245-C61CAAC17D0D}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652-4792-A177-955699EFCD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F652-4792-A177-955699EFCD7B}"/>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年度まで利率の高い起債の繰上げ償還を行ってきており、それ以降は横ばいで推移していたが、平成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年度から文教施設や庁舎等の施設整備を行っており、平成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年度からその元金償還が始まったため実質公債費比率が高止まりしている。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文教施設等の老朽化による施設更新は継続しているため、施設規模の適正化や施設整備の平準化を図り、公債費比率の上昇抑制に努める必要がある。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地方債の現在高は、引き続き増加傾向にあるが、主に過疎債を充当しており指数への影響は限定的である。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年度から行っている文教施設等の老朽化による施設更新が令和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年度まで継続見込みであり、今後も地方債残高は増加が見込まれる。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充当可能基金も今後減少に転じる見込みであるため、施設整備の平準化や整備規模の適正化を図っていき、将来負担比率の上昇抑制に努めていく必要がある。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沖縄県本部町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部町ちゅらまちづくり基金、本部町物流拠点施設維持管理基金については、残高が減少したが、本部町子ども・子育てゆいまーる基金、本部町森林環境整備促進基金の残高が増加したため、財政調整基金以外の基金では、前年度比増減なしとなった。財政調整基金については、当初の財源不足分を基金で補ったが、決算剰余金を積立てることができ若干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年度以降、財政調整基金を取崩ししないと予算が組めない状況であり、今後も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同様状況が続くと見込まれる。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本部町ちゅらまちづくり応援基金：ふるさと納税による寄付金を積立てている基金であり、産業振興や自然環境保全、教育・文化・スポーツ活動の充実、健康増進、まちづくり活動などを推進する。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本部町庁舎の維持管理及び建設に関する基金：庁舎の維持管理及び建設。</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本部町ちゅらまちづくり応援基金：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コロナ禍の影響により、観光宿泊関連の返礼品が振るわず寄附額が減少し、基金残高が減少した。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本部町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子ども・子育てゆいまーる基金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企業からの寄附等が順調に集まり、基金残高が増加した。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ふるさと納税を活用し本部町ちゅらまちづくり応援基金の残高を少しづつ増やしていきたいが、コロナ禍の影響もあるため基金の残高を維持しつつ町民向けのサービスの向上を図っていく。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当初、財源不足により取崩を行ったが、決算剰余金を積立てることができ若干の増額となった。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政調整基金を取崩ししないと予算が組めない状況であり、今後も同様状況が続くと見込まれる。コロナ禍もあり、今後の財政状況も不安定な状態であり、基金の減少を最小限にとどめ、持続可能な行政運営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13,153
12,987
54.36
11,650,394
11,449,908
170,353
4,133,386
8,307,189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有形固定資産減価償却率は類似団体と比較し低い水準にあるが、その要因としてはＨ</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年度から実施している文教施設の更新によるものと考えられる。文教施設等の老朽化による更新は令和４年度まで継続するため、今後も同程度の水準で推移するものと推測される。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78899</xdr:rowOff>
    </xdr:from>
    <xdr:to>
      <xdr:col>23</xdr:col>
      <xdr:colOff>136525</xdr:colOff>
      <xdr:row>30</xdr:row>
      <xdr:rowOff>9049</xdr:rowOff>
    </xdr:to>
    <xdr:sp macro="" textlink="">
      <xdr:nvSpPr>
        <xdr:cNvPr id="85" name="楕円 84"/>
        <xdr:cNvSpPr/>
      </xdr:nvSpPr>
      <xdr:spPr>
        <a:xfrm>
          <a:off x="4711700" y="58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101776</xdr:rowOff>
    </xdr:from>
    <xdr:ext cx="405111" cy="259045"/>
    <xdr:sp macro="" textlink="">
      <xdr:nvSpPr>
        <xdr:cNvPr id="86" name="有形固定資産減価償却率該当値テキスト"/>
        <xdr:cNvSpPr txBox="1"/>
      </xdr:nvSpPr>
      <xdr:spPr>
        <a:xfrm>
          <a:off x="4813300" y="567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7" name="楕円 86"/>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129699</xdr:rowOff>
    </xdr:to>
    <xdr:cxnSp macro="">
      <xdr:nvCxnSpPr>
        <xdr:cNvPr id="88" name="直線コネクタ 87"/>
        <xdr:cNvCxnSpPr/>
      </xdr:nvCxnSpPr>
      <xdr:spPr>
        <a:xfrm>
          <a:off x="4051300" y="5859780"/>
          <a:ext cx="711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57309</xdr:rowOff>
    </xdr:from>
    <xdr:to>
      <xdr:col>15</xdr:col>
      <xdr:colOff>187325</xdr:colOff>
      <xdr:row>29</xdr:row>
      <xdr:rowOff>158909</xdr:rowOff>
    </xdr:to>
    <xdr:sp macro="" textlink="">
      <xdr:nvSpPr>
        <xdr:cNvPr id="89" name="楕円 88"/>
        <xdr:cNvSpPr/>
      </xdr:nvSpPr>
      <xdr:spPr>
        <a:xfrm>
          <a:off x="3238500" y="5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108109</xdr:rowOff>
    </xdr:from>
    <xdr:to>
      <xdr:col>19</xdr:col>
      <xdr:colOff>136525</xdr:colOff>
      <xdr:row>29</xdr:row>
      <xdr:rowOff>116205</xdr:rowOff>
    </xdr:to>
    <xdr:cxnSp macro="">
      <xdr:nvCxnSpPr>
        <xdr:cNvPr id="90" name="直線コネクタ 89"/>
        <xdr:cNvCxnSpPr/>
      </xdr:nvCxnSpPr>
      <xdr:spPr>
        <a:xfrm>
          <a:off x="3289300" y="5851684"/>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35719</xdr:rowOff>
    </xdr:from>
    <xdr:to>
      <xdr:col>11</xdr:col>
      <xdr:colOff>187325</xdr:colOff>
      <xdr:row>29</xdr:row>
      <xdr:rowOff>137319</xdr:rowOff>
    </xdr:to>
    <xdr:sp macro="" textlink="">
      <xdr:nvSpPr>
        <xdr:cNvPr id="91" name="楕円 90"/>
        <xdr:cNvSpPr/>
      </xdr:nvSpPr>
      <xdr:spPr>
        <a:xfrm>
          <a:off x="2476500" y="57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86519</xdr:rowOff>
    </xdr:from>
    <xdr:to>
      <xdr:col>15</xdr:col>
      <xdr:colOff>136525</xdr:colOff>
      <xdr:row>29</xdr:row>
      <xdr:rowOff>108109</xdr:rowOff>
    </xdr:to>
    <xdr:cxnSp macro="">
      <xdr:nvCxnSpPr>
        <xdr:cNvPr id="92" name="直線コネクタ 91"/>
        <xdr:cNvCxnSpPr/>
      </xdr:nvCxnSpPr>
      <xdr:spPr>
        <a:xfrm>
          <a:off x="2527300" y="583009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153194</xdr:rowOff>
    </xdr:from>
    <xdr:to>
      <xdr:col>7</xdr:col>
      <xdr:colOff>187325</xdr:colOff>
      <xdr:row>29</xdr:row>
      <xdr:rowOff>83344</xdr:rowOff>
    </xdr:to>
    <xdr:sp macro="" textlink="">
      <xdr:nvSpPr>
        <xdr:cNvPr id="93" name="楕円 92"/>
        <xdr:cNvSpPr/>
      </xdr:nvSpPr>
      <xdr:spPr>
        <a:xfrm>
          <a:off x="1714500" y="57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32544</xdr:rowOff>
    </xdr:from>
    <xdr:to>
      <xdr:col>11</xdr:col>
      <xdr:colOff>136525</xdr:colOff>
      <xdr:row>29</xdr:row>
      <xdr:rowOff>86519</xdr:rowOff>
    </xdr:to>
    <xdr:cxnSp macro="">
      <xdr:nvCxnSpPr>
        <xdr:cNvPr id="94" name="直線コネクタ 93"/>
        <xdr:cNvCxnSpPr/>
      </xdr:nvCxnSpPr>
      <xdr:spPr>
        <a:xfrm>
          <a:off x="1765300" y="5776119"/>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96" name="n_2aveValue有形固定資産減価償却率"/>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97" name="n_3aveValue有形固定資産減価償却率"/>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98" name="n_4aveValue有形固定資産減価償却率"/>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9"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3986</xdr:rowOff>
    </xdr:from>
    <xdr:ext cx="405111" cy="259045"/>
    <xdr:sp macro="" textlink="">
      <xdr:nvSpPr>
        <xdr:cNvPr id="100" name="n_2mainValue有形固定資産減価償却率"/>
        <xdr:cNvSpPr txBox="1"/>
      </xdr:nvSpPr>
      <xdr:spPr>
        <a:xfrm>
          <a:off x="3086744" y="557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153846</xdr:rowOff>
    </xdr:from>
    <xdr:ext cx="405111" cy="259045"/>
    <xdr:sp macro="" textlink="">
      <xdr:nvSpPr>
        <xdr:cNvPr id="101" name="n_3mainValue有形固定資産減価償却率"/>
        <xdr:cNvSpPr txBox="1"/>
      </xdr:nvSpPr>
      <xdr:spPr>
        <a:xfrm>
          <a:off x="2324744" y="5554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99871</xdr:rowOff>
    </xdr:from>
    <xdr:ext cx="405111" cy="259045"/>
    <xdr:sp macro="" textlink="">
      <xdr:nvSpPr>
        <xdr:cNvPr id="102" name="n_4mainValue有形固定資産減価償却率"/>
        <xdr:cNvSpPr txBox="1"/>
      </xdr:nvSpPr>
      <xdr:spPr>
        <a:xfrm>
          <a:off x="1562744" y="55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債務償還比率が上昇した要因としては、将来負担額の主となる地方債残高がＨ</a:t>
          </a:r>
          <a:r>
            <a:rPr kumimoji="1" lang="en-US" altLang="ja-JP" sz="1050">
              <a:solidFill>
                <a:sysClr val="windowText" lastClr="000000"/>
              </a:solidFill>
              <a:effectLst/>
              <a:latin typeface="+mn-lt"/>
              <a:ea typeface="+mn-ea"/>
              <a:cs typeface="+mn-cs"/>
            </a:rPr>
            <a:t>30</a:t>
          </a:r>
          <a:r>
            <a:rPr kumimoji="1" lang="ja-JP" altLang="ja-JP" sz="1050">
              <a:solidFill>
                <a:sysClr val="windowText" lastClr="000000"/>
              </a:solidFill>
              <a:effectLst/>
              <a:latin typeface="+mn-lt"/>
              <a:ea typeface="+mn-ea"/>
              <a:cs typeface="+mn-cs"/>
            </a:rPr>
            <a:t>から増加傾向にあることが考えられる。令和４年度まで文教施設等の老朽化による施設更新や公営住宅の新設が予定されているため、公債費は今後も増加することが予想される。そのため、公共施設等総合管理計画に基づく施設規模の適正化や施設整備年度の平準化を図り、公債費の適正化を図る必要がある。</a:t>
          </a:r>
          <a:endParaRPr lang="ja-JP" altLang="ja-JP" sz="1050">
            <a:solidFill>
              <a:sysClr val="windowText" lastClr="000000"/>
            </a:solidFill>
            <a:effectLst/>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142265</xdr:rowOff>
    </xdr:from>
    <xdr:to>
      <xdr:col>76</xdr:col>
      <xdr:colOff>73025</xdr:colOff>
      <xdr:row>30</xdr:row>
      <xdr:rowOff>72415</xdr:rowOff>
    </xdr:to>
    <xdr:sp macro="" textlink="">
      <xdr:nvSpPr>
        <xdr:cNvPr id="145" name="楕円 144"/>
        <xdr:cNvSpPr/>
      </xdr:nvSpPr>
      <xdr:spPr>
        <a:xfrm>
          <a:off x="14744700" y="58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120692</xdr:rowOff>
    </xdr:from>
    <xdr:ext cx="469744" cy="259045"/>
    <xdr:sp macro="" textlink="">
      <xdr:nvSpPr>
        <xdr:cNvPr id="146" name="債務償還比率該当値テキスト"/>
        <xdr:cNvSpPr txBox="1"/>
      </xdr:nvSpPr>
      <xdr:spPr>
        <a:xfrm>
          <a:off x="14846300" y="58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136911</xdr:rowOff>
    </xdr:from>
    <xdr:to>
      <xdr:col>72</xdr:col>
      <xdr:colOff>123825</xdr:colOff>
      <xdr:row>30</xdr:row>
      <xdr:rowOff>67061</xdr:rowOff>
    </xdr:to>
    <xdr:sp macro="" textlink="">
      <xdr:nvSpPr>
        <xdr:cNvPr id="147" name="楕円 146"/>
        <xdr:cNvSpPr/>
      </xdr:nvSpPr>
      <xdr:spPr>
        <a:xfrm>
          <a:off x="14033500" y="5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16261</xdr:rowOff>
    </xdr:from>
    <xdr:to>
      <xdr:col>76</xdr:col>
      <xdr:colOff>22225</xdr:colOff>
      <xdr:row>30</xdr:row>
      <xdr:rowOff>21615</xdr:rowOff>
    </xdr:to>
    <xdr:cxnSp macro="">
      <xdr:nvCxnSpPr>
        <xdr:cNvPr id="148" name="直線コネクタ 147"/>
        <xdr:cNvCxnSpPr/>
      </xdr:nvCxnSpPr>
      <xdr:spPr>
        <a:xfrm>
          <a:off x="14084300" y="5931286"/>
          <a:ext cx="7112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92695</xdr:rowOff>
    </xdr:from>
    <xdr:to>
      <xdr:col>68</xdr:col>
      <xdr:colOff>123825</xdr:colOff>
      <xdr:row>30</xdr:row>
      <xdr:rowOff>22845</xdr:rowOff>
    </xdr:to>
    <xdr:sp macro="" textlink="">
      <xdr:nvSpPr>
        <xdr:cNvPr id="149" name="楕円 148"/>
        <xdr:cNvSpPr/>
      </xdr:nvSpPr>
      <xdr:spPr>
        <a:xfrm>
          <a:off x="13271500" y="58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143495</xdr:rowOff>
    </xdr:from>
    <xdr:to>
      <xdr:col>72</xdr:col>
      <xdr:colOff>73025</xdr:colOff>
      <xdr:row>30</xdr:row>
      <xdr:rowOff>16261</xdr:rowOff>
    </xdr:to>
    <xdr:cxnSp macro="">
      <xdr:nvCxnSpPr>
        <xdr:cNvPr id="150" name="直線コネクタ 149"/>
        <xdr:cNvCxnSpPr/>
      </xdr:nvCxnSpPr>
      <xdr:spPr>
        <a:xfrm>
          <a:off x="13322300" y="5887070"/>
          <a:ext cx="762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25766</xdr:rowOff>
    </xdr:from>
    <xdr:to>
      <xdr:col>64</xdr:col>
      <xdr:colOff>123825</xdr:colOff>
      <xdr:row>29</xdr:row>
      <xdr:rowOff>127366</xdr:rowOff>
    </xdr:to>
    <xdr:sp macro="" textlink="">
      <xdr:nvSpPr>
        <xdr:cNvPr id="151" name="楕円 150"/>
        <xdr:cNvSpPr/>
      </xdr:nvSpPr>
      <xdr:spPr>
        <a:xfrm>
          <a:off x="12509500" y="57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76566</xdr:rowOff>
    </xdr:from>
    <xdr:to>
      <xdr:col>68</xdr:col>
      <xdr:colOff>73025</xdr:colOff>
      <xdr:row>29</xdr:row>
      <xdr:rowOff>143495</xdr:rowOff>
    </xdr:to>
    <xdr:cxnSp macro="">
      <xdr:nvCxnSpPr>
        <xdr:cNvPr id="152" name="直線コネクタ 151"/>
        <xdr:cNvCxnSpPr/>
      </xdr:nvCxnSpPr>
      <xdr:spPr>
        <a:xfrm>
          <a:off x="12560300" y="5820141"/>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55819</xdr:rowOff>
    </xdr:from>
    <xdr:to>
      <xdr:col>60</xdr:col>
      <xdr:colOff>123825</xdr:colOff>
      <xdr:row>29</xdr:row>
      <xdr:rowOff>157419</xdr:rowOff>
    </xdr:to>
    <xdr:sp macro="" textlink="">
      <xdr:nvSpPr>
        <xdr:cNvPr id="153" name="楕円 152"/>
        <xdr:cNvSpPr/>
      </xdr:nvSpPr>
      <xdr:spPr>
        <a:xfrm>
          <a:off x="11747500" y="57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76566</xdr:rowOff>
    </xdr:from>
    <xdr:to>
      <xdr:col>64</xdr:col>
      <xdr:colOff>73025</xdr:colOff>
      <xdr:row>29</xdr:row>
      <xdr:rowOff>106619</xdr:rowOff>
    </xdr:to>
    <xdr:cxnSp macro="">
      <xdr:nvCxnSpPr>
        <xdr:cNvPr id="154" name="直線コネクタ 153"/>
        <xdr:cNvCxnSpPr/>
      </xdr:nvCxnSpPr>
      <xdr:spPr>
        <a:xfrm flipV="1">
          <a:off x="11798300" y="5820141"/>
          <a:ext cx="7620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58188</xdr:rowOff>
    </xdr:from>
    <xdr:ext cx="469744" cy="259045"/>
    <xdr:sp macro="" textlink="">
      <xdr:nvSpPr>
        <xdr:cNvPr id="159" name="n_1mainValue債務償還比率"/>
        <xdr:cNvSpPr txBox="1"/>
      </xdr:nvSpPr>
      <xdr:spPr>
        <a:xfrm>
          <a:off x="13836727" y="597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13972</xdr:rowOff>
    </xdr:from>
    <xdr:ext cx="469744" cy="259045"/>
    <xdr:sp macro="" textlink="">
      <xdr:nvSpPr>
        <xdr:cNvPr id="160" name="n_2mainValue債務償還比率"/>
        <xdr:cNvSpPr txBox="1"/>
      </xdr:nvSpPr>
      <xdr:spPr>
        <a:xfrm>
          <a:off x="13087427" y="59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118493</xdr:rowOff>
    </xdr:from>
    <xdr:ext cx="469744" cy="259045"/>
    <xdr:sp macro="" textlink="">
      <xdr:nvSpPr>
        <xdr:cNvPr id="161" name="n_3mainValue債務償還比率"/>
        <xdr:cNvSpPr txBox="1"/>
      </xdr:nvSpPr>
      <xdr:spPr>
        <a:xfrm>
          <a:off x="12325427" y="586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148546</xdr:rowOff>
    </xdr:from>
    <xdr:ext cx="469744" cy="259045"/>
    <xdr:sp macro="" textlink="">
      <xdr:nvSpPr>
        <xdr:cNvPr id="162" name="n_4mainValue債務償還比率"/>
        <xdr:cNvSpPr txBox="1"/>
      </xdr:nvSpPr>
      <xdr:spPr>
        <a:xfrm>
          <a:off x="11563427" y="589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13,153
12,987
54.36
11,650,394
11,449,908
170,353
4,133,386
8,307,189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130556</xdr:rowOff>
    </xdr:from>
    <xdr:to>
      <xdr:col>24</xdr:col>
      <xdr:colOff>114300</xdr:colOff>
      <xdr:row>37</xdr:row>
      <xdr:rowOff>60706</xdr:rowOff>
    </xdr:to>
    <xdr:sp macro="" textlink="">
      <xdr:nvSpPr>
        <xdr:cNvPr id="71" name="楕円 70"/>
        <xdr:cNvSpPr/>
      </xdr:nvSpPr>
      <xdr:spPr>
        <a:xfrm>
          <a:off x="4584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108983</xdr:rowOff>
    </xdr:from>
    <xdr:ext cx="405111" cy="259045"/>
    <xdr:sp macro="" textlink="">
      <xdr:nvSpPr>
        <xdr:cNvPr id="72" name="【道路】&#10;有形固定資産減価償却率該当値テキスト"/>
        <xdr:cNvSpPr txBox="1"/>
      </xdr:nvSpPr>
      <xdr:spPr>
        <a:xfrm>
          <a:off x="4673600"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96266</xdr:rowOff>
    </xdr:from>
    <xdr:to>
      <xdr:col>20</xdr:col>
      <xdr:colOff>38100</xdr:colOff>
      <xdr:row>37</xdr:row>
      <xdr:rowOff>26416</xdr:rowOff>
    </xdr:to>
    <xdr:sp macro="" textlink="">
      <xdr:nvSpPr>
        <xdr:cNvPr id="73" name="楕円 72"/>
        <xdr:cNvSpPr/>
      </xdr:nvSpPr>
      <xdr:spPr>
        <a:xfrm>
          <a:off x="3746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147066</xdr:rowOff>
    </xdr:from>
    <xdr:to>
      <xdr:col>24</xdr:col>
      <xdr:colOff>63500</xdr:colOff>
      <xdr:row>37</xdr:row>
      <xdr:rowOff>9906</xdr:rowOff>
    </xdr:to>
    <xdr:cxnSp macro="">
      <xdr:nvCxnSpPr>
        <xdr:cNvPr id="74" name="直線コネクタ 73"/>
        <xdr:cNvCxnSpPr/>
      </xdr:nvCxnSpPr>
      <xdr:spPr>
        <a:xfrm>
          <a:off x="3797300" y="63192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5" name="楕円 74"/>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147066</xdr:rowOff>
    </xdr:to>
    <xdr:cxnSp macro="">
      <xdr:nvCxnSpPr>
        <xdr:cNvPr id="76" name="直線コネクタ 75"/>
        <xdr:cNvCxnSpPr/>
      </xdr:nvCxnSpPr>
      <xdr:spPr>
        <a:xfrm>
          <a:off x="2908300" y="628269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xdr:rowOff>
    </xdr:from>
    <xdr:to>
      <xdr:col>10</xdr:col>
      <xdr:colOff>165100</xdr:colOff>
      <xdr:row>36</xdr:row>
      <xdr:rowOff>117856</xdr:rowOff>
    </xdr:to>
    <xdr:sp macro="" textlink="">
      <xdr:nvSpPr>
        <xdr:cNvPr id="77" name="楕円 76"/>
        <xdr:cNvSpPr/>
      </xdr:nvSpPr>
      <xdr:spPr>
        <a:xfrm>
          <a:off x="1968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67056</xdr:rowOff>
    </xdr:from>
    <xdr:to>
      <xdr:col>15</xdr:col>
      <xdr:colOff>50800</xdr:colOff>
      <xdr:row>36</xdr:row>
      <xdr:rowOff>110490</xdr:rowOff>
    </xdr:to>
    <xdr:cxnSp macro="">
      <xdr:nvCxnSpPr>
        <xdr:cNvPr id="78" name="直線コネクタ 77"/>
        <xdr:cNvCxnSpPr/>
      </xdr:nvCxnSpPr>
      <xdr:spPr>
        <a:xfrm>
          <a:off x="2019300" y="62392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146558</xdr:rowOff>
    </xdr:from>
    <xdr:to>
      <xdr:col>6</xdr:col>
      <xdr:colOff>38100</xdr:colOff>
      <xdr:row>36</xdr:row>
      <xdr:rowOff>76708</xdr:rowOff>
    </xdr:to>
    <xdr:sp macro="" textlink="">
      <xdr:nvSpPr>
        <xdr:cNvPr id="79" name="楕円 78"/>
        <xdr:cNvSpPr/>
      </xdr:nvSpPr>
      <xdr:spPr>
        <a:xfrm>
          <a:off x="1079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25908</xdr:rowOff>
    </xdr:from>
    <xdr:to>
      <xdr:col>10</xdr:col>
      <xdr:colOff>114300</xdr:colOff>
      <xdr:row>36</xdr:row>
      <xdr:rowOff>67056</xdr:rowOff>
    </xdr:to>
    <xdr:cxnSp macro="">
      <xdr:nvCxnSpPr>
        <xdr:cNvPr id="80" name="直線コネクタ 79"/>
        <xdr:cNvCxnSpPr/>
      </xdr:nvCxnSpPr>
      <xdr:spPr>
        <a:xfrm>
          <a:off x="1130300" y="61981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42943</xdr:rowOff>
    </xdr:from>
    <xdr:ext cx="405111" cy="259045"/>
    <xdr:sp macro="" textlink="">
      <xdr:nvSpPr>
        <xdr:cNvPr id="85" name="n_1mainValue【道路】&#10;有形固定資産減価償却率"/>
        <xdr:cNvSpPr txBox="1"/>
      </xdr:nvSpPr>
      <xdr:spPr>
        <a:xfrm>
          <a:off x="35820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6" name="n_2mainValue【道路】&#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134383</xdr:rowOff>
    </xdr:from>
    <xdr:ext cx="405111" cy="259045"/>
    <xdr:sp macro="" textlink="">
      <xdr:nvSpPr>
        <xdr:cNvPr id="87" name="n_3mainValue【道路】&#10;有形固定資産減価償却率"/>
        <xdr:cNvSpPr txBox="1"/>
      </xdr:nvSpPr>
      <xdr:spPr>
        <a:xfrm>
          <a:off x="1816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93235</xdr:rowOff>
    </xdr:from>
    <xdr:ext cx="405111" cy="259045"/>
    <xdr:sp macro="" textlink="">
      <xdr:nvSpPr>
        <xdr:cNvPr id="88" name="n_4mainValue【道路】&#10;有形固定資産減価償却率"/>
        <xdr:cNvSpPr txBox="1"/>
      </xdr:nvSpPr>
      <xdr:spPr>
        <a:xfrm>
          <a:off x="927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97961</xdr:rowOff>
    </xdr:from>
    <xdr:to>
      <xdr:col>55</xdr:col>
      <xdr:colOff>50800</xdr:colOff>
      <xdr:row>40</xdr:row>
      <xdr:rowOff>28111</xdr:rowOff>
    </xdr:to>
    <xdr:sp macro="" textlink="">
      <xdr:nvSpPr>
        <xdr:cNvPr id="128" name="楕円 127"/>
        <xdr:cNvSpPr/>
      </xdr:nvSpPr>
      <xdr:spPr>
        <a:xfrm>
          <a:off x="10426700" y="67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76388</xdr:rowOff>
    </xdr:from>
    <xdr:ext cx="534377" cy="259045"/>
    <xdr:sp macro="" textlink="">
      <xdr:nvSpPr>
        <xdr:cNvPr id="129" name="【道路】&#10;一人当たり延長該当値テキスト"/>
        <xdr:cNvSpPr txBox="1"/>
      </xdr:nvSpPr>
      <xdr:spPr>
        <a:xfrm>
          <a:off x="10515600" y="67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99657</xdr:rowOff>
    </xdr:from>
    <xdr:to>
      <xdr:col>50</xdr:col>
      <xdr:colOff>165100</xdr:colOff>
      <xdr:row>40</xdr:row>
      <xdr:rowOff>29807</xdr:rowOff>
    </xdr:to>
    <xdr:sp macro="" textlink="">
      <xdr:nvSpPr>
        <xdr:cNvPr id="130" name="楕円 129"/>
        <xdr:cNvSpPr/>
      </xdr:nvSpPr>
      <xdr:spPr>
        <a:xfrm>
          <a:off x="9588500" y="67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148761</xdr:rowOff>
    </xdr:from>
    <xdr:to>
      <xdr:col>55</xdr:col>
      <xdr:colOff>0</xdr:colOff>
      <xdr:row>39</xdr:row>
      <xdr:rowOff>150457</xdr:rowOff>
    </xdr:to>
    <xdr:cxnSp macro="">
      <xdr:nvCxnSpPr>
        <xdr:cNvPr id="131" name="直線コネクタ 130"/>
        <xdr:cNvCxnSpPr/>
      </xdr:nvCxnSpPr>
      <xdr:spPr>
        <a:xfrm flipV="1">
          <a:off x="9639300" y="6835311"/>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100114</xdr:rowOff>
    </xdr:from>
    <xdr:to>
      <xdr:col>46</xdr:col>
      <xdr:colOff>38100</xdr:colOff>
      <xdr:row>40</xdr:row>
      <xdr:rowOff>30264</xdr:rowOff>
    </xdr:to>
    <xdr:sp macro="" textlink="">
      <xdr:nvSpPr>
        <xdr:cNvPr id="132" name="楕円 131"/>
        <xdr:cNvSpPr/>
      </xdr:nvSpPr>
      <xdr:spPr>
        <a:xfrm>
          <a:off x="8699500" y="67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150457</xdr:rowOff>
    </xdr:from>
    <xdr:to>
      <xdr:col>50</xdr:col>
      <xdr:colOff>114300</xdr:colOff>
      <xdr:row>39</xdr:row>
      <xdr:rowOff>150914</xdr:rowOff>
    </xdr:to>
    <xdr:cxnSp macro="">
      <xdr:nvCxnSpPr>
        <xdr:cNvPr id="133" name="直線コネクタ 132"/>
        <xdr:cNvCxnSpPr/>
      </xdr:nvCxnSpPr>
      <xdr:spPr>
        <a:xfrm flipV="1">
          <a:off x="8750300" y="683700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105981</xdr:rowOff>
    </xdr:from>
    <xdr:to>
      <xdr:col>41</xdr:col>
      <xdr:colOff>101600</xdr:colOff>
      <xdr:row>40</xdr:row>
      <xdr:rowOff>36131</xdr:rowOff>
    </xdr:to>
    <xdr:sp macro="" textlink="">
      <xdr:nvSpPr>
        <xdr:cNvPr id="134" name="楕円 133"/>
        <xdr:cNvSpPr/>
      </xdr:nvSpPr>
      <xdr:spPr>
        <a:xfrm>
          <a:off x="7810500" y="67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150914</xdr:rowOff>
    </xdr:from>
    <xdr:to>
      <xdr:col>45</xdr:col>
      <xdr:colOff>177800</xdr:colOff>
      <xdr:row>39</xdr:row>
      <xdr:rowOff>156781</xdr:rowOff>
    </xdr:to>
    <xdr:cxnSp macro="">
      <xdr:nvCxnSpPr>
        <xdr:cNvPr id="135" name="直線コネクタ 134"/>
        <xdr:cNvCxnSpPr/>
      </xdr:nvCxnSpPr>
      <xdr:spPr>
        <a:xfrm flipV="1">
          <a:off x="7861300" y="6837464"/>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94780</xdr:rowOff>
    </xdr:from>
    <xdr:to>
      <xdr:col>36</xdr:col>
      <xdr:colOff>165100</xdr:colOff>
      <xdr:row>40</xdr:row>
      <xdr:rowOff>24930</xdr:rowOff>
    </xdr:to>
    <xdr:sp macro="" textlink="">
      <xdr:nvSpPr>
        <xdr:cNvPr id="136" name="楕円 135"/>
        <xdr:cNvSpPr/>
      </xdr:nvSpPr>
      <xdr:spPr>
        <a:xfrm>
          <a:off x="6921500" y="67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145580</xdr:rowOff>
    </xdr:from>
    <xdr:to>
      <xdr:col>41</xdr:col>
      <xdr:colOff>50800</xdr:colOff>
      <xdr:row>39</xdr:row>
      <xdr:rowOff>156781</xdr:rowOff>
    </xdr:to>
    <xdr:cxnSp macro="">
      <xdr:nvCxnSpPr>
        <xdr:cNvPr id="137" name="直線コネクタ 136"/>
        <xdr:cNvCxnSpPr/>
      </xdr:nvCxnSpPr>
      <xdr:spPr>
        <a:xfrm>
          <a:off x="6972300" y="683213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46334</xdr:rowOff>
    </xdr:from>
    <xdr:ext cx="534377" cy="259045"/>
    <xdr:sp macro="" textlink="">
      <xdr:nvSpPr>
        <xdr:cNvPr id="142" name="n_1mainValue【道路】&#10;一人当たり延長"/>
        <xdr:cNvSpPr txBox="1"/>
      </xdr:nvSpPr>
      <xdr:spPr>
        <a:xfrm>
          <a:off x="9359411" y="65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46791</xdr:rowOff>
    </xdr:from>
    <xdr:ext cx="534377" cy="259045"/>
    <xdr:sp macro="" textlink="">
      <xdr:nvSpPr>
        <xdr:cNvPr id="143" name="n_2mainValue【道路】&#10;一人当たり延長"/>
        <xdr:cNvSpPr txBox="1"/>
      </xdr:nvSpPr>
      <xdr:spPr>
        <a:xfrm>
          <a:off x="8483111" y="65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52658</xdr:rowOff>
    </xdr:from>
    <xdr:ext cx="534377" cy="259045"/>
    <xdr:sp macro="" textlink="">
      <xdr:nvSpPr>
        <xdr:cNvPr id="144" name="n_3mainValue【道路】&#10;一人当たり延長"/>
        <xdr:cNvSpPr txBox="1"/>
      </xdr:nvSpPr>
      <xdr:spPr>
        <a:xfrm>
          <a:off x="7594111" y="65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41457</xdr:rowOff>
    </xdr:from>
    <xdr:ext cx="534377" cy="259045"/>
    <xdr:sp macro="" textlink="">
      <xdr:nvSpPr>
        <xdr:cNvPr id="145" name="n_4mainValue【道路】&#10;一人当たり延長"/>
        <xdr:cNvSpPr txBox="1"/>
      </xdr:nvSpPr>
      <xdr:spPr>
        <a:xfrm>
          <a:off x="6705111" y="65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87" name="楕円 186"/>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88" name="【橋りょう・トンネル】&#10;有形固定資産減価償却率該当値テキスト"/>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133713</xdr:rowOff>
    </xdr:from>
    <xdr:to>
      <xdr:col>20</xdr:col>
      <xdr:colOff>38100</xdr:colOff>
      <xdr:row>59</xdr:row>
      <xdr:rowOff>63863</xdr:rowOff>
    </xdr:to>
    <xdr:sp macro="" textlink="">
      <xdr:nvSpPr>
        <xdr:cNvPr id="189" name="楕円 188"/>
        <xdr:cNvSpPr/>
      </xdr:nvSpPr>
      <xdr:spPr>
        <a:xfrm>
          <a:off x="3746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59</xdr:row>
      <xdr:rowOff>13063</xdr:rowOff>
    </xdr:to>
    <xdr:cxnSp macro="">
      <xdr:nvCxnSpPr>
        <xdr:cNvPr id="190" name="直線コネクタ 189"/>
        <xdr:cNvCxnSpPr/>
      </xdr:nvCxnSpPr>
      <xdr:spPr>
        <a:xfrm flipV="1">
          <a:off x="3797300" y="100796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105954</xdr:rowOff>
    </xdr:from>
    <xdr:to>
      <xdr:col>15</xdr:col>
      <xdr:colOff>101600</xdr:colOff>
      <xdr:row>59</xdr:row>
      <xdr:rowOff>36104</xdr:rowOff>
    </xdr:to>
    <xdr:sp macro="" textlink="">
      <xdr:nvSpPr>
        <xdr:cNvPr id="191" name="楕円 190"/>
        <xdr:cNvSpPr/>
      </xdr:nvSpPr>
      <xdr:spPr>
        <a:xfrm>
          <a:off x="2857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156754</xdr:rowOff>
    </xdr:from>
    <xdr:to>
      <xdr:col>19</xdr:col>
      <xdr:colOff>177800</xdr:colOff>
      <xdr:row>59</xdr:row>
      <xdr:rowOff>13063</xdr:rowOff>
    </xdr:to>
    <xdr:cxnSp macro="">
      <xdr:nvCxnSpPr>
        <xdr:cNvPr id="192" name="直線コネクタ 191"/>
        <xdr:cNvCxnSpPr/>
      </xdr:nvCxnSpPr>
      <xdr:spPr>
        <a:xfrm>
          <a:off x="2908300" y="101008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93" name="楕円 192"/>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156754</xdr:rowOff>
    </xdr:from>
    <xdr:to>
      <xdr:col>15</xdr:col>
      <xdr:colOff>50800</xdr:colOff>
      <xdr:row>59</xdr:row>
      <xdr:rowOff>22860</xdr:rowOff>
    </xdr:to>
    <xdr:cxnSp macro="">
      <xdr:nvCxnSpPr>
        <xdr:cNvPr id="194" name="直線コネクタ 193"/>
        <xdr:cNvCxnSpPr/>
      </xdr:nvCxnSpPr>
      <xdr:spPr>
        <a:xfrm flipV="1">
          <a:off x="2019300" y="101008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130447</xdr:rowOff>
    </xdr:from>
    <xdr:to>
      <xdr:col>6</xdr:col>
      <xdr:colOff>38100</xdr:colOff>
      <xdr:row>59</xdr:row>
      <xdr:rowOff>60597</xdr:rowOff>
    </xdr:to>
    <xdr:sp macro="" textlink="">
      <xdr:nvSpPr>
        <xdr:cNvPr id="195" name="楕円 194"/>
        <xdr:cNvSpPr/>
      </xdr:nvSpPr>
      <xdr:spPr>
        <a:xfrm>
          <a:off x="1079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9797</xdr:rowOff>
    </xdr:from>
    <xdr:to>
      <xdr:col>10</xdr:col>
      <xdr:colOff>114300</xdr:colOff>
      <xdr:row>59</xdr:row>
      <xdr:rowOff>22860</xdr:rowOff>
    </xdr:to>
    <xdr:cxnSp macro="">
      <xdr:nvCxnSpPr>
        <xdr:cNvPr id="196" name="直線コネクタ 195"/>
        <xdr:cNvCxnSpPr/>
      </xdr:nvCxnSpPr>
      <xdr:spPr>
        <a:xfrm>
          <a:off x="1130300" y="101253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80390</xdr:rowOff>
    </xdr:from>
    <xdr:ext cx="405111" cy="259045"/>
    <xdr:sp macro="" textlink="">
      <xdr:nvSpPr>
        <xdr:cNvPr id="201" name="n_1main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52631</xdr:rowOff>
    </xdr:from>
    <xdr:ext cx="405111" cy="259045"/>
    <xdr:sp macro="" textlink="">
      <xdr:nvSpPr>
        <xdr:cNvPr id="202" name="n_2mainValue【橋りょう・トンネル】&#10;有形固定資産減価償却率"/>
        <xdr:cNvSpPr txBox="1"/>
      </xdr:nvSpPr>
      <xdr:spPr>
        <a:xfrm>
          <a:off x="2705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203" name="n_3main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77124</xdr:rowOff>
    </xdr:from>
    <xdr:ext cx="405111" cy="259045"/>
    <xdr:sp macro="" textlink="">
      <xdr:nvSpPr>
        <xdr:cNvPr id="204" name="n_4mainValue【橋りょう・トンネル】&#10;有形固定資産減価償却率"/>
        <xdr:cNvSpPr txBox="1"/>
      </xdr:nvSpPr>
      <xdr:spPr>
        <a:xfrm>
          <a:off x="927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155412</xdr:rowOff>
    </xdr:from>
    <xdr:to>
      <xdr:col>55</xdr:col>
      <xdr:colOff>50800</xdr:colOff>
      <xdr:row>61</xdr:row>
      <xdr:rowOff>85562</xdr:rowOff>
    </xdr:to>
    <xdr:sp macro="" textlink="">
      <xdr:nvSpPr>
        <xdr:cNvPr id="244" name="楕円 243"/>
        <xdr:cNvSpPr/>
      </xdr:nvSpPr>
      <xdr:spPr>
        <a:xfrm>
          <a:off x="10426700" y="104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6839</xdr:rowOff>
    </xdr:from>
    <xdr:ext cx="599010" cy="259045"/>
    <xdr:sp macro="" textlink="">
      <xdr:nvSpPr>
        <xdr:cNvPr id="245" name="【橋りょう・トンネル】&#10;一人当たり有形固定資産（償却資産）額該当値テキスト"/>
        <xdr:cNvSpPr txBox="1"/>
      </xdr:nvSpPr>
      <xdr:spPr>
        <a:xfrm>
          <a:off x="10515600" y="1029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46429</xdr:rowOff>
    </xdr:from>
    <xdr:to>
      <xdr:col>50</xdr:col>
      <xdr:colOff>165100</xdr:colOff>
      <xdr:row>61</xdr:row>
      <xdr:rowOff>148029</xdr:rowOff>
    </xdr:to>
    <xdr:sp macro="" textlink="">
      <xdr:nvSpPr>
        <xdr:cNvPr id="246" name="楕円 245"/>
        <xdr:cNvSpPr/>
      </xdr:nvSpPr>
      <xdr:spPr>
        <a:xfrm>
          <a:off x="9588500" y="105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34762</xdr:rowOff>
    </xdr:from>
    <xdr:to>
      <xdr:col>55</xdr:col>
      <xdr:colOff>0</xdr:colOff>
      <xdr:row>61</xdr:row>
      <xdr:rowOff>97229</xdr:rowOff>
    </xdr:to>
    <xdr:cxnSp macro="">
      <xdr:nvCxnSpPr>
        <xdr:cNvPr id="247" name="直線コネクタ 246"/>
        <xdr:cNvCxnSpPr/>
      </xdr:nvCxnSpPr>
      <xdr:spPr>
        <a:xfrm flipV="1">
          <a:off x="9639300" y="10493212"/>
          <a:ext cx="838200" cy="6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48031</xdr:rowOff>
    </xdr:from>
    <xdr:to>
      <xdr:col>46</xdr:col>
      <xdr:colOff>38100</xdr:colOff>
      <xdr:row>61</xdr:row>
      <xdr:rowOff>149631</xdr:rowOff>
    </xdr:to>
    <xdr:sp macro="" textlink="">
      <xdr:nvSpPr>
        <xdr:cNvPr id="248" name="楕円 247"/>
        <xdr:cNvSpPr/>
      </xdr:nvSpPr>
      <xdr:spPr>
        <a:xfrm>
          <a:off x="8699500" y="105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97229</xdr:rowOff>
    </xdr:from>
    <xdr:to>
      <xdr:col>50</xdr:col>
      <xdr:colOff>114300</xdr:colOff>
      <xdr:row>61</xdr:row>
      <xdr:rowOff>98831</xdr:rowOff>
    </xdr:to>
    <xdr:cxnSp macro="">
      <xdr:nvCxnSpPr>
        <xdr:cNvPr id="249" name="直線コネクタ 248"/>
        <xdr:cNvCxnSpPr/>
      </xdr:nvCxnSpPr>
      <xdr:spPr>
        <a:xfrm flipV="1">
          <a:off x="8750300" y="10555679"/>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97418</xdr:rowOff>
    </xdr:from>
    <xdr:to>
      <xdr:col>41</xdr:col>
      <xdr:colOff>101600</xdr:colOff>
      <xdr:row>62</xdr:row>
      <xdr:rowOff>27568</xdr:rowOff>
    </xdr:to>
    <xdr:sp macro="" textlink="">
      <xdr:nvSpPr>
        <xdr:cNvPr id="250" name="楕円 249"/>
        <xdr:cNvSpPr/>
      </xdr:nvSpPr>
      <xdr:spPr>
        <a:xfrm>
          <a:off x="7810500" y="105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98831</xdr:rowOff>
    </xdr:from>
    <xdr:to>
      <xdr:col>45</xdr:col>
      <xdr:colOff>177800</xdr:colOff>
      <xdr:row>61</xdr:row>
      <xdr:rowOff>148218</xdr:rowOff>
    </xdr:to>
    <xdr:cxnSp macro="">
      <xdr:nvCxnSpPr>
        <xdr:cNvPr id="251" name="直線コネクタ 250"/>
        <xdr:cNvCxnSpPr/>
      </xdr:nvCxnSpPr>
      <xdr:spPr>
        <a:xfrm flipV="1">
          <a:off x="7861300" y="10557281"/>
          <a:ext cx="889000" cy="4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109962</xdr:rowOff>
    </xdr:from>
    <xdr:to>
      <xdr:col>36</xdr:col>
      <xdr:colOff>165100</xdr:colOff>
      <xdr:row>62</xdr:row>
      <xdr:rowOff>40112</xdr:rowOff>
    </xdr:to>
    <xdr:sp macro="" textlink="">
      <xdr:nvSpPr>
        <xdr:cNvPr id="252" name="楕円 251"/>
        <xdr:cNvSpPr/>
      </xdr:nvSpPr>
      <xdr:spPr>
        <a:xfrm>
          <a:off x="6921500" y="105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148218</xdr:rowOff>
    </xdr:from>
    <xdr:to>
      <xdr:col>41</xdr:col>
      <xdr:colOff>50800</xdr:colOff>
      <xdr:row>61</xdr:row>
      <xdr:rowOff>160762</xdr:rowOff>
    </xdr:to>
    <xdr:cxnSp macro="">
      <xdr:nvCxnSpPr>
        <xdr:cNvPr id="253" name="直線コネクタ 252"/>
        <xdr:cNvCxnSpPr/>
      </xdr:nvCxnSpPr>
      <xdr:spPr>
        <a:xfrm flipV="1">
          <a:off x="6972300" y="10606668"/>
          <a:ext cx="889000" cy="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164556</xdr:rowOff>
    </xdr:from>
    <xdr:ext cx="599010" cy="259045"/>
    <xdr:sp macro="" textlink="">
      <xdr:nvSpPr>
        <xdr:cNvPr id="258" name="n_1mainValue【橋りょう・トンネル】&#10;一人当たり有形固定資産（償却資産）額"/>
        <xdr:cNvSpPr txBox="1"/>
      </xdr:nvSpPr>
      <xdr:spPr>
        <a:xfrm>
          <a:off x="9327095" y="1028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166158</xdr:rowOff>
    </xdr:from>
    <xdr:ext cx="599010" cy="259045"/>
    <xdr:sp macro="" textlink="">
      <xdr:nvSpPr>
        <xdr:cNvPr id="259" name="n_2mainValue【橋りょう・トンネル】&#10;一人当たり有形固定資産（償却資産）額"/>
        <xdr:cNvSpPr txBox="1"/>
      </xdr:nvSpPr>
      <xdr:spPr>
        <a:xfrm>
          <a:off x="8450795" y="1028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44095</xdr:rowOff>
    </xdr:from>
    <xdr:ext cx="599010" cy="259045"/>
    <xdr:sp macro="" textlink="">
      <xdr:nvSpPr>
        <xdr:cNvPr id="260" name="n_3mainValue【橋りょう・トンネル】&#10;一人当たり有形固定資産（償却資産）額"/>
        <xdr:cNvSpPr txBox="1"/>
      </xdr:nvSpPr>
      <xdr:spPr>
        <a:xfrm>
          <a:off x="7561795" y="1033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56639</xdr:rowOff>
    </xdr:from>
    <xdr:ext cx="599010" cy="259045"/>
    <xdr:sp macro="" textlink="">
      <xdr:nvSpPr>
        <xdr:cNvPr id="261" name="n_4mainValue【橋りょう・トンネル】&#10;一人当たり有形固定資産（償却資産）額"/>
        <xdr:cNvSpPr txBox="1"/>
      </xdr:nvSpPr>
      <xdr:spPr>
        <a:xfrm>
          <a:off x="6672795" y="1034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107314</xdr:rowOff>
    </xdr:from>
    <xdr:to>
      <xdr:col>24</xdr:col>
      <xdr:colOff>114300</xdr:colOff>
      <xdr:row>80</xdr:row>
      <xdr:rowOff>37464</xdr:rowOff>
    </xdr:to>
    <xdr:sp macro="" textlink="">
      <xdr:nvSpPr>
        <xdr:cNvPr id="302" name="楕円 301"/>
        <xdr:cNvSpPr/>
      </xdr:nvSpPr>
      <xdr:spPr>
        <a:xfrm>
          <a:off x="45847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130191</xdr:rowOff>
    </xdr:from>
    <xdr:ext cx="405111" cy="259045"/>
    <xdr:sp macro="" textlink="">
      <xdr:nvSpPr>
        <xdr:cNvPr id="303" name="【公営住宅】&#10;有形固定資産減価償却率該当値テキスト"/>
        <xdr:cNvSpPr txBox="1"/>
      </xdr:nvSpPr>
      <xdr:spPr>
        <a:xfrm>
          <a:off x="467360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304" name="楕円 303"/>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158114</xdr:rowOff>
    </xdr:from>
    <xdr:to>
      <xdr:col>24</xdr:col>
      <xdr:colOff>63500</xdr:colOff>
      <xdr:row>80</xdr:row>
      <xdr:rowOff>93345</xdr:rowOff>
    </xdr:to>
    <xdr:cxnSp macro="">
      <xdr:nvCxnSpPr>
        <xdr:cNvPr id="305" name="直線コネクタ 304"/>
        <xdr:cNvCxnSpPr/>
      </xdr:nvCxnSpPr>
      <xdr:spPr>
        <a:xfrm flipV="1">
          <a:off x="3797300" y="13702664"/>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636</xdr:rowOff>
    </xdr:from>
    <xdr:to>
      <xdr:col>15</xdr:col>
      <xdr:colOff>101600</xdr:colOff>
      <xdr:row>80</xdr:row>
      <xdr:rowOff>102236</xdr:rowOff>
    </xdr:to>
    <xdr:sp macro="" textlink="">
      <xdr:nvSpPr>
        <xdr:cNvPr id="306" name="楕円 305"/>
        <xdr:cNvSpPr/>
      </xdr:nvSpPr>
      <xdr:spPr>
        <a:xfrm>
          <a:off x="2857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51436</xdr:rowOff>
    </xdr:from>
    <xdr:to>
      <xdr:col>19</xdr:col>
      <xdr:colOff>177800</xdr:colOff>
      <xdr:row>80</xdr:row>
      <xdr:rowOff>93345</xdr:rowOff>
    </xdr:to>
    <xdr:cxnSp macro="">
      <xdr:nvCxnSpPr>
        <xdr:cNvPr id="307" name="直線コネクタ 306"/>
        <xdr:cNvCxnSpPr/>
      </xdr:nvCxnSpPr>
      <xdr:spPr>
        <a:xfrm>
          <a:off x="2908300" y="137674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130175</xdr:rowOff>
    </xdr:from>
    <xdr:to>
      <xdr:col>10</xdr:col>
      <xdr:colOff>165100</xdr:colOff>
      <xdr:row>80</xdr:row>
      <xdr:rowOff>60325</xdr:rowOff>
    </xdr:to>
    <xdr:sp macro="" textlink="">
      <xdr:nvSpPr>
        <xdr:cNvPr id="308" name="楕円 307"/>
        <xdr:cNvSpPr/>
      </xdr:nvSpPr>
      <xdr:spPr>
        <a:xfrm>
          <a:off x="1968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xdr:rowOff>
    </xdr:from>
    <xdr:to>
      <xdr:col>15</xdr:col>
      <xdr:colOff>50800</xdr:colOff>
      <xdr:row>80</xdr:row>
      <xdr:rowOff>51436</xdr:rowOff>
    </xdr:to>
    <xdr:cxnSp macro="">
      <xdr:nvCxnSpPr>
        <xdr:cNvPr id="309" name="直線コネクタ 308"/>
        <xdr:cNvCxnSpPr/>
      </xdr:nvCxnSpPr>
      <xdr:spPr>
        <a:xfrm>
          <a:off x="2019300" y="137255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88264</xdr:rowOff>
    </xdr:from>
    <xdr:to>
      <xdr:col>6</xdr:col>
      <xdr:colOff>38100</xdr:colOff>
      <xdr:row>80</xdr:row>
      <xdr:rowOff>18414</xdr:rowOff>
    </xdr:to>
    <xdr:sp macro="" textlink="">
      <xdr:nvSpPr>
        <xdr:cNvPr id="310" name="楕円 309"/>
        <xdr:cNvSpPr/>
      </xdr:nvSpPr>
      <xdr:spPr>
        <a:xfrm>
          <a:off x="1079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139064</xdr:rowOff>
    </xdr:from>
    <xdr:to>
      <xdr:col>10</xdr:col>
      <xdr:colOff>114300</xdr:colOff>
      <xdr:row>80</xdr:row>
      <xdr:rowOff>9525</xdr:rowOff>
    </xdr:to>
    <xdr:cxnSp macro="">
      <xdr:nvCxnSpPr>
        <xdr:cNvPr id="311" name="直線コネクタ 310"/>
        <xdr:cNvCxnSpPr/>
      </xdr:nvCxnSpPr>
      <xdr:spPr>
        <a:xfrm>
          <a:off x="1130300" y="13683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316" name="n_1mainValue【公営住宅】&#10;有形固定資産減価償却率"/>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118763</xdr:rowOff>
    </xdr:from>
    <xdr:ext cx="405111" cy="259045"/>
    <xdr:sp macro="" textlink="">
      <xdr:nvSpPr>
        <xdr:cNvPr id="317" name="n_2mainValue【公営住宅】&#10;有形固定資産減価償却率"/>
        <xdr:cNvSpPr txBox="1"/>
      </xdr:nvSpPr>
      <xdr:spPr>
        <a:xfrm>
          <a:off x="2705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318" name="n_3mainValue【公営住宅】&#10;有形固定資産減価償却率"/>
        <xdr:cNvSpPr txBox="1"/>
      </xdr:nvSpPr>
      <xdr:spPr>
        <a:xfrm>
          <a:off x="1816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34941</xdr:rowOff>
    </xdr:from>
    <xdr:ext cx="405111" cy="259045"/>
    <xdr:sp macro="" textlink="">
      <xdr:nvSpPr>
        <xdr:cNvPr id="319" name="n_4mainValue【公営住宅】&#10;有形固定資産減価償却率"/>
        <xdr:cNvSpPr txBox="1"/>
      </xdr:nvSpPr>
      <xdr:spPr>
        <a:xfrm>
          <a:off x="927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36830</xdr:rowOff>
    </xdr:from>
    <xdr:to>
      <xdr:col>55</xdr:col>
      <xdr:colOff>50800</xdr:colOff>
      <xdr:row>85</xdr:row>
      <xdr:rowOff>138430</xdr:rowOff>
    </xdr:to>
    <xdr:sp macro="" textlink="">
      <xdr:nvSpPr>
        <xdr:cNvPr id="359" name="楕円 358"/>
        <xdr:cNvSpPr/>
      </xdr:nvSpPr>
      <xdr:spPr>
        <a:xfrm>
          <a:off x="10426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15257</xdr:rowOff>
    </xdr:from>
    <xdr:ext cx="469744" cy="259045"/>
    <xdr:sp macro="" textlink="">
      <xdr:nvSpPr>
        <xdr:cNvPr id="360" name="【公営住宅】&#10;一人当たり面積該当値テキスト"/>
        <xdr:cNvSpPr txBox="1"/>
      </xdr:nvSpPr>
      <xdr:spPr>
        <a:xfrm>
          <a:off x="10515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65976</xdr:rowOff>
    </xdr:from>
    <xdr:to>
      <xdr:col>50</xdr:col>
      <xdr:colOff>165100</xdr:colOff>
      <xdr:row>85</xdr:row>
      <xdr:rowOff>167576</xdr:rowOff>
    </xdr:to>
    <xdr:sp macro="" textlink="">
      <xdr:nvSpPr>
        <xdr:cNvPr id="361" name="楕円 360"/>
        <xdr:cNvSpPr/>
      </xdr:nvSpPr>
      <xdr:spPr>
        <a:xfrm>
          <a:off x="9588500" y="146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87630</xdr:rowOff>
    </xdr:from>
    <xdr:to>
      <xdr:col>55</xdr:col>
      <xdr:colOff>0</xdr:colOff>
      <xdr:row>85</xdr:row>
      <xdr:rowOff>116776</xdr:rowOff>
    </xdr:to>
    <xdr:cxnSp macro="">
      <xdr:nvCxnSpPr>
        <xdr:cNvPr id="362" name="直線コネクタ 361"/>
        <xdr:cNvCxnSpPr/>
      </xdr:nvCxnSpPr>
      <xdr:spPr>
        <a:xfrm flipV="1">
          <a:off x="9639300" y="14660880"/>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66548</xdr:rowOff>
    </xdr:from>
    <xdr:to>
      <xdr:col>46</xdr:col>
      <xdr:colOff>38100</xdr:colOff>
      <xdr:row>85</xdr:row>
      <xdr:rowOff>168148</xdr:rowOff>
    </xdr:to>
    <xdr:sp macro="" textlink="">
      <xdr:nvSpPr>
        <xdr:cNvPr id="363" name="楕円 362"/>
        <xdr:cNvSpPr/>
      </xdr:nvSpPr>
      <xdr:spPr>
        <a:xfrm>
          <a:off x="8699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116776</xdr:rowOff>
    </xdr:from>
    <xdr:to>
      <xdr:col>50</xdr:col>
      <xdr:colOff>114300</xdr:colOff>
      <xdr:row>85</xdr:row>
      <xdr:rowOff>117348</xdr:rowOff>
    </xdr:to>
    <xdr:cxnSp macro="">
      <xdr:nvCxnSpPr>
        <xdr:cNvPr id="364" name="直線コネクタ 363"/>
        <xdr:cNvCxnSpPr/>
      </xdr:nvCxnSpPr>
      <xdr:spPr>
        <a:xfrm flipV="1">
          <a:off x="8750300" y="1469002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68072</xdr:rowOff>
    </xdr:from>
    <xdr:to>
      <xdr:col>41</xdr:col>
      <xdr:colOff>101600</xdr:colOff>
      <xdr:row>85</xdr:row>
      <xdr:rowOff>169672</xdr:rowOff>
    </xdr:to>
    <xdr:sp macro="" textlink="">
      <xdr:nvSpPr>
        <xdr:cNvPr id="365" name="楕円 364"/>
        <xdr:cNvSpPr/>
      </xdr:nvSpPr>
      <xdr:spPr>
        <a:xfrm>
          <a:off x="7810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117348</xdr:rowOff>
    </xdr:from>
    <xdr:to>
      <xdr:col>45</xdr:col>
      <xdr:colOff>177800</xdr:colOff>
      <xdr:row>85</xdr:row>
      <xdr:rowOff>118872</xdr:rowOff>
    </xdr:to>
    <xdr:cxnSp macro="">
      <xdr:nvCxnSpPr>
        <xdr:cNvPr id="366" name="直線コネクタ 365"/>
        <xdr:cNvCxnSpPr/>
      </xdr:nvCxnSpPr>
      <xdr:spPr>
        <a:xfrm flipV="1">
          <a:off x="7861300" y="146905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69214</xdr:rowOff>
    </xdr:from>
    <xdr:to>
      <xdr:col>36</xdr:col>
      <xdr:colOff>165100</xdr:colOff>
      <xdr:row>85</xdr:row>
      <xdr:rowOff>170814</xdr:rowOff>
    </xdr:to>
    <xdr:sp macro="" textlink="">
      <xdr:nvSpPr>
        <xdr:cNvPr id="367" name="楕円 366"/>
        <xdr:cNvSpPr/>
      </xdr:nvSpPr>
      <xdr:spPr>
        <a:xfrm>
          <a:off x="6921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118872</xdr:rowOff>
    </xdr:from>
    <xdr:to>
      <xdr:col>41</xdr:col>
      <xdr:colOff>50800</xdr:colOff>
      <xdr:row>85</xdr:row>
      <xdr:rowOff>120014</xdr:rowOff>
    </xdr:to>
    <xdr:cxnSp macro="">
      <xdr:nvCxnSpPr>
        <xdr:cNvPr id="368" name="直線コネクタ 367"/>
        <xdr:cNvCxnSpPr/>
      </xdr:nvCxnSpPr>
      <xdr:spPr>
        <a:xfrm flipV="1">
          <a:off x="6972300" y="1469212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158703</xdr:rowOff>
    </xdr:from>
    <xdr:ext cx="469744" cy="259045"/>
    <xdr:sp macro="" textlink="">
      <xdr:nvSpPr>
        <xdr:cNvPr id="373" name="n_1mainValue【公営住宅】&#10;一人当たり面積"/>
        <xdr:cNvSpPr txBox="1"/>
      </xdr:nvSpPr>
      <xdr:spPr>
        <a:xfrm>
          <a:off x="9391727" y="1473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159275</xdr:rowOff>
    </xdr:from>
    <xdr:ext cx="469744" cy="259045"/>
    <xdr:sp macro="" textlink="">
      <xdr:nvSpPr>
        <xdr:cNvPr id="374" name="n_2mainValue【公営住宅】&#10;一人当たり面積"/>
        <xdr:cNvSpPr txBox="1"/>
      </xdr:nvSpPr>
      <xdr:spPr>
        <a:xfrm>
          <a:off x="8515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160799</xdr:rowOff>
    </xdr:from>
    <xdr:ext cx="469744" cy="259045"/>
    <xdr:sp macro="" textlink="">
      <xdr:nvSpPr>
        <xdr:cNvPr id="375" name="n_3mainValue【公営住宅】&#10;一人当たり面積"/>
        <xdr:cNvSpPr txBox="1"/>
      </xdr:nvSpPr>
      <xdr:spPr>
        <a:xfrm>
          <a:off x="7626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161941</xdr:rowOff>
    </xdr:from>
    <xdr:ext cx="469744" cy="259045"/>
    <xdr:sp macro="" textlink="">
      <xdr:nvSpPr>
        <xdr:cNvPr id="376" name="n_4mainValue【公営住宅】&#10;一人当たり面積"/>
        <xdr:cNvSpPr txBox="1"/>
      </xdr:nvSpPr>
      <xdr:spPr>
        <a:xfrm>
          <a:off x="6737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06"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38736</xdr:rowOff>
    </xdr:from>
    <xdr:to>
      <xdr:col>24</xdr:col>
      <xdr:colOff>114300</xdr:colOff>
      <xdr:row>102</xdr:row>
      <xdr:rowOff>140336</xdr:rowOff>
    </xdr:to>
    <xdr:sp macro="" textlink="">
      <xdr:nvSpPr>
        <xdr:cNvPr id="417" name="楕円 416"/>
        <xdr:cNvSpPr/>
      </xdr:nvSpPr>
      <xdr:spPr>
        <a:xfrm>
          <a:off x="45847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61613</xdr:rowOff>
    </xdr:from>
    <xdr:ext cx="405111" cy="259045"/>
    <xdr:sp macro="" textlink="">
      <xdr:nvSpPr>
        <xdr:cNvPr id="418" name="【港湾・漁港】&#10;有形固定資産減価償却率該当値テキスト"/>
        <xdr:cNvSpPr txBox="1"/>
      </xdr:nvSpPr>
      <xdr:spPr>
        <a:xfrm>
          <a:off x="4673600"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166370</xdr:rowOff>
    </xdr:from>
    <xdr:to>
      <xdr:col>20</xdr:col>
      <xdr:colOff>38100</xdr:colOff>
      <xdr:row>102</xdr:row>
      <xdr:rowOff>96520</xdr:rowOff>
    </xdr:to>
    <xdr:sp macro="" textlink="">
      <xdr:nvSpPr>
        <xdr:cNvPr id="419" name="楕円 418"/>
        <xdr:cNvSpPr/>
      </xdr:nvSpPr>
      <xdr:spPr>
        <a:xfrm>
          <a:off x="3746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45720</xdr:rowOff>
    </xdr:from>
    <xdr:to>
      <xdr:col>24</xdr:col>
      <xdr:colOff>63500</xdr:colOff>
      <xdr:row>102</xdr:row>
      <xdr:rowOff>89536</xdr:rowOff>
    </xdr:to>
    <xdr:cxnSp macro="">
      <xdr:nvCxnSpPr>
        <xdr:cNvPr id="420" name="直線コネクタ 419"/>
        <xdr:cNvCxnSpPr/>
      </xdr:nvCxnSpPr>
      <xdr:spPr>
        <a:xfrm>
          <a:off x="3797300" y="175336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116839</xdr:rowOff>
    </xdr:from>
    <xdr:to>
      <xdr:col>15</xdr:col>
      <xdr:colOff>101600</xdr:colOff>
      <xdr:row>102</xdr:row>
      <xdr:rowOff>46989</xdr:rowOff>
    </xdr:to>
    <xdr:sp macro="" textlink="">
      <xdr:nvSpPr>
        <xdr:cNvPr id="421" name="楕円 420"/>
        <xdr:cNvSpPr/>
      </xdr:nvSpPr>
      <xdr:spPr>
        <a:xfrm>
          <a:off x="2857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167639</xdr:rowOff>
    </xdr:from>
    <xdr:to>
      <xdr:col>19</xdr:col>
      <xdr:colOff>177800</xdr:colOff>
      <xdr:row>102</xdr:row>
      <xdr:rowOff>45720</xdr:rowOff>
    </xdr:to>
    <xdr:cxnSp macro="">
      <xdr:nvCxnSpPr>
        <xdr:cNvPr id="422" name="直線コネクタ 421"/>
        <xdr:cNvCxnSpPr/>
      </xdr:nvCxnSpPr>
      <xdr:spPr>
        <a:xfrm>
          <a:off x="2908300" y="17484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23" name="楕円 422"/>
        <xdr:cNvSpPr/>
      </xdr:nvSpPr>
      <xdr:spPr>
        <a:xfrm>
          <a:off x="1968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121920</xdr:rowOff>
    </xdr:from>
    <xdr:to>
      <xdr:col>15</xdr:col>
      <xdr:colOff>50800</xdr:colOff>
      <xdr:row>101</xdr:row>
      <xdr:rowOff>167639</xdr:rowOff>
    </xdr:to>
    <xdr:cxnSp macro="">
      <xdr:nvCxnSpPr>
        <xdr:cNvPr id="424" name="直線コネクタ 423"/>
        <xdr:cNvCxnSpPr/>
      </xdr:nvCxnSpPr>
      <xdr:spPr>
        <a:xfrm>
          <a:off x="2019300" y="17438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137795</xdr:rowOff>
    </xdr:from>
    <xdr:to>
      <xdr:col>6</xdr:col>
      <xdr:colOff>38100</xdr:colOff>
      <xdr:row>102</xdr:row>
      <xdr:rowOff>67945</xdr:rowOff>
    </xdr:to>
    <xdr:sp macro="" textlink="">
      <xdr:nvSpPr>
        <xdr:cNvPr id="425" name="楕円 424"/>
        <xdr:cNvSpPr/>
      </xdr:nvSpPr>
      <xdr:spPr>
        <a:xfrm>
          <a:off x="1079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121920</xdr:rowOff>
    </xdr:from>
    <xdr:to>
      <xdr:col>10</xdr:col>
      <xdr:colOff>114300</xdr:colOff>
      <xdr:row>102</xdr:row>
      <xdr:rowOff>17145</xdr:rowOff>
    </xdr:to>
    <xdr:cxnSp macro="">
      <xdr:nvCxnSpPr>
        <xdr:cNvPr id="426" name="直線コネクタ 425"/>
        <xdr:cNvCxnSpPr/>
      </xdr:nvCxnSpPr>
      <xdr:spPr>
        <a:xfrm flipV="1">
          <a:off x="1130300" y="174383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8" name="n_2aveValue【港湾・漁港】&#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29" name="n_3aveValue【港湾・漁港】&#10;有形固定資産減価償却率"/>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430" name="n_4aveValue【港湾・漁港】&#10;有形固定資産減価償却率"/>
        <xdr:cNvSpPr txBox="1"/>
      </xdr:nvSpPr>
      <xdr:spPr>
        <a:xfrm>
          <a:off x="927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113047</xdr:rowOff>
    </xdr:from>
    <xdr:ext cx="405111" cy="259045"/>
    <xdr:sp macro="" textlink="">
      <xdr:nvSpPr>
        <xdr:cNvPr id="431" name="n_1mainValue【港湾・漁港】&#10;有形固定資産減価償却率"/>
        <xdr:cNvSpPr txBox="1"/>
      </xdr:nvSpPr>
      <xdr:spPr>
        <a:xfrm>
          <a:off x="35820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63516</xdr:rowOff>
    </xdr:from>
    <xdr:ext cx="405111" cy="259045"/>
    <xdr:sp macro="" textlink="">
      <xdr:nvSpPr>
        <xdr:cNvPr id="432" name="n_2mainValue【港湾・漁港】&#10;有形固定資産減価償却率"/>
        <xdr:cNvSpPr txBox="1"/>
      </xdr:nvSpPr>
      <xdr:spPr>
        <a:xfrm>
          <a:off x="2705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3" name="n_3mainValue【港湾・漁港】&#10;有形固定資産減価償却率"/>
        <xdr:cNvSpPr txBox="1"/>
      </xdr:nvSpPr>
      <xdr:spPr>
        <a:xfrm>
          <a:off x="1816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84472</xdr:rowOff>
    </xdr:from>
    <xdr:ext cx="405111" cy="259045"/>
    <xdr:sp macro="" textlink="">
      <xdr:nvSpPr>
        <xdr:cNvPr id="434" name="n_4mainValue【港湾・漁港】&#10;有形固定資産減価償却率"/>
        <xdr:cNvSpPr txBox="1"/>
      </xdr:nvSpPr>
      <xdr:spPr>
        <a:xfrm>
          <a:off x="9277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1" name="【港湾・漁港】&#10;一人当たり有形固定資産（償却資産）額平均値テキスト"/>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43566</xdr:rowOff>
    </xdr:from>
    <xdr:to>
      <xdr:col>55</xdr:col>
      <xdr:colOff>50800</xdr:colOff>
      <xdr:row>107</xdr:row>
      <xdr:rowOff>145166</xdr:rowOff>
    </xdr:to>
    <xdr:sp macro="" textlink="">
      <xdr:nvSpPr>
        <xdr:cNvPr id="472" name="楕円 471"/>
        <xdr:cNvSpPr/>
      </xdr:nvSpPr>
      <xdr:spPr>
        <a:xfrm>
          <a:off x="10426700" y="183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21993</xdr:rowOff>
    </xdr:from>
    <xdr:ext cx="599010" cy="259045"/>
    <xdr:sp macro="" textlink="">
      <xdr:nvSpPr>
        <xdr:cNvPr id="473" name="【港湾・漁港】&#10;一人当たり有形固定資産（償却資産）額該当値テキスト"/>
        <xdr:cNvSpPr txBox="1"/>
      </xdr:nvSpPr>
      <xdr:spPr>
        <a:xfrm>
          <a:off x="10515600" y="1836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45134</xdr:rowOff>
    </xdr:from>
    <xdr:to>
      <xdr:col>50</xdr:col>
      <xdr:colOff>165100</xdr:colOff>
      <xdr:row>107</xdr:row>
      <xdr:rowOff>146734</xdr:rowOff>
    </xdr:to>
    <xdr:sp macro="" textlink="">
      <xdr:nvSpPr>
        <xdr:cNvPr id="474" name="楕円 473"/>
        <xdr:cNvSpPr/>
      </xdr:nvSpPr>
      <xdr:spPr>
        <a:xfrm>
          <a:off x="9588500" y="183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94366</xdr:rowOff>
    </xdr:from>
    <xdr:to>
      <xdr:col>55</xdr:col>
      <xdr:colOff>0</xdr:colOff>
      <xdr:row>107</xdr:row>
      <xdr:rowOff>95934</xdr:rowOff>
    </xdr:to>
    <xdr:cxnSp macro="">
      <xdr:nvCxnSpPr>
        <xdr:cNvPr id="475" name="直線コネクタ 474"/>
        <xdr:cNvCxnSpPr/>
      </xdr:nvCxnSpPr>
      <xdr:spPr>
        <a:xfrm flipV="1">
          <a:off x="9639300" y="18439516"/>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44337</xdr:rowOff>
    </xdr:from>
    <xdr:to>
      <xdr:col>46</xdr:col>
      <xdr:colOff>38100</xdr:colOff>
      <xdr:row>107</xdr:row>
      <xdr:rowOff>145937</xdr:rowOff>
    </xdr:to>
    <xdr:sp macro="" textlink="">
      <xdr:nvSpPr>
        <xdr:cNvPr id="476" name="楕円 475"/>
        <xdr:cNvSpPr/>
      </xdr:nvSpPr>
      <xdr:spPr>
        <a:xfrm>
          <a:off x="8699500" y="183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95137</xdr:rowOff>
    </xdr:from>
    <xdr:to>
      <xdr:col>50</xdr:col>
      <xdr:colOff>114300</xdr:colOff>
      <xdr:row>107</xdr:row>
      <xdr:rowOff>95934</xdr:rowOff>
    </xdr:to>
    <xdr:cxnSp macro="">
      <xdr:nvCxnSpPr>
        <xdr:cNvPr id="477" name="直線コネクタ 476"/>
        <xdr:cNvCxnSpPr/>
      </xdr:nvCxnSpPr>
      <xdr:spPr>
        <a:xfrm>
          <a:off x="8750300" y="18440287"/>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45639</xdr:rowOff>
    </xdr:from>
    <xdr:to>
      <xdr:col>41</xdr:col>
      <xdr:colOff>101600</xdr:colOff>
      <xdr:row>107</xdr:row>
      <xdr:rowOff>147239</xdr:rowOff>
    </xdr:to>
    <xdr:sp macro="" textlink="">
      <xdr:nvSpPr>
        <xdr:cNvPr id="478" name="楕円 477"/>
        <xdr:cNvSpPr/>
      </xdr:nvSpPr>
      <xdr:spPr>
        <a:xfrm>
          <a:off x="7810500" y="183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95137</xdr:rowOff>
    </xdr:from>
    <xdr:to>
      <xdr:col>45</xdr:col>
      <xdr:colOff>177800</xdr:colOff>
      <xdr:row>107</xdr:row>
      <xdr:rowOff>96439</xdr:rowOff>
    </xdr:to>
    <xdr:cxnSp macro="">
      <xdr:nvCxnSpPr>
        <xdr:cNvPr id="479" name="直線コネクタ 478"/>
        <xdr:cNvCxnSpPr/>
      </xdr:nvCxnSpPr>
      <xdr:spPr>
        <a:xfrm flipV="1">
          <a:off x="7861300" y="18440287"/>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66770</xdr:rowOff>
    </xdr:from>
    <xdr:to>
      <xdr:col>36</xdr:col>
      <xdr:colOff>165100</xdr:colOff>
      <xdr:row>107</xdr:row>
      <xdr:rowOff>168370</xdr:rowOff>
    </xdr:to>
    <xdr:sp macro="" textlink="">
      <xdr:nvSpPr>
        <xdr:cNvPr id="480" name="楕円 479"/>
        <xdr:cNvSpPr/>
      </xdr:nvSpPr>
      <xdr:spPr>
        <a:xfrm>
          <a:off x="6921500" y="184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96439</xdr:rowOff>
    </xdr:from>
    <xdr:to>
      <xdr:col>41</xdr:col>
      <xdr:colOff>50800</xdr:colOff>
      <xdr:row>107</xdr:row>
      <xdr:rowOff>117570</xdr:rowOff>
    </xdr:to>
    <xdr:cxnSp macro="">
      <xdr:nvCxnSpPr>
        <xdr:cNvPr id="481" name="直線コネクタ 480"/>
        <xdr:cNvCxnSpPr/>
      </xdr:nvCxnSpPr>
      <xdr:spPr>
        <a:xfrm flipV="1">
          <a:off x="6972300" y="18441589"/>
          <a:ext cx="889000" cy="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82" name="n_1aveValue【港湾・漁港】&#10;一人当たり有形固定資産（償却資産）額"/>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83" name="n_2aveValue【港湾・漁港】&#10;一人当たり有形固定資産（償却資産）額"/>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84" name="n_3aveValue【港湾・漁港】&#10;一人当たり有形固定資産（償却資産）額"/>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137861</xdr:rowOff>
    </xdr:from>
    <xdr:ext cx="599010" cy="259045"/>
    <xdr:sp macro="" textlink="">
      <xdr:nvSpPr>
        <xdr:cNvPr id="486" name="n_1mainValue【港湾・漁港】&#10;一人当たり有形固定資産（償却資産）額"/>
        <xdr:cNvSpPr txBox="1"/>
      </xdr:nvSpPr>
      <xdr:spPr>
        <a:xfrm>
          <a:off x="9327095" y="1848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137064</xdr:rowOff>
    </xdr:from>
    <xdr:ext cx="599010" cy="259045"/>
    <xdr:sp macro="" textlink="">
      <xdr:nvSpPr>
        <xdr:cNvPr id="487" name="n_2mainValue【港湾・漁港】&#10;一人当たり有形固定資産（償却資産）額"/>
        <xdr:cNvSpPr txBox="1"/>
      </xdr:nvSpPr>
      <xdr:spPr>
        <a:xfrm>
          <a:off x="8450795" y="184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138366</xdr:rowOff>
    </xdr:from>
    <xdr:ext cx="599010" cy="259045"/>
    <xdr:sp macro="" textlink="">
      <xdr:nvSpPr>
        <xdr:cNvPr id="488" name="n_3mainValue【港湾・漁港】&#10;一人当たり有形固定資産（償却資産）額"/>
        <xdr:cNvSpPr txBox="1"/>
      </xdr:nvSpPr>
      <xdr:spPr>
        <a:xfrm>
          <a:off x="7561795" y="1848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159497</xdr:rowOff>
    </xdr:from>
    <xdr:ext cx="599010" cy="259045"/>
    <xdr:sp macro="" textlink="">
      <xdr:nvSpPr>
        <xdr:cNvPr id="489" name="n_4mainValue【港湾・漁港】&#10;一人当たり有形固定資産（償却資産）額"/>
        <xdr:cNvSpPr txBox="1"/>
      </xdr:nvSpPr>
      <xdr:spPr>
        <a:xfrm>
          <a:off x="6672795" y="1850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0"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38463</xdr:rowOff>
    </xdr:from>
    <xdr:to>
      <xdr:col>85</xdr:col>
      <xdr:colOff>177800</xdr:colOff>
      <xdr:row>37</xdr:row>
      <xdr:rowOff>140063</xdr:rowOff>
    </xdr:to>
    <xdr:sp macro="" textlink="">
      <xdr:nvSpPr>
        <xdr:cNvPr id="531" name="楕円 530"/>
        <xdr:cNvSpPr/>
      </xdr:nvSpPr>
      <xdr:spPr>
        <a:xfrm>
          <a:off x="16268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61340</xdr:rowOff>
    </xdr:from>
    <xdr:ext cx="405111" cy="259045"/>
    <xdr:sp macro="" textlink="">
      <xdr:nvSpPr>
        <xdr:cNvPr id="532" name="【認定こども園・幼稚園・保育所】&#10;有形固定資産減価償却率該当値テキスト"/>
        <xdr:cNvSpPr txBox="1"/>
      </xdr:nvSpPr>
      <xdr:spPr>
        <a:xfrm>
          <a:off x="16357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167458</xdr:rowOff>
    </xdr:from>
    <xdr:to>
      <xdr:col>81</xdr:col>
      <xdr:colOff>101600</xdr:colOff>
      <xdr:row>37</xdr:row>
      <xdr:rowOff>97608</xdr:rowOff>
    </xdr:to>
    <xdr:sp macro="" textlink="">
      <xdr:nvSpPr>
        <xdr:cNvPr id="533" name="楕円 532"/>
        <xdr:cNvSpPr/>
      </xdr:nvSpPr>
      <xdr:spPr>
        <a:xfrm>
          <a:off x="15430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89263</xdr:rowOff>
    </xdr:to>
    <xdr:cxnSp macro="">
      <xdr:nvCxnSpPr>
        <xdr:cNvPr id="534" name="直線コネクタ 533"/>
        <xdr:cNvCxnSpPr/>
      </xdr:nvCxnSpPr>
      <xdr:spPr>
        <a:xfrm>
          <a:off x="15481300" y="639045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535" name="楕円 534"/>
        <xdr:cNvSpPr/>
      </xdr:nvSpPr>
      <xdr:spPr>
        <a:xfrm>
          <a:off x="14541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27214</xdr:rowOff>
    </xdr:from>
    <xdr:to>
      <xdr:col>81</xdr:col>
      <xdr:colOff>50800</xdr:colOff>
      <xdr:row>37</xdr:row>
      <xdr:rowOff>46808</xdr:rowOff>
    </xdr:to>
    <xdr:cxnSp macro="">
      <xdr:nvCxnSpPr>
        <xdr:cNvPr id="536" name="直線コネクタ 535"/>
        <xdr:cNvCxnSpPr/>
      </xdr:nvCxnSpPr>
      <xdr:spPr>
        <a:xfrm>
          <a:off x="14592300" y="63708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108676</xdr:rowOff>
    </xdr:from>
    <xdr:to>
      <xdr:col>72</xdr:col>
      <xdr:colOff>38100</xdr:colOff>
      <xdr:row>37</xdr:row>
      <xdr:rowOff>38826</xdr:rowOff>
    </xdr:to>
    <xdr:sp macro="" textlink="">
      <xdr:nvSpPr>
        <xdr:cNvPr id="537" name="楕円 536"/>
        <xdr:cNvSpPr/>
      </xdr:nvSpPr>
      <xdr:spPr>
        <a:xfrm>
          <a:off x="13652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159476</xdr:rowOff>
    </xdr:from>
    <xdr:to>
      <xdr:col>76</xdr:col>
      <xdr:colOff>114300</xdr:colOff>
      <xdr:row>37</xdr:row>
      <xdr:rowOff>27214</xdr:rowOff>
    </xdr:to>
    <xdr:cxnSp macro="">
      <xdr:nvCxnSpPr>
        <xdr:cNvPr id="538" name="直線コネクタ 537"/>
        <xdr:cNvCxnSpPr/>
      </xdr:nvCxnSpPr>
      <xdr:spPr>
        <a:xfrm>
          <a:off x="13703300" y="63316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539" name="楕円 538"/>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36</xdr:row>
      <xdr:rowOff>159476</xdr:rowOff>
    </xdr:to>
    <xdr:cxnSp macro="">
      <xdr:nvCxnSpPr>
        <xdr:cNvPr id="540" name="直線コネクタ 539"/>
        <xdr:cNvCxnSpPr/>
      </xdr:nvCxnSpPr>
      <xdr:spPr>
        <a:xfrm>
          <a:off x="12814300" y="6308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541"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2" name="n_2ave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543" name="n_3aveValue【認定こども園・幼稚園・保育所】&#10;有形固定資産減価償却率"/>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44"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114135</xdr:rowOff>
    </xdr:from>
    <xdr:ext cx="405111" cy="259045"/>
    <xdr:sp macro="" textlink="">
      <xdr:nvSpPr>
        <xdr:cNvPr id="545" name="n_1mainValue【認定こども園・幼稚園・保育所】&#10;有形固定資産減価償却率"/>
        <xdr:cNvSpPr txBox="1"/>
      </xdr:nvSpPr>
      <xdr:spPr>
        <a:xfrm>
          <a:off x="15266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546" name="n_2main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55353</xdr:rowOff>
    </xdr:from>
    <xdr:ext cx="405111" cy="259045"/>
    <xdr:sp macro="" textlink="">
      <xdr:nvSpPr>
        <xdr:cNvPr id="547" name="n_3mainValue【認定こども園・幼稚園・保育所】&#10;有形固定資産減価償却率"/>
        <xdr:cNvSpPr txBox="1"/>
      </xdr:nvSpPr>
      <xdr:spPr>
        <a:xfrm>
          <a:off x="13500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548" name="n_4mainValue【認定こども園・幼稚園・保育所】&#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86" name="楕円 585"/>
        <xdr:cNvSpPr/>
      </xdr:nvSpPr>
      <xdr:spPr>
        <a:xfrm>
          <a:off x="22110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159275</xdr:rowOff>
    </xdr:from>
    <xdr:ext cx="469744" cy="259045"/>
    <xdr:sp macro="" textlink="">
      <xdr:nvSpPr>
        <xdr:cNvPr id="587" name="【認定こども園・幼稚園・保育所】&#10;一人当たり面積該当値テキスト"/>
        <xdr:cNvSpPr txBox="1"/>
      </xdr:nvSpPr>
      <xdr:spPr>
        <a:xfrm>
          <a:off x="22199600"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11684</xdr:rowOff>
    </xdr:from>
    <xdr:to>
      <xdr:col>112</xdr:col>
      <xdr:colOff>38100</xdr:colOff>
      <xdr:row>39</xdr:row>
      <xdr:rowOff>113284</xdr:rowOff>
    </xdr:to>
    <xdr:sp macro="" textlink="">
      <xdr:nvSpPr>
        <xdr:cNvPr id="588" name="楕円 587"/>
        <xdr:cNvSpPr/>
      </xdr:nvSpPr>
      <xdr:spPr>
        <a:xfrm>
          <a:off x="21272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60198</xdr:rowOff>
    </xdr:from>
    <xdr:to>
      <xdr:col>116</xdr:col>
      <xdr:colOff>63500</xdr:colOff>
      <xdr:row>39</xdr:row>
      <xdr:rowOff>62484</xdr:rowOff>
    </xdr:to>
    <xdr:cxnSp macro="">
      <xdr:nvCxnSpPr>
        <xdr:cNvPr id="589" name="直線コネクタ 588"/>
        <xdr:cNvCxnSpPr/>
      </xdr:nvCxnSpPr>
      <xdr:spPr>
        <a:xfrm flipV="1">
          <a:off x="21323300" y="67467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xdr:rowOff>
    </xdr:from>
    <xdr:to>
      <xdr:col>107</xdr:col>
      <xdr:colOff>101600</xdr:colOff>
      <xdr:row>39</xdr:row>
      <xdr:rowOff>113284</xdr:rowOff>
    </xdr:to>
    <xdr:sp macro="" textlink="">
      <xdr:nvSpPr>
        <xdr:cNvPr id="590" name="楕円 589"/>
        <xdr:cNvSpPr/>
      </xdr:nvSpPr>
      <xdr:spPr>
        <a:xfrm>
          <a:off x="20383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62484</xdr:rowOff>
    </xdr:from>
    <xdr:to>
      <xdr:col>111</xdr:col>
      <xdr:colOff>177800</xdr:colOff>
      <xdr:row>39</xdr:row>
      <xdr:rowOff>62484</xdr:rowOff>
    </xdr:to>
    <xdr:cxnSp macro="">
      <xdr:nvCxnSpPr>
        <xdr:cNvPr id="591" name="直線コネクタ 590"/>
        <xdr:cNvCxnSpPr/>
      </xdr:nvCxnSpPr>
      <xdr:spPr>
        <a:xfrm>
          <a:off x="20434300" y="6749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92" name="楕円 591"/>
        <xdr:cNvSpPr/>
      </xdr:nvSpPr>
      <xdr:spPr>
        <a:xfrm>
          <a:off x="19494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62484</xdr:rowOff>
    </xdr:from>
    <xdr:to>
      <xdr:col>107</xdr:col>
      <xdr:colOff>50800</xdr:colOff>
      <xdr:row>39</xdr:row>
      <xdr:rowOff>67056</xdr:rowOff>
    </xdr:to>
    <xdr:cxnSp macro="">
      <xdr:nvCxnSpPr>
        <xdr:cNvPr id="593" name="直線コネクタ 592"/>
        <xdr:cNvCxnSpPr/>
      </xdr:nvCxnSpPr>
      <xdr:spPr>
        <a:xfrm flipV="1">
          <a:off x="19545300" y="67490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94" name="楕円 593"/>
        <xdr:cNvSpPr/>
      </xdr:nvSpPr>
      <xdr:spPr>
        <a:xfrm>
          <a:off x="18605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67056</xdr:rowOff>
    </xdr:from>
    <xdr:to>
      <xdr:col>102</xdr:col>
      <xdr:colOff>114300</xdr:colOff>
      <xdr:row>39</xdr:row>
      <xdr:rowOff>69342</xdr:rowOff>
    </xdr:to>
    <xdr:cxnSp macro="">
      <xdr:nvCxnSpPr>
        <xdr:cNvPr id="595" name="直線コネクタ 594"/>
        <xdr:cNvCxnSpPr/>
      </xdr:nvCxnSpPr>
      <xdr:spPr>
        <a:xfrm flipV="1">
          <a:off x="18656300" y="67536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6"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97"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8"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99"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104411</xdr:rowOff>
    </xdr:from>
    <xdr:ext cx="469744" cy="259045"/>
    <xdr:sp macro="" textlink="">
      <xdr:nvSpPr>
        <xdr:cNvPr id="600" name="n_1mainValue【認定こども園・幼稚園・保育所】&#10;一人当たり面積"/>
        <xdr:cNvSpPr txBox="1"/>
      </xdr:nvSpPr>
      <xdr:spPr>
        <a:xfrm>
          <a:off x="210757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601" name="n_2main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602" name="n_3main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603" name="n_4main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3"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644" name="楕円 643"/>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127017</xdr:rowOff>
    </xdr:from>
    <xdr:ext cx="405111" cy="259045"/>
    <xdr:sp macro="" textlink="">
      <xdr:nvSpPr>
        <xdr:cNvPr id="645" name="【学校施設】&#10;有形固定資産減価償却率該当値テキスト"/>
        <xdr:cNvSpPr txBox="1"/>
      </xdr:nvSpPr>
      <xdr:spPr>
        <a:xfrm>
          <a:off x="16357600"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71120</xdr:rowOff>
    </xdr:from>
    <xdr:to>
      <xdr:col>81</xdr:col>
      <xdr:colOff>101600</xdr:colOff>
      <xdr:row>58</xdr:row>
      <xdr:rowOff>1270</xdr:rowOff>
    </xdr:to>
    <xdr:sp macro="" textlink="">
      <xdr:nvSpPr>
        <xdr:cNvPr id="646" name="楕円 645"/>
        <xdr:cNvSpPr/>
      </xdr:nvSpPr>
      <xdr:spPr>
        <a:xfrm>
          <a:off x="15430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57</xdr:row>
      <xdr:rowOff>121920</xdr:rowOff>
    </xdr:to>
    <xdr:cxnSp macro="">
      <xdr:nvCxnSpPr>
        <xdr:cNvPr id="647" name="直線コネクタ 646"/>
        <xdr:cNvCxnSpPr/>
      </xdr:nvCxnSpPr>
      <xdr:spPr>
        <a:xfrm flipV="1">
          <a:off x="15481300" y="969264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55880</xdr:rowOff>
    </xdr:from>
    <xdr:to>
      <xdr:col>76</xdr:col>
      <xdr:colOff>165100</xdr:colOff>
      <xdr:row>57</xdr:row>
      <xdr:rowOff>157480</xdr:rowOff>
    </xdr:to>
    <xdr:sp macro="" textlink="">
      <xdr:nvSpPr>
        <xdr:cNvPr id="648" name="楕円 647"/>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57</xdr:row>
      <xdr:rowOff>121920</xdr:rowOff>
    </xdr:to>
    <xdr:cxnSp macro="">
      <xdr:nvCxnSpPr>
        <xdr:cNvPr id="649" name="直線コネクタ 648"/>
        <xdr:cNvCxnSpPr/>
      </xdr:nvCxnSpPr>
      <xdr:spPr>
        <a:xfrm>
          <a:off x="14592300" y="9879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65405</xdr:rowOff>
    </xdr:from>
    <xdr:to>
      <xdr:col>72</xdr:col>
      <xdr:colOff>38100</xdr:colOff>
      <xdr:row>57</xdr:row>
      <xdr:rowOff>167005</xdr:rowOff>
    </xdr:to>
    <xdr:sp macro="" textlink="">
      <xdr:nvSpPr>
        <xdr:cNvPr id="650" name="楕円 649"/>
        <xdr:cNvSpPr/>
      </xdr:nvSpPr>
      <xdr:spPr>
        <a:xfrm>
          <a:off x="13652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106680</xdr:rowOff>
    </xdr:from>
    <xdr:to>
      <xdr:col>76</xdr:col>
      <xdr:colOff>114300</xdr:colOff>
      <xdr:row>57</xdr:row>
      <xdr:rowOff>116205</xdr:rowOff>
    </xdr:to>
    <xdr:cxnSp macro="">
      <xdr:nvCxnSpPr>
        <xdr:cNvPr id="651" name="直線コネクタ 650"/>
        <xdr:cNvCxnSpPr/>
      </xdr:nvCxnSpPr>
      <xdr:spPr>
        <a:xfrm flipV="1">
          <a:off x="13703300" y="98793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21590</xdr:rowOff>
    </xdr:from>
    <xdr:to>
      <xdr:col>67</xdr:col>
      <xdr:colOff>101600</xdr:colOff>
      <xdr:row>57</xdr:row>
      <xdr:rowOff>123190</xdr:rowOff>
    </xdr:to>
    <xdr:sp macro="" textlink="">
      <xdr:nvSpPr>
        <xdr:cNvPr id="652" name="楕円 651"/>
        <xdr:cNvSpPr/>
      </xdr:nvSpPr>
      <xdr:spPr>
        <a:xfrm>
          <a:off x="12763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72390</xdr:rowOff>
    </xdr:from>
    <xdr:to>
      <xdr:col>71</xdr:col>
      <xdr:colOff>177800</xdr:colOff>
      <xdr:row>57</xdr:row>
      <xdr:rowOff>116205</xdr:rowOff>
    </xdr:to>
    <xdr:cxnSp macro="">
      <xdr:nvCxnSpPr>
        <xdr:cNvPr id="653" name="直線コネクタ 652"/>
        <xdr:cNvCxnSpPr/>
      </xdr:nvCxnSpPr>
      <xdr:spPr>
        <a:xfrm>
          <a:off x="12814300" y="98450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6"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17797</xdr:rowOff>
    </xdr:from>
    <xdr:ext cx="405111" cy="259045"/>
    <xdr:sp macro="" textlink="">
      <xdr:nvSpPr>
        <xdr:cNvPr id="658" name="n_1mainValue【学校施設】&#10;有形固定資産減価償却率"/>
        <xdr:cNvSpPr txBox="1"/>
      </xdr:nvSpPr>
      <xdr:spPr>
        <a:xfrm>
          <a:off x="15266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2557</xdr:rowOff>
    </xdr:from>
    <xdr:ext cx="405111" cy="259045"/>
    <xdr:sp macro="" textlink="">
      <xdr:nvSpPr>
        <xdr:cNvPr id="659" name="n_2mainValue【学校施設】&#10;有形固定資産減価償却率"/>
        <xdr:cNvSpPr txBox="1"/>
      </xdr:nvSpPr>
      <xdr:spPr>
        <a:xfrm>
          <a:off x="14389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12082</xdr:rowOff>
    </xdr:from>
    <xdr:ext cx="405111" cy="259045"/>
    <xdr:sp macro="" textlink="">
      <xdr:nvSpPr>
        <xdr:cNvPr id="660" name="n_3mainValue【学校施設】&#10;有形固定資産減価償却率"/>
        <xdr:cNvSpPr txBox="1"/>
      </xdr:nvSpPr>
      <xdr:spPr>
        <a:xfrm>
          <a:off x="13500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139717</xdr:rowOff>
    </xdr:from>
    <xdr:ext cx="405111" cy="259045"/>
    <xdr:sp macro="" textlink="">
      <xdr:nvSpPr>
        <xdr:cNvPr id="661" name="n_4mainValue【学校施設】&#10;有形固定資産減価償却率"/>
        <xdr:cNvSpPr txBox="1"/>
      </xdr:nvSpPr>
      <xdr:spPr>
        <a:xfrm>
          <a:off x="126117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160274</xdr:rowOff>
    </xdr:from>
    <xdr:to>
      <xdr:col>116</xdr:col>
      <xdr:colOff>114300</xdr:colOff>
      <xdr:row>61</xdr:row>
      <xdr:rowOff>90424</xdr:rowOff>
    </xdr:to>
    <xdr:sp macro="" textlink="">
      <xdr:nvSpPr>
        <xdr:cNvPr id="702" name="楕円 701"/>
        <xdr:cNvSpPr/>
      </xdr:nvSpPr>
      <xdr:spPr>
        <a:xfrm>
          <a:off x="22110700" y="10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11701</xdr:rowOff>
    </xdr:from>
    <xdr:ext cx="469744" cy="259045"/>
    <xdr:sp macro="" textlink="">
      <xdr:nvSpPr>
        <xdr:cNvPr id="703" name="【学校施設】&#10;一人当たり面積該当値テキスト"/>
        <xdr:cNvSpPr txBox="1"/>
      </xdr:nvSpPr>
      <xdr:spPr>
        <a:xfrm>
          <a:off x="22199600" y="1029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37973</xdr:rowOff>
    </xdr:from>
    <xdr:to>
      <xdr:col>112</xdr:col>
      <xdr:colOff>38100</xdr:colOff>
      <xdr:row>60</xdr:row>
      <xdr:rowOff>139573</xdr:rowOff>
    </xdr:to>
    <xdr:sp macro="" textlink="">
      <xdr:nvSpPr>
        <xdr:cNvPr id="704" name="楕円 703"/>
        <xdr:cNvSpPr/>
      </xdr:nvSpPr>
      <xdr:spPr>
        <a:xfrm>
          <a:off x="21272500" y="103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88773</xdr:rowOff>
    </xdr:from>
    <xdr:to>
      <xdr:col>116</xdr:col>
      <xdr:colOff>63500</xdr:colOff>
      <xdr:row>61</xdr:row>
      <xdr:rowOff>39624</xdr:rowOff>
    </xdr:to>
    <xdr:cxnSp macro="">
      <xdr:nvCxnSpPr>
        <xdr:cNvPr id="705" name="直線コネクタ 704"/>
        <xdr:cNvCxnSpPr/>
      </xdr:nvCxnSpPr>
      <xdr:spPr>
        <a:xfrm>
          <a:off x="21323300" y="10375773"/>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06" name="楕円 705"/>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88773</xdr:rowOff>
    </xdr:from>
    <xdr:to>
      <xdr:col>111</xdr:col>
      <xdr:colOff>177800</xdr:colOff>
      <xdr:row>62</xdr:row>
      <xdr:rowOff>76200</xdr:rowOff>
    </xdr:to>
    <xdr:cxnSp macro="">
      <xdr:nvCxnSpPr>
        <xdr:cNvPr id="707" name="直線コネクタ 706"/>
        <xdr:cNvCxnSpPr/>
      </xdr:nvCxnSpPr>
      <xdr:spPr>
        <a:xfrm flipV="1">
          <a:off x="20434300" y="10375773"/>
          <a:ext cx="889000" cy="3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14732</xdr:rowOff>
    </xdr:from>
    <xdr:to>
      <xdr:col>102</xdr:col>
      <xdr:colOff>165100</xdr:colOff>
      <xdr:row>63</xdr:row>
      <xdr:rowOff>116332</xdr:rowOff>
    </xdr:to>
    <xdr:sp macro="" textlink="">
      <xdr:nvSpPr>
        <xdr:cNvPr id="708" name="楕円 707"/>
        <xdr:cNvSpPr/>
      </xdr:nvSpPr>
      <xdr:spPr>
        <a:xfrm>
          <a:off x="194945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63</xdr:row>
      <xdr:rowOff>65532</xdr:rowOff>
    </xdr:to>
    <xdr:cxnSp macro="">
      <xdr:nvCxnSpPr>
        <xdr:cNvPr id="709" name="直線コネクタ 708"/>
        <xdr:cNvCxnSpPr/>
      </xdr:nvCxnSpPr>
      <xdr:spPr>
        <a:xfrm flipV="1">
          <a:off x="19545300" y="10706100"/>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18542</xdr:rowOff>
    </xdr:from>
    <xdr:to>
      <xdr:col>98</xdr:col>
      <xdr:colOff>38100</xdr:colOff>
      <xdr:row>63</xdr:row>
      <xdr:rowOff>120142</xdr:rowOff>
    </xdr:to>
    <xdr:sp macro="" textlink="">
      <xdr:nvSpPr>
        <xdr:cNvPr id="710" name="楕円 709"/>
        <xdr:cNvSpPr/>
      </xdr:nvSpPr>
      <xdr:spPr>
        <a:xfrm>
          <a:off x="18605500" y="108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65532</xdr:rowOff>
    </xdr:from>
    <xdr:to>
      <xdr:col>102</xdr:col>
      <xdr:colOff>114300</xdr:colOff>
      <xdr:row>63</xdr:row>
      <xdr:rowOff>69342</xdr:rowOff>
    </xdr:to>
    <xdr:cxnSp macro="">
      <xdr:nvCxnSpPr>
        <xdr:cNvPr id="711" name="直線コネクタ 710"/>
        <xdr:cNvCxnSpPr/>
      </xdr:nvCxnSpPr>
      <xdr:spPr>
        <a:xfrm flipV="1">
          <a:off x="18656300" y="1086688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712"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713"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714"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715"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156100</xdr:rowOff>
    </xdr:from>
    <xdr:ext cx="469744" cy="259045"/>
    <xdr:sp macro="" textlink="">
      <xdr:nvSpPr>
        <xdr:cNvPr id="716" name="n_1mainValue【学校施設】&#10;一人当たり面積"/>
        <xdr:cNvSpPr txBox="1"/>
      </xdr:nvSpPr>
      <xdr:spPr>
        <a:xfrm>
          <a:off x="21075727"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17" name="n_2mainValue【学校施設】&#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107459</xdr:rowOff>
    </xdr:from>
    <xdr:ext cx="469744" cy="259045"/>
    <xdr:sp macro="" textlink="">
      <xdr:nvSpPr>
        <xdr:cNvPr id="718" name="n_3mainValue【学校施設】&#10;一人当たり面積"/>
        <xdr:cNvSpPr txBox="1"/>
      </xdr:nvSpPr>
      <xdr:spPr>
        <a:xfrm>
          <a:off x="19310427" y="109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111269</xdr:rowOff>
    </xdr:from>
    <xdr:ext cx="469744" cy="259045"/>
    <xdr:sp macro="" textlink="">
      <xdr:nvSpPr>
        <xdr:cNvPr id="719" name="n_4mainValue【学校施設】&#10;一人当たり面積"/>
        <xdr:cNvSpPr txBox="1"/>
      </xdr:nvSpPr>
      <xdr:spPr>
        <a:xfrm>
          <a:off x="18421427"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4"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41911</xdr:rowOff>
    </xdr:from>
    <xdr:to>
      <xdr:col>85</xdr:col>
      <xdr:colOff>177800</xdr:colOff>
      <xdr:row>105</xdr:row>
      <xdr:rowOff>143511</xdr:rowOff>
    </xdr:to>
    <xdr:sp macro="" textlink="">
      <xdr:nvSpPr>
        <xdr:cNvPr id="775" name="楕円 774"/>
        <xdr:cNvSpPr/>
      </xdr:nvSpPr>
      <xdr:spPr>
        <a:xfrm>
          <a:off x="162687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20338</xdr:rowOff>
    </xdr:from>
    <xdr:ext cx="405111" cy="259045"/>
    <xdr:sp macro="" textlink="">
      <xdr:nvSpPr>
        <xdr:cNvPr id="776" name="【公民館】&#10;有形固定資産減価償却率該当値テキスト"/>
        <xdr:cNvSpPr txBox="1"/>
      </xdr:nvSpPr>
      <xdr:spPr>
        <a:xfrm>
          <a:off x="16357600"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777" name="楕円 776"/>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92711</xdr:rowOff>
    </xdr:to>
    <xdr:cxnSp macro="">
      <xdr:nvCxnSpPr>
        <xdr:cNvPr id="778" name="直線コネクタ 777"/>
        <xdr:cNvCxnSpPr/>
      </xdr:nvCxnSpPr>
      <xdr:spPr>
        <a:xfrm>
          <a:off x="15481300" y="1807463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79" name="楕円 778"/>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72389</xdr:rowOff>
    </xdr:to>
    <xdr:cxnSp macro="">
      <xdr:nvCxnSpPr>
        <xdr:cNvPr id="780" name="直線コネクタ 779"/>
        <xdr:cNvCxnSpPr/>
      </xdr:nvCxnSpPr>
      <xdr:spPr>
        <a:xfrm>
          <a:off x="14592300" y="180098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153670</xdr:rowOff>
    </xdr:from>
    <xdr:to>
      <xdr:col>72</xdr:col>
      <xdr:colOff>38100</xdr:colOff>
      <xdr:row>105</xdr:row>
      <xdr:rowOff>83820</xdr:rowOff>
    </xdr:to>
    <xdr:sp macro="" textlink="">
      <xdr:nvSpPr>
        <xdr:cNvPr id="781" name="楕円 780"/>
        <xdr:cNvSpPr/>
      </xdr:nvSpPr>
      <xdr:spPr>
        <a:xfrm>
          <a:off x="13652500" y="179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33020</xdr:rowOff>
    </xdr:to>
    <xdr:cxnSp macro="">
      <xdr:nvCxnSpPr>
        <xdr:cNvPr id="782" name="直線コネクタ 781"/>
        <xdr:cNvCxnSpPr/>
      </xdr:nvCxnSpPr>
      <xdr:spPr>
        <a:xfrm flipV="1">
          <a:off x="13703300" y="180098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134620</xdr:rowOff>
    </xdr:from>
    <xdr:to>
      <xdr:col>67</xdr:col>
      <xdr:colOff>101600</xdr:colOff>
      <xdr:row>105</xdr:row>
      <xdr:rowOff>64770</xdr:rowOff>
    </xdr:to>
    <xdr:sp macro="" textlink="">
      <xdr:nvSpPr>
        <xdr:cNvPr id="783" name="楕円 782"/>
        <xdr:cNvSpPr/>
      </xdr:nvSpPr>
      <xdr:spPr>
        <a:xfrm>
          <a:off x="12763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13970</xdr:rowOff>
    </xdr:from>
    <xdr:to>
      <xdr:col>71</xdr:col>
      <xdr:colOff>177800</xdr:colOff>
      <xdr:row>105</xdr:row>
      <xdr:rowOff>33020</xdr:rowOff>
    </xdr:to>
    <xdr:cxnSp macro="">
      <xdr:nvCxnSpPr>
        <xdr:cNvPr id="784" name="直線コネクタ 783"/>
        <xdr:cNvCxnSpPr/>
      </xdr:nvCxnSpPr>
      <xdr:spPr>
        <a:xfrm>
          <a:off x="12814300" y="18016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5"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6"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87"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88"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789" name="n_1mainValue【公民館】&#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90" name="n_2mainValue【公民館】&#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74947</xdr:rowOff>
    </xdr:from>
    <xdr:ext cx="405111" cy="259045"/>
    <xdr:sp macro="" textlink="">
      <xdr:nvSpPr>
        <xdr:cNvPr id="791" name="n_3mainValue【公民館】&#10;有形固定資産減価償却率"/>
        <xdr:cNvSpPr txBox="1"/>
      </xdr:nvSpPr>
      <xdr:spPr>
        <a:xfrm>
          <a:off x="13500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55897</xdr:rowOff>
    </xdr:from>
    <xdr:ext cx="405111" cy="259045"/>
    <xdr:sp macro="" textlink="">
      <xdr:nvSpPr>
        <xdr:cNvPr id="792" name="n_4mainValue【公民館】&#10;有形固定資産減価償却率"/>
        <xdr:cNvSpPr txBox="1"/>
      </xdr:nvSpPr>
      <xdr:spPr>
        <a:xfrm>
          <a:off x="12611744" y="180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1"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832" name="楕円 831"/>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74947</xdr:rowOff>
    </xdr:from>
    <xdr:ext cx="469744" cy="259045"/>
    <xdr:sp macro="" textlink="">
      <xdr:nvSpPr>
        <xdr:cNvPr id="833" name="【公民館】&#10;一人当たり面積該当値テキスト"/>
        <xdr:cNvSpPr txBox="1"/>
      </xdr:nvSpPr>
      <xdr:spPr>
        <a:xfrm>
          <a:off x="22199600"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53339</xdr:rowOff>
    </xdr:from>
    <xdr:to>
      <xdr:col>112</xdr:col>
      <xdr:colOff>38100</xdr:colOff>
      <xdr:row>106</xdr:row>
      <xdr:rowOff>154939</xdr:rowOff>
    </xdr:to>
    <xdr:sp macro="" textlink="">
      <xdr:nvSpPr>
        <xdr:cNvPr id="834" name="楕円 833"/>
        <xdr:cNvSpPr/>
      </xdr:nvSpPr>
      <xdr:spPr>
        <a:xfrm>
          <a:off x="212725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104139</xdr:rowOff>
    </xdr:to>
    <xdr:cxnSp macro="">
      <xdr:nvCxnSpPr>
        <xdr:cNvPr id="835" name="直線コネクタ 834"/>
        <xdr:cNvCxnSpPr/>
      </xdr:nvCxnSpPr>
      <xdr:spPr>
        <a:xfrm flipV="1">
          <a:off x="21323300" y="182765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163830</xdr:rowOff>
    </xdr:from>
    <xdr:to>
      <xdr:col>107</xdr:col>
      <xdr:colOff>101600</xdr:colOff>
      <xdr:row>107</xdr:row>
      <xdr:rowOff>93980</xdr:rowOff>
    </xdr:to>
    <xdr:sp macro="" textlink="">
      <xdr:nvSpPr>
        <xdr:cNvPr id="836" name="楕円 835"/>
        <xdr:cNvSpPr/>
      </xdr:nvSpPr>
      <xdr:spPr>
        <a:xfrm>
          <a:off x="20383500" y="183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104139</xdr:rowOff>
    </xdr:from>
    <xdr:to>
      <xdr:col>111</xdr:col>
      <xdr:colOff>177800</xdr:colOff>
      <xdr:row>107</xdr:row>
      <xdr:rowOff>43180</xdr:rowOff>
    </xdr:to>
    <xdr:cxnSp macro="">
      <xdr:nvCxnSpPr>
        <xdr:cNvPr id="837" name="直線コネクタ 836"/>
        <xdr:cNvCxnSpPr/>
      </xdr:nvCxnSpPr>
      <xdr:spPr>
        <a:xfrm flipV="1">
          <a:off x="20434300" y="182778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121920</xdr:rowOff>
    </xdr:from>
    <xdr:to>
      <xdr:col>102</xdr:col>
      <xdr:colOff>165100</xdr:colOff>
      <xdr:row>107</xdr:row>
      <xdr:rowOff>52070</xdr:rowOff>
    </xdr:to>
    <xdr:sp macro="" textlink="">
      <xdr:nvSpPr>
        <xdr:cNvPr id="838" name="楕円 837"/>
        <xdr:cNvSpPr/>
      </xdr:nvSpPr>
      <xdr:spPr>
        <a:xfrm>
          <a:off x="19494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1270</xdr:rowOff>
    </xdr:from>
    <xdr:to>
      <xdr:col>107</xdr:col>
      <xdr:colOff>50800</xdr:colOff>
      <xdr:row>107</xdr:row>
      <xdr:rowOff>43180</xdr:rowOff>
    </xdr:to>
    <xdr:cxnSp macro="">
      <xdr:nvCxnSpPr>
        <xdr:cNvPr id="839" name="直線コネクタ 838"/>
        <xdr:cNvCxnSpPr/>
      </xdr:nvCxnSpPr>
      <xdr:spPr>
        <a:xfrm>
          <a:off x="19545300" y="18346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840" name="楕円 839"/>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1270</xdr:rowOff>
    </xdr:from>
    <xdr:to>
      <xdr:col>102</xdr:col>
      <xdr:colOff>114300</xdr:colOff>
      <xdr:row>107</xdr:row>
      <xdr:rowOff>3811</xdr:rowOff>
    </xdr:to>
    <xdr:cxnSp macro="">
      <xdr:nvCxnSpPr>
        <xdr:cNvPr id="841" name="直線コネクタ 840"/>
        <xdr:cNvCxnSpPr/>
      </xdr:nvCxnSpPr>
      <xdr:spPr>
        <a:xfrm flipV="1">
          <a:off x="18656300" y="183464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2"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3"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4"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5"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xdr:rowOff>
    </xdr:from>
    <xdr:ext cx="469744" cy="259045"/>
    <xdr:sp macro="" textlink="">
      <xdr:nvSpPr>
        <xdr:cNvPr id="846" name="n_1mainValue【公民館】&#10;一人当たり面積"/>
        <xdr:cNvSpPr txBox="1"/>
      </xdr:nvSpPr>
      <xdr:spPr>
        <a:xfrm>
          <a:off x="21075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85107</xdr:rowOff>
    </xdr:from>
    <xdr:ext cx="469744" cy="259045"/>
    <xdr:sp macro="" textlink="">
      <xdr:nvSpPr>
        <xdr:cNvPr id="847" name="n_2mainValue【公民館】&#10;一人当たり面積"/>
        <xdr:cNvSpPr txBox="1"/>
      </xdr:nvSpPr>
      <xdr:spPr>
        <a:xfrm>
          <a:off x="20199427"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48" name="n_3main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45738</xdr:rowOff>
    </xdr:from>
    <xdr:ext cx="469744" cy="259045"/>
    <xdr:sp macro="" textlink="">
      <xdr:nvSpPr>
        <xdr:cNvPr id="849" name="n_4mainValue【公民館】&#10;一人当たり面積"/>
        <xdr:cNvSpPr txBox="1"/>
      </xdr:nvSpPr>
      <xdr:spPr>
        <a:xfrm>
          <a:off x="18421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ほとんどの類型において、有形固定資産減価償却率は類似団体平均を下回っているものの、公民館については、類似団体平均を上回っている。これは、昭和５０年代に多くの公民館が建設されており、耐用年数である５０年に近づきつつあるためである。そのうち、中央公民館については、平成２９年度から着手している多機能観光支援施設に機能を移転し、令和３年度までに複合化を図る予定であ</a:t>
          </a:r>
          <a:r>
            <a:rPr kumimoji="1" lang="ja-JP" altLang="en-US" sz="1100">
              <a:solidFill>
                <a:sysClr val="windowText" lastClr="000000"/>
              </a:solidFill>
              <a:effectLst/>
              <a:latin typeface="+mn-lt"/>
              <a:ea typeface="+mn-ea"/>
              <a:cs typeface="+mn-cs"/>
            </a:rPr>
            <a:t>ることから今後大幅に改善される見込みである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橋りょう・トンネル及び公営住宅においては、伊野波橋の更新、謝花第２団地の新築により減価償却率が低下している。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また、学校施設については、類似団体と比較し大きく下回っている。これは、</a:t>
          </a:r>
          <a:r>
            <a:rPr kumimoji="1" lang="ja-JP" altLang="en-US" sz="1100">
              <a:solidFill>
                <a:sysClr val="windowText" lastClr="000000"/>
              </a:solidFill>
              <a:effectLst/>
              <a:latin typeface="+mn-lt"/>
              <a:ea typeface="+mn-ea"/>
              <a:cs typeface="+mn-cs"/>
            </a:rPr>
            <a:t>耐震化のため</a:t>
          </a:r>
          <a:r>
            <a:rPr kumimoji="1" lang="ja-JP" altLang="ja-JP" sz="1100">
              <a:solidFill>
                <a:sysClr val="windowText" lastClr="000000"/>
              </a:solidFill>
              <a:effectLst/>
              <a:latin typeface="+mn-lt"/>
              <a:ea typeface="+mn-ea"/>
              <a:cs typeface="+mn-cs"/>
            </a:rPr>
            <a:t>平成２４年度から順次更新を進めてきたことによるものであ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。令和２年度に</a:t>
          </a:r>
          <a:r>
            <a:rPr kumimoji="1" lang="ja-JP" altLang="en-US" sz="1100">
              <a:solidFill>
                <a:sysClr val="windowText" lastClr="000000"/>
              </a:solidFill>
              <a:effectLst/>
              <a:latin typeface="+mn-lt"/>
              <a:ea typeface="+mn-ea"/>
              <a:cs typeface="+mn-cs"/>
            </a:rPr>
            <a:t>おいて償却率が大きく低下した要因として、</a:t>
          </a:r>
          <a:r>
            <a:rPr kumimoji="1" lang="ja-JP" altLang="ja-JP" sz="1100">
              <a:solidFill>
                <a:sysClr val="windowText" lastClr="000000"/>
              </a:solidFill>
              <a:effectLst/>
              <a:latin typeface="+mn-lt"/>
              <a:ea typeface="+mn-ea"/>
              <a:cs typeface="+mn-cs"/>
            </a:rPr>
            <a:t>上本部小学校及び中学校</a:t>
          </a:r>
          <a:r>
            <a:rPr kumimoji="1" lang="ja-JP" altLang="en-US" sz="1100">
              <a:solidFill>
                <a:sysClr val="windowText" lastClr="000000"/>
              </a:solidFill>
              <a:effectLst/>
              <a:latin typeface="+mn-lt"/>
              <a:ea typeface="+mn-ea"/>
              <a:cs typeface="+mn-cs"/>
            </a:rPr>
            <a:t>を集約化し一貫校として</a:t>
          </a:r>
          <a:r>
            <a:rPr kumimoji="1" lang="ja-JP" altLang="ja-JP" sz="1100">
              <a:solidFill>
                <a:sysClr val="windowText" lastClr="000000"/>
              </a:solidFill>
              <a:effectLst/>
              <a:latin typeface="+mn-lt"/>
              <a:ea typeface="+mn-ea"/>
              <a:cs typeface="+mn-cs"/>
            </a:rPr>
            <a:t>更新</a:t>
          </a:r>
          <a:r>
            <a:rPr kumimoji="1" lang="ja-JP" altLang="en-US" sz="1100">
              <a:solidFill>
                <a:sysClr val="windowText" lastClr="000000"/>
              </a:solidFill>
              <a:effectLst/>
              <a:latin typeface="+mn-lt"/>
              <a:ea typeface="+mn-ea"/>
              <a:cs typeface="+mn-cs"/>
            </a:rPr>
            <a:t>したこと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旧屋外プール施設を除却し町所有屋内プール施設へ集約したことが挙げられる。</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年度には伊豆味小中学校屋体の更新</a:t>
          </a:r>
          <a:r>
            <a:rPr kumimoji="1" lang="ja-JP" altLang="en-US" sz="1100">
              <a:solidFill>
                <a:sysClr val="windowText" lastClr="000000"/>
              </a:solidFill>
              <a:effectLst/>
              <a:latin typeface="+mn-lt"/>
              <a:ea typeface="+mn-ea"/>
              <a:cs typeface="+mn-cs"/>
            </a:rPr>
            <a:t>、令和５年度には給食センターの更新</a:t>
          </a:r>
          <a:r>
            <a:rPr kumimoji="1" lang="ja-JP" altLang="ja-JP" sz="1100">
              <a:solidFill>
                <a:sysClr val="windowText" lastClr="000000"/>
              </a:solidFill>
              <a:effectLst/>
              <a:latin typeface="+mn-lt"/>
              <a:ea typeface="+mn-ea"/>
              <a:cs typeface="+mn-cs"/>
            </a:rPr>
            <a:t>が予定されている。これにより今後の維持管理費用の減少も見込まれる。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13,153
12,987
54.36
11,650,394
11,449,908
170,353
4,133,386
8,307,189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4" name="楕円 73"/>
        <xdr:cNvSpPr/>
      </xdr:nvSpPr>
      <xdr:spPr>
        <a:xfrm>
          <a:off x="4584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75673</xdr:rowOff>
    </xdr:from>
    <xdr:ext cx="405111" cy="259045"/>
    <xdr:sp macro="" textlink="">
      <xdr:nvSpPr>
        <xdr:cNvPr id="75" name="【図書館】&#10;有形固定資産減価償却率該当値テキスト"/>
        <xdr:cNvSpPr txBox="1"/>
      </xdr:nvSpPr>
      <xdr:spPr>
        <a:xfrm>
          <a:off x="4673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6" name="楕円 75"/>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40</xdr:row>
      <xdr:rowOff>148046</xdr:rowOff>
    </xdr:to>
    <xdr:cxnSp macro="">
      <xdr:nvCxnSpPr>
        <xdr:cNvPr id="77" name="直線コネクタ 76"/>
        <xdr:cNvCxnSpPr/>
      </xdr:nvCxnSpPr>
      <xdr:spPr>
        <a:xfrm>
          <a:off x="3797300" y="69799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44994</xdr:rowOff>
    </xdr:from>
    <xdr:to>
      <xdr:col>15</xdr:col>
      <xdr:colOff>101600</xdr:colOff>
      <xdr:row>40</xdr:row>
      <xdr:rowOff>146594</xdr:rowOff>
    </xdr:to>
    <xdr:sp macro="" textlink="">
      <xdr:nvSpPr>
        <xdr:cNvPr id="78" name="楕円 77"/>
        <xdr:cNvSpPr/>
      </xdr:nvSpPr>
      <xdr:spPr>
        <a:xfrm>
          <a:off x="2857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95794</xdr:rowOff>
    </xdr:from>
    <xdr:to>
      <xdr:col>19</xdr:col>
      <xdr:colOff>177800</xdr:colOff>
      <xdr:row>40</xdr:row>
      <xdr:rowOff>121920</xdr:rowOff>
    </xdr:to>
    <xdr:cxnSp macro="">
      <xdr:nvCxnSpPr>
        <xdr:cNvPr id="79" name="直線コネクタ 78"/>
        <xdr:cNvCxnSpPr/>
      </xdr:nvCxnSpPr>
      <xdr:spPr>
        <a:xfrm>
          <a:off x="2908300" y="69537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18869</xdr:rowOff>
    </xdr:from>
    <xdr:to>
      <xdr:col>10</xdr:col>
      <xdr:colOff>165100</xdr:colOff>
      <xdr:row>40</xdr:row>
      <xdr:rowOff>120469</xdr:rowOff>
    </xdr:to>
    <xdr:sp macro="" textlink="">
      <xdr:nvSpPr>
        <xdr:cNvPr id="80" name="楕円 79"/>
        <xdr:cNvSpPr/>
      </xdr:nvSpPr>
      <xdr:spPr>
        <a:xfrm>
          <a:off x="1968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69669</xdr:rowOff>
    </xdr:from>
    <xdr:to>
      <xdr:col>15</xdr:col>
      <xdr:colOff>50800</xdr:colOff>
      <xdr:row>40</xdr:row>
      <xdr:rowOff>95794</xdr:rowOff>
    </xdr:to>
    <xdr:cxnSp macro="">
      <xdr:nvCxnSpPr>
        <xdr:cNvPr id="81" name="直線コネクタ 80"/>
        <xdr:cNvCxnSpPr/>
      </xdr:nvCxnSpPr>
      <xdr:spPr>
        <a:xfrm>
          <a:off x="2019300" y="69276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69669</xdr:rowOff>
    </xdr:to>
    <xdr:cxnSp macro="">
      <xdr:nvCxnSpPr>
        <xdr:cNvPr id="83" name="直線コネクタ 82"/>
        <xdr:cNvCxnSpPr/>
      </xdr:nvCxnSpPr>
      <xdr:spPr>
        <a:xfrm>
          <a:off x="1130300" y="69015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88" name="n_1mainValue【図書館】&#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137721</xdr:rowOff>
    </xdr:from>
    <xdr:ext cx="405111" cy="259045"/>
    <xdr:sp macro="" textlink="">
      <xdr:nvSpPr>
        <xdr:cNvPr id="89" name="n_2mainValue【図書館】&#10;有形固定資産減価償却率"/>
        <xdr:cNvSpPr txBox="1"/>
      </xdr:nvSpPr>
      <xdr:spPr>
        <a:xfrm>
          <a:off x="2705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111596</xdr:rowOff>
    </xdr:from>
    <xdr:ext cx="405111" cy="259045"/>
    <xdr:sp macro="" textlink="">
      <xdr:nvSpPr>
        <xdr:cNvPr id="90" name="n_3mainValue【図書館】&#10;有形固定資産減価償却率"/>
        <xdr:cNvSpPr txBox="1"/>
      </xdr:nvSpPr>
      <xdr:spPr>
        <a:xfrm>
          <a:off x="1816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31" name="楕円 130"/>
        <xdr:cNvSpPr/>
      </xdr:nvSpPr>
      <xdr:spPr>
        <a:xfrm>
          <a:off x="10426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32" name="【図書館】&#10;一人当たり面積該当値テキスト"/>
        <xdr:cNvSpPr txBox="1"/>
      </xdr:nvSpPr>
      <xdr:spPr>
        <a:xfrm>
          <a:off x="10515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33" name="楕円 132"/>
        <xdr:cNvSpPr/>
      </xdr:nvSpPr>
      <xdr:spPr>
        <a:xfrm>
          <a:off x="9588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114300</xdr:rowOff>
    </xdr:to>
    <xdr:cxnSp macro="">
      <xdr:nvCxnSpPr>
        <xdr:cNvPr id="134" name="直線コネクタ 133"/>
        <xdr:cNvCxnSpPr/>
      </xdr:nvCxnSpPr>
      <xdr:spPr>
        <a:xfrm>
          <a:off x="9639300" y="714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63500</xdr:rowOff>
    </xdr:from>
    <xdr:to>
      <xdr:col>46</xdr:col>
      <xdr:colOff>38100</xdr:colOff>
      <xdr:row>41</xdr:row>
      <xdr:rowOff>165100</xdr:rowOff>
    </xdr:to>
    <xdr:sp macro="" textlink="">
      <xdr:nvSpPr>
        <xdr:cNvPr id="135" name="楕円 134"/>
        <xdr:cNvSpPr/>
      </xdr:nvSpPr>
      <xdr:spPr>
        <a:xfrm>
          <a:off x="8699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114300</xdr:rowOff>
    </xdr:from>
    <xdr:to>
      <xdr:col>50</xdr:col>
      <xdr:colOff>114300</xdr:colOff>
      <xdr:row>41</xdr:row>
      <xdr:rowOff>114300</xdr:rowOff>
    </xdr:to>
    <xdr:cxnSp macro="">
      <xdr:nvCxnSpPr>
        <xdr:cNvPr id="136" name="直線コネクタ 135"/>
        <xdr:cNvCxnSpPr/>
      </xdr:nvCxnSpPr>
      <xdr:spPr>
        <a:xfrm>
          <a:off x="8750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63500</xdr:rowOff>
    </xdr:from>
    <xdr:to>
      <xdr:col>41</xdr:col>
      <xdr:colOff>101600</xdr:colOff>
      <xdr:row>41</xdr:row>
      <xdr:rowOff>165100</xdr:rowOff>
    </xdr:to>
    <xdr:sp macro="" textlink="">
      <xdr:nvSpPr>
        <xdr:cNvPr id="137" name="楕円 136"/>
        <xdr:cNvSpPr/>
      </xdr:nvSpPr>
      <xdr:spPr>
        <a:xfrm>
          <a:off x="7810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114300</xdr:rowOff>
    </xdr:from>
    <xdr:to>
      <xdr:col>45</xdr:col>
      <xdr:colOff>177800</xdr:colOff>
      <xdr:row>41</xdr:row>
      <xdr:rowOff>114300</xdr:rowOff>
    </xdr:to>
    <xdr:cxnSp macro="">
      <xdr:nvCxnSpPr>
        <xdr:cNvPr id="138" name="直線コネクタ 137"/>
        <xdr:cNvCxnSpPr/>
      </xdr:nvCxnSpPr>
      <xdr:spPr>
        <a:xfrm>
          <a:off x="7861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63500</xdr:rowOff>
    </xdr:from>
    <xdr:to>
      <xdr:col>36</xdr:col>
      <xdr:colOff>165100</xdr:colOff>
      <xdr:row>41</xdr:row>
      <xdr:rowOff>165100</xdr:rowOff>
    </xdr:to>
    <xdr:sp macro="" textlink="">
      <xdr:nvSpPr>
        <xdr:cNvPr id="139" name="楕円 138"/>
        <xdr:cNvSpPr/>
      </xdr:nvSpPr>
      <xdr:spPr>
        <a:xfrm>
          <a:off x="6921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114300</xdr:rowOff>
    </xdr:from>
    <xdr:to>
      <xdr:col>41</xdr:col>
      <xdr:colOff>50800</xdr:colOff>
      <xdr:row>41</xdr:row>
      <xdr:rowOff>114300</xdr:rowOff>
    </xdr:to>
    <xdr:cxnSp macro="">
      <xdr:nvCxnSpPr>
        <xdr:cNvPr id="140" name="直線コネクタ 139"/>
        <xdr:cNvCxnSpPr/>
      </xdr:nvCxnSpPr>
      <xdr:spPr>
        <a:xfrm>
          <a:off x="6972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45" name="n_1mainValue【図書館】&#10;一人当たり面積"/>
        <xdr:cNvSpPr txBox="1"/>
      </xdr:nvSpPr>
      <xdr:spPr>
        <a:xfrm>
          <a:off x="9391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46" name="n_2mainValue【図書館】&#10;一人当たり面積"/>
        <xdr:cNvSpPr txBox="1"/>
      </xdr:nvSpPr>
      <xdr:spPr>
        <a:xfrm>
          <a:off x="8515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156227</xdr:rowOff>
    </xdr:from>
    <xdr:ext cx="469744" cy="259045"/>
    <xdr:sp macro="" textlink="">
      <xdr:nvSpPr>
        <xdr:cNvPr id="147" name="n_3mainValue【図書館】&#10;一人当たり面積"/>
        <xdr:cNvSpPr txBox="1"/>
      </xdr:nvSpPr>
      <xdr:spPr>
        <a:xfrm>
          <a:off x="7626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156227</xdr:rowOff>
    </xdr:from>
    <xdr:ext cx="469744" cy="259045"/>
    <xdr:sp macro="" textlink="">
      <xdr:nvSpPr>
        <xdr:cNvPr id="148" name="n_4mainValue【図書館】&#10;一人当たり面積"/>
        <xdr:cNvSpPr txBox="1"/>
      </xdr:nvSpPr>
      <xdr:spPr>
        <a:xfrm>
          <a:off x="6737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90" name="楕円 189"/>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123933</xdr:rowOff>
    </xdr:from>
    <xdr:ext cx="405111" cy="259045"/>
    <xdr:sp macro="" textlink="">
      <xdr:nvSpPr>
        <xdr:cNvPr id="191" name="【体育館・プール】&#10;有形固定資産減価償却率該当値テキスト"/>
        <xdr:cNvSpPr txBox="1"/>
      </xdr:nvSpPr>
      <xdr:spPr>
        <a:xfrm>
          <a:off x="46736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92" name="楕円 191"/>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151856</xdr:rowOff>
    </xdr:to>
    <xdr:cxnSp macro="">
      <xdr:nvCxnSpPr>
        <xdr:cNvPr id="193" name="直線コネクタ 192"/>
        <xdr:cNvCxnSpPr/>
      </xdr:nvCxnSpPr>
      <xdr:spPr>
        <a:xfrm>
          <a:off x="3797300" y="102347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35741</xdr:rowOff>
    </xdr:from>
    <xdr:to>
      <xdr:col>15</xdr:col>
      <xdr:colOff>101600</xdr:colOff>
      <xdr:row>59</xdr:row>
      <xdr:rowOff>137341</xdr:rowOff>
    </xdr:to>
    <xdr:sp macro="" textlink="">
      <xdr:nvSpPr>
        <xdr:cNvPr id="194" name="楕円 193"/>
        <xdr:cNvSpPr/>
      </xdr:nvSpPr>
      <xdr:spPr>
        <a:xfrm>
          <a:off x="2857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86541</xdr:rowOff>
    </xdr:from>
    <xdr:to>
      <xdr:col>19</xdr:col>
      <xdr:colOff>177800</xdr:colOff>
      <xdr:row>59</xdr:row>
      <xdr:rowOff>119199</xdr:rowOff>
    </xdr:to>
    <xdr:cxnSp macro="">
      <xdr:nvCxnSpPr>
        <xdr:cNvPr id="195" name="直線コネクタ 194"/>
        <xdr:cNvCxnSpPr/>
      </xdr:nvCxnSpPr>
      <xdr:spPr>
        <a:xfrm>
          <a:off x="2908300" y="102020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xdr:rowOff>
    </xdr:from>
    <xdr:to>
      <xdr:col>10</xdr:col>
      <xdr:colOff>165100</xdr:colOff>
      <xdr:row>59</xdr:row>
      <xdr:rowOff>106317</xdr:rowOff>
    </xdr:to>
    <xdr:sp macro="" textlink="">
      <xdr:nvSpPr>
        <xdr:cNvPr id="196" name="楕円 195"/>
        <xdr:cNvSpPr/>
      </xdr:nvSpPr>
      <xdr:spPr>
        <a:xfrm>
          <a:off x="1968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55517</xdr:rowOff>
    </xdr:from>
    <xdr:to>
      <xdr:col>15</xdr:col>
      <xdr:colOff>50800</xdr:colOff>
      <xdr:row>59</xdr:row>
      <xdr:rowOff>86541</xdr:rowOff>
    </xdr:to>
    <xdr:cxnSp macro="">
      <xdr:nvCxnSpPr>
        <xdr:cNvPr id="197" name="直線コネクタ 196"/>
        <xdr:cNvCxnSpPr/>
      </xdr:nvCxnSpPr>
      <xdr:spPr>
        <a:xfrm>
          <a:off x="2019300" y="101710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8" name="楕円 197"/>
        <xdr:cNvSpPr/>
      </xdr:nvSpPr>
      <xdr:spPr>
        <a:xfrm>
          <a:off x="107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55517</xdr:rowOff>
    </xdr:to>
    <xdr:cxnSp macro="">
      <xdr:nvCxnSpPr>
        <xdr:cNvPr id="199" name="直線コネクタ 198"/>
        <xdr:cNvCxnSpPr/>
      </xdr:nvCxnSpPr>
      <xdr:spPr>
        <a:xfrm>
          <a:off x="1130300" y="101269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15076</xdr:rowOff>
    </xdr:from>
    <xdr:ext cx="405111" cy="259045"/>
    <xdr:sp macro="" textlink="">
      <xdr:nvSpPr>
        <xdr:cNvPr id="204" name="n_1mainValue【体育館・プール】&#10;有形固定資産減価償却率"/>
        <xdr:cNvSpPr txBox="1"/>
      </xdr:nvSpPr>
      <xdr:spPr>
        <a:xfrm>
          <a:off x="3582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153868</xdr:rowOff>
    </xdr:from>
    <xdr:ext cx="405111" cy="259045"/>
    <xdr:sp macro="" textlink="">
      <xdr:nvSpPr>
        <xdr:cNvPr id="205" name="n_2mainValue【体育館・プール】&#10;有形固定資産減価償却率"/>
        <xdr:cNvSpPr txBox="1"/>
      </xdr:nvSpPr>
      <xdr:spPr>
        <a:xfrm>
          <a:off x="2705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122844</xdr:rowOff>
    </xdr:from>
    <xdr:ext cx="405111" cy="259045"/>
    <xdr:sp macro="" textlink="">
      <xdr:nvSpPr>
        <xdr:cNvPr id="206" name="n_3mainValue【体育館・プール】&#10;有形固定資産減価償却率"/>
        <xdr:cNvSpPr txBox="1"/>
      </xdr:nvSpPr>
      <xdr:spPr>
        <a:xfrm>
          <a:off x="1816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207" name="n_4mainValue【体育館・プール】&#10;有形固定資産減価償却率"/>
        <xdr:cNvSpPr txBox="1"/>
      </xdr:nvSpPr>
      <xdr:spPr>
        <a:xfrm>
          <a:off x="927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12881</xdr:rowOff>
    </xdr:from>
    <xdr:to>
      <xdr:col>55</xdr:col>
      <xdr:colOff>50800</xdr:colOff>
      <xdr:row>60</xdr:row>
      <xdr:rowOff>114481</xdr:rowOff>
    </xdr:to>
    <xdr:sp macro="" textlink="">
      <xdr:nvSpPr>
        <xdr:cNvPr id="249" name="楕円 248"/>
        <xdr:cNvSpPr/>
      </xdr:nvSpPr>
      <xdr:spPr>
        <a:xfrm>
          <a:off x="10426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35758</xdr:rowOff>
    </xdr:from>
    <xdr:ext cx="469744" cy="259045"/>
    <xdr:sp macro="" textlink="">
      <xdr:nvSpPr>
        <xdr:cNvPr id="250" name="【体育館・プール】&#10;一人当たり面積該当値テキスト"/>
        <xdr:cNvSpPr txBox="1"/>
      </xdr:nvSpPr>
      <xdr:spPr>
        <a:xfrm>
          <a:off x="10515600" y="1015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14515</xdr:rowOff>
    </xdr:from>
    <xdr:to>
      <xdr:col>50</xdr:col>
      <xdr:colOff>165100</xdr:colOff>
      <xdr:row>60</xdr:row>
      <xdr:rowOff>116115</xdr:rowOff>
    </xdr:to>
    <xdr:sp macro="" textlink="">
      <xdr:nvSpPr>
        <xdr:cNvPr id="251" name="楕円 250"/>
        <xdr:cNvSpPr/>
      </xdr:nvSpPr>
      <xdr:spPr>
        <a:xfrm>
          <a:off x="958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63681</xdr:rowOff>
    </xdr:from>
    <xdr:to>
      <xdr:col>55</xdr:col>
      <xdr:colOff>0</xdr:colOff>
      <xdr:row>60</xdr:row>
      <xdr:rowOff>65315</xdr:rowOff>
    </xdr:to>
    <xdr:cxnSp macro="">
      <xdr:nvCxnSpPr>
        <xdr:cNvPr id="252" name="直線コネクタ 251"/>
        <xdr:cNvCxnSpPr/>
      </xdr:nvCxnSpPr>
      <xdr:spPr>
        <a:xfrm flipV="1">
          <a:off x="9639300" y="1035068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16147</xdr:rowOff>
    </xdr:from>
    <xdr:to>
      <xdr:col>46</xdr:col>
      <xdr:colOff>38100</xdr:colOff>
      <xdr:row>60</xdr:row>
      <xdr:rowOff>117747</xdr:rowOff>
    </xdr:to>
    <xdr:sp macro="" textlink="">
      <xdr:nvSpPr>
        <xdr:cNvPr id="253" name="楕円 252"/>
        <xdr:cNvSpPr/>
      </xdr:nvSpPr>
      <xdr:spPr>
        <a:xfrm>
          <a:off x="869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65315</xdr:rowOff>
    </xdr:from>
    <xdr:to>
      <xdr:col>50</xdr:col>
      <xdr:colOff>114300</xdr:colOff>
      <xdr:row>60</xdr:row>
      <xdr:rowOff>66947</xdr:rowOff>
    </xdr:to>
    <xdr:cxnSp macro="">
      <xdr:nvCxnSpPr>
        <xdr:cNvPr id="254" name="直線コネクタ 253"/>
        <xdr:cNvCxnSpPr/>
      </xdr:nvCxnSpPr>
      <xdr:spPr>
        <a:xfrm flipV="1">
          <a:off x="8750300" y="1035231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22678</xdr:rowOff>
    </xdr:from>
    <xdr:to>
      <xdr:col>41</xdr:col>
      <xdr:colOff>101600</xdr:colOff>
      <xdr:row>60</xdr:row>
      <xdr:rowOff>124278</xdr:rowOff>
    </xdr:to>
    <xdr:sp macro="" textlink="">
      <xdr:nvSpPr>
        <xdr:cNvPr id="255" name="楕円 254"/>
        <xdr:cNvSpPr/>
      </xdr:nvSpPr>
      <xdr:spPr>
        <a:xfrm>
          <a:off x="7810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66947</xdr:rowOff>
    </xdr:from>
    <xdr:to>
      <xdr:col>45</xdr:col>
      <xdr:colOff>177800</xdr:colOff>
      <xdr:row>60</xdr:row>
      <xdr:rowOff>73478</xdr:rowOff>
    </xdr:to>
    <xdr:cxnSp macro="">
      <xdr:nvCxnSpPr>
        <xdr:cNvPr id="256" name="直線コネクタ 255"/>
        <xdr:cNvCxnSpPr/>
      </xdr:nvCxnSpPr>
      <xdr:spPr>
        <a:xfrm flipV="1">
          <a:off x="7861300" y="103539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27577</xdr:rowOff>
    </xdr:from>
    <xdr:to>
      <xdr:col>36</xdr:col>
      <xdr:colOff>165100</xdr:colOff>
      <xdr:row>60</xdr:row>
      <xdr:rowOff>129177</xdr:rowOff>
    </xdr:to>
    <xdr:sp macro="" textlink="">
      <xdr:nvSpPr>
        <xdr:cNvPr id="257" name="楕円 256"/>
        <xdr:cNvSpPr/>
      </xdr:nvSpPr>
      <xdr:spPr>
        <a:xfrm>
          <a:off x="692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73478</xdr:rowOff>
    </xdr:from>
    <xdr:to>
      <xdr:col>41</xdr:col>
      <xdr:colOff>50800</xdr:colOff>
      <xdr:row>60</xdr:row>
      <xdr:rowOff>78377</xdr:rowOff>
    </xdr:to>
    <xdr:cxnSp macro="">
      <xdr:nvCxnSpPr>
        <xdr:cNvPr id="258" name="直線コネクタ 257"/>
        <xdr:cNvCxnSpPr/>
      </xdr:nvCxnSpPr>
      <xdr:spPr>
        <a:xfrm flipV="1">
          <a:off x="6972300" y="103604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132642</xdr:rowOff>
    </xdr:from>
    <xdr:ext cx="469744" cy="259045"/>
    <xdr:sp macro="" textlink="">
      <xdr:nvSpPr>
        <xdr:cNvPr id="263" name="n_1mainValue【体育館・プール】&#10;一人当たり面積"/>
        <xdr:cNvSpPr txBox="1"/>
      </xdr:nvSpPr>
      <xdr:spPr>
        <a:xfrm>
          <a:off x="9391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134274</xdr:rowOff>
    </xdr:from>
    <xdr:ext cx="469744" cy="259045"/>
    <xdr:sp macro="" textlink="">
      <xdr:nvSpPr>
        <xdr:cNvPr id="264" name="n_2mainValue【体育館・プール】&#10;一人当たり面積"/>
        <xdr:cNvSpPr txBox="1"/>
      </xdr:nvSpPr>
      <xdr:spPr>
        <a:xfrm>
          <a:off x="8515427" y="1007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140805</xdr:rowOff>
    </xdr:from>
    <xdr:ext cx="469744" cy="259045"/>
    <xdr:sp macro="" textlink="">
      <xdr:nvSpPr>
        <xdr:cNvPr id="265" name="n_3mainValue【体育館・プール】&#10;一人当たり面積"/>
        <xdr:cNvSpPr txBox="1"/>
      </xdr:nvSpPr>
      <xdr:spPr>
        <a:xfrm>
          <a:off x="7626427" y="1008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145704</xdr:rowOff>
    </xdr:from>
    <xdr:ext cx="469744" cy="259045"/>
    <xdr:sp macro="" textlink="">
      <xdr:nvSpPr>
        <xdr:cNvPr id="266" name="n_4mainValue【体育館・プール】&#10;一人当たり面積"/>
        <xdr:cNvSpPr txBox="1"/>
      </xdr:nvSpPr>
      <xdr:spPr>
        <a:xfrm>
          <a:off x="6737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7" name="直線コネクタ 306"/>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8"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9" name="直線コネクタ 308"/>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10"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1" name="直線コネクタ 310"/>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2"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3" name="フローチャート: 判断 312"/>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4" name="フローチャート: 判断 313"/>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5" name="フローチャート: 判断 314"/>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6" name="フローチャート: 判断 315"/>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7" name="フローチャート: 判断 316"/>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90170</xdr:rowOff>
    </xdr:from>
    <xdr:to>
      <xdr:col>24</xdr:col>
      <xdr:colOff>114300</xdr:colOff>
      <xdr:row>109</xdr:row>
      <xdr:rowOff>20320</xdr:rowOff>
    </xdr:to>
    <xdr:sp macro="" textlink="">
      <xdr:nvSpPr>
        <xdr:cNvPr id="323" name="楕円 322"/>
        <xdr:cNvSpPr/>
      </xdr:nvSpPr>
      <xdr:spPr>
        <a:xfrm>
          <a:off x="45847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5097</xdr:rowOff>
    </xdr:from>
    <xdr:ext cx="405111" cy="259045"/>
    <xdr:sp macro="" textlink="">
      <xdr:nvSpPr>
        <xdr:cNvPr id="324" name="【市民会館】&#10;有形固定資産減価償却率該当値テキスト"/>
        <xdr:cNvSpPr txBox="1"/>
      </xdr:nvSpPr>
      <xdr:spPr>
        <a:xfrm>
          <a:off x="4673600" y="185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88264</xdr:rowOff>
    </xdr:from>
    <xdr:to>
      <xdr:col>20</xdr:col>
      <xdr:colOff>38100</xdr:colOff>
      <xdr:row>109</xdr:row>
      <xdr:rowOff>18414</xdr:rowOff>
    </xdr:to>
    <xdr:sp macro="" textlink="">
      <xdr:nvSpPr>
        <xdr:cNvPr id="325" name="楕円 324"/>
        <xdr:cNvSpPr/>
      </xdr:nvSpPr>
      <xdr:spPr>
        <a:xfrm>
          <a:off x="3746500" y="18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139064</xdr:rowOff>
    </xdr:from>
    <xdr:to>
      <xdr:col>24</xdr:col>
      <xdr:colOff>63500</xdr:colOff>
      <xdr:row>108</xdr:row>
      <xdr:rowOff>140970</xdr:rowOff>
    </xdr:to>
    <xdr:cxnSp macro="">
      <xdr:nvCxnSpPr>
        <xdr:cNvPr id="326" name="直線コネクタ 325"/>
        <xdr:cNvCxnSpPr/>
      </xdr:nvCxnSpPr>
      <xdr:spPr>
        <a:xfrm>
          <a:off x="3797300" y="186556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86361</xdr:rowOff>
    </xdr:from>
    <xdr:to>
      <xdr:col>15</xdr:col>
      <xdr:colOff>101600</xdr:colOff>
      <xdr:row>109</xdr:row>
      <xdr:rowOff>16511</xdr:rowOff>
    </xdr:to>
    <xdr:sp macro="" textlink="">
      <xdr:nvSpPr>
        <xdr:cNvPr id="327" name="楕円 326"/>
        <xdr:cNvSpPr/>
      </xdr:nvSpPr>
      <xdr:spPr>
        <a:xfrm>
          <a:off x="2857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137161</xdr:rowOff>
    </xdr:from>
    <xdr:to>
      <xdr:col>19</xdr:col>
      <xdr:colOff>177800</xdr:colOff>
      <xdr:row>108</xdr:row>
      <xdr:rowOff>139064</xdr:rowOff>
    </xdr:to>
    <xdr:cxnSp macro="">
      <xdr:nvCxnSpPr>
        <xdr:cNvPr id="328" name="直線コネクタ 327"/>
        <xdr:cNvCxnSpPr/>
      </xdr:nvCxnSpPr>
      <xdr:spPr>
        <a:xfrm>
          <a:off x="2908300" y="186537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84455</xdr:rowOff>
    </xdr:from>
    <xdr:to>
      <xdr:col>10</xdr:col>
      <xdr:colOff>165100</xdr:colOff>
      <xdr:row>109</xdr:row>
      <xdr:rowOff>14605</xdr:rowOff>
    </xdr:to>
    <xdr:sp macro="" textlink="">
      <xdr:nvSpPr>
        <xdr:cNvPr id="329" name="楕円 328"/>
        <xdr:cNvSpPr/>
      </xdr:nvSpPr>
      <xdr:spPr>
        <a:xfrm>
          <a:off x="1968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135255</xdr:rowOff>
    </xdr:from>
    <xdr:to>
      <xdr:col>15</xdr:col>
      <xdr:colOff>50800</xdr:colOff>
      <xdr:row>108</xdr:row>
      <xdr:rowOff>137161</xdr:rowOff>
    </xdr:to>
    <xdr:cxnSp macro="">
      <xdr:nvCxnSpPr>
        <xdr:cNvPr id="330" name="直線コネクタ 329"/>
        <xdr:cNvCxnSpPr/>
      </xdr:nvCxnSpPr>
      <xdr:spPr>
        <a:xfrm>
          <a:off x="2019300" y="18651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84455</xdr:rowOff>
    </xdr:from>
    <xdr:to>
      <xdr:col>6</xdr:col>
      <xdr:colOff>38100</xdr:colOff>
      <xdr:row>109</xdr:row>
      <xdr:rowOff>14605</xdr:rowOff>
    </xdr:to>
    <xdr:sp macro="" textlink="">
      <xdr:nvSpPr>
        <xdr:cNvPr id="331" name="楕円 330"/>
        <xdr:cNvSpPr/>
      </xdr:nvSpPr>
      <xdr:spPr>
        <a:xfrm>
          <a:off x="1079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135255</xdr:rowOff>
    </xdr:from>
    <xdr:to>
      <xdr:col>10</xdr:col>
      <xdr:colOff>114300</xdr:colOff>
      <xdr:row>108</xdr:row>
      <xdr:rowOff>135255</xdr:rowOff>
    </xdr:to>
    <xdr:cxnSp macro="">
      <xdr:nvCxnSpPr>
        <xdr:cNvPr id="332" name="直線コネクタ 331"/>
        <xdr:cNvCxnSpPr/>
      </xdr:nvCxnSpPr>
      <xdr:spPr>
        <a:xfrm>
          <a:off x="1130300" y="18651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33"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34"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35"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36"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9541</xdr:rowOff>
    </xdr:from>
    <xdr:ext cx="405111" cy="259045"/>
    <xdr:sp macro="" textlink="">
      <xdr:nvSpPr>
        <xdr:cNvPr id="337" name="n_1mainValue【市民会館】&#10;有形固定資産減価償却率"/>
        <xdr:cNvSpPr txBox="1"/>
      </xdr:nvSpPr>
      <xdr:spPr>
        <a:xfrm>
          <a:off x="3582044" y="186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7638</xdr:rowOff>
    </xdr:from>
    <xdr:ext cx="405111" cy="259045"/>
    <xdr:sp macro="" textlink="">
      <xdr:nvSpPr>
        <xdr:cNvPr id="338" name="n_2mainValue【市民会館】&#10;有形固定資産減価償却率"/>
        <xdr:cNvSpPr txBox="1"/>
      </xdr:nvSpPr>
      <xdr:spPr>
        <a:xfrm>
          <a:off x="2705744"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5732</xdr:rowOff>
    </xdr:from>
    <xdr:ext cx="405111" cy="259045"/>
    <xdr:sp macro="" textlink="">
      <xdr:nvSpPr>
        <xdr:cNvPr id="339" name="n_3mainValue【市民会館】&#10;有形固定資産減価償却率"/>
        <xdr:cNvSpPr txBox="1"/>
      </xdr:nvSpPr>
      <xdr:spPr>
        <a:xfrm>
          <a:off x="1816744"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5732</xdr:rowOff>
    </xdr:from>
    <xdr:ext cx="405111" cy="259045"/>
    <xdr:sp macro="" textlink="">
      <xdr:nvSpPr>
        <xdr:cNvPr id="340" name="n_4mainValue【市民会館】&#10;有形固定資産減価償却率"/>
        <xdr:cNvSpPr txBox="1"/>
      </xdr:nvSpPr>
      <xdr:spPr>
        <a:xfrm>
          <a:off x="927744"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6" name="直線コネクタ 365"/>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7"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8" name="直線コネクタ 367"/>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9"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70" name="直線コネクタ 369"/>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71"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2" name="フローチャート: 判断 371"/>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3" name="フローチャート: 判断 372"/>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4" name="フローチャート: 判断 373"/>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5" name="フローチャート: 判断 374"/>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6" name="フローチャート: 判断 375"/>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102144</xdr:rowOff>
    </xdr:from>
    <xdr:to>
      <xdr:col>55</xdr:col>
      <xdr:colOff>50800</xdr:colOff>
      <xdr:row>108</xdr:row>
      <xdr:rowOff>32294</xdr:rowOff>
    </xdr:to>
    <xdr:sp macro="" textlink="">
      <xdr:nvSpPr>
        <xdr:cNvPr id="382" name="楕円 381"/>
        <xdr:cNvSpPr/>
      </xdr:nvSpPr>
      <xdr:spPr>
        <a:xfrm>
          <a:off x="10426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80571</xdr:rowOff>
    </xdr:from>
    <xdr:ext cx="469744" cy="259045"/>
    <xdr:sp macro="" textlink="">
      <xdr:nvSpPr>
        <xdr:cNvPr id="383" name="【市民会館】&#10;一人当たり面積該当値テキスト"/>
        <xdr:cNvSpPr txBox="1"/>
      </xdr:nvSpPr>
      <xdr:spPr>
        <a:xfrm>
          <a:off x="10515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103777</xdr:rowOff>
    </xdr:from>
    <xdr:to>
      <xdr:col>50</xdr:col>
      <xdr:colOff>165100</xdr:colOff>
      <xdr:row>108</xdr:row>
      <xdr:rowOff>33927</xdr:rowOff>
    </xdr:to>
    <xdr:sp macro="" textlink="">
      <xdr:nvSpPr>
        <xdr:cNvPr id="384" name="楕円 383"/>
        <xdr:cNvSpPr/>
      </xdr:nvSpPr>
      <xdr:spPr>
        <a:xfrm>
          <a:off x="9588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152944</xdr:rowOff>
    </xdr:from>
    <xdr:to>
      <xdr:col>55</xdr:col>
      <xdr:colOff>0</xdr:colOff>
      <xdr:row>107</xdr:row>
      <xdr:rowOff>154577</xdr:rowOff>
    </xdr:to>
    <xdr:cxnSp macro="">
      <xdr:nvCxnSpPr>
        <xdr:cNvPr id="385" name="直線コネクタ 384"/>
        <xdr:cNvCxnSpPr/>
      </xdr:nvCxnSpPr>
      <xdr:spPr>
        <a:xfrm flipV="1">
          <a:off x="9639300" y="184980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103777</xdr:rowOff>
    </xdr:from>
    <xdr:to>
      <xdr:col>46</xdr:col>
      <xdr:colOff>38100</xdr:colOff>
      <xdr:row>108</xdr:row>
      <xdr:rowOff>33927</xdr:rowOff>
    </xdr:to>
    <xdr:sp macro="" textlink="">
      <xdr:nvSpPr>
        <xdr:cNvPr id="386" name="楕円 385"/>
        <xdr:cNvSpPr/>
      </xdr:nvSpPr>
      <xdr:spPr>
        <a:xfrm>
          <a:off x="8699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154577</xdr:rowOff>
    </xdr:from>
    <xdr:to>
      <xdr:col>50</xdr:col>
      <xdr:colOff>114300</xdr:colOff>
      <xdr:row>107</xdr:row>
      <xdr:rowOff>154577</xdr:rowOff>
    </xdr:to>
    <xdr:cxnSp macro="">
      <xdr:nvCxnSpPr>
        <xdr:cNvPr id="387" name="直線コネクタ 386"/>
        <xdr:cNvCxnSpPr/>
      </xdr:nvCxnSpPr>
      <xdr:spPr>
        <a:xfrm>
          <a:off x="8750300" y="18499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388" name="楕円 387"/>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154577</xdr:rowOff>
    </xdr:from>
    <xdr:to>
      <xdr:col>45</xdr:col>
      <xdr:colOff>177800</xdr:colOff>
      <xdr:row>107</xdr:row>
      <xdr:rowOff>156211</xdr:rowOff>
    </xdr:to>
    <xdr:cxnSp macro="">
      <xdr:nvCxnSpPr>
        <xdr:cNvPr id="389" name="直線コネクタ 388"/>
        <xdr:cNvCxnSpPr/>
      </xdr:nvCxnSpPr>
      <xdr:spPr>
        <a:xfrm flipV="1">
          <a:off x="7861300" y="184997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107043</xdr:rowOff>
    </xdr:from>
    <xdr:to>
      <xdr:col>36</xdr:col>
      <xdr:colOff>165100</xdr:colOff>
      <xdr:row>108</xdr:row>
      <xdr:rowOff>37193</xdr:rowOff>
    </xdr:to>
    <xdr:sp macro="" textlink="">
      <xdr:nvSpPr>
        <xdr:cNvPr id="390" name="楕円 389"/>
        <xdr:cNvSpPr/>
      </xdr:nvSpPr>
      <xdr:spPr>
        <a:xfrm>
          <a:off x="6921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156211</xdr:rowOff>
    </xdr:from>
    <xdr:to>
      <xdr:col>41</xdr:col>
      <xdr:colOff>50800</xdr:colOff>
      <xdr:row>107</xdr:row>
      <xdr:rowOff>157843</xdr:rowOff>
    </xdr:to>
    <xdr:cxnSp macro="">
      <xdr:nvCxnSpPr>
        <xdr:cNvPr id="391" name="直線コネクタ 390"/>
        <xdr:cNvCxnSpPr/>
      </xdr:nvCxnSpPr>
      <xdr:spPr>
        <a:xfrm flipV="1">
          <a:off x="6972300" y="185013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392"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393"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94"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395"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25054</xdr:rowOff>
    </xdr:from>
    <xdr:ext cx="469744" cy="259045"/>
    <xdr:sp macro="" textlink="">
      <xdr:nvSpPr>
        <xdr:cNvPr id="396" name="n_1mainValue【市民会館】&#10;一人当たり面積"/>
        <xdr:cNvSpPr txBox="1"/>
      </xdr:nvSpPr>
      <xdr:spPr>
        <a:xfrm>
          <a:off x="93917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25054</xdr:rowOff>
    </xdr:from>
    <xdr:ext cx="469744" cy="259045"/>
    <xdr:sp macro="" textlink="">
      <xdr:nvSpPr>
        <xdr:cNvPr id="397" name="n_2mainValue【市民会館】&#10;一人当たり面積"/>
        <xdr:cNvSpPr txBox="1"/>
      </xdr:nvSpPr>
      <xdr:spPr>
        <a:xfrm>
          <a:off x="85154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398" name="n_3mainValue【市民会館】&#10;一人当たり面積"/>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28320</xdr:rowOff>
    </xdr:from>
    <xdr:ext cx="469744" cy="259045"/>
    <xdr:sp macro="" textlink="">
      <xdr:nvSpPr>
        <xdr:cNvPr id="399" name="n_4mainValue【市民会館】&#10;一人当たり面積"/>
        <xdr:cNvSpPr txBox="1"/>
      </xdr:nvSpPr>
      <xdr:spPr>
        <a:xfrm>
          <a:off x="6737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4" name="直線コネクタ 423"/>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6" name="直線コネクタ 4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7"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8" name="直線コネクタ 427"/>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9"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30" name="フローチャート: 判断 429"/>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31" name="フローチャート: 判断 430"/>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2" name="フローチャート: 判断 431"/>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3" name="フローチャート: 判断 432"/>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4" name="フローチャート: 判断 433"/>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440" name="楕円 439"/>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441" name="【一般廃棄物処理施設】&#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442" name="楕円 441"/>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87630</xdr:rowOff>
    </xdr:to>
    <xdr:cxnSp macro="">
      <xdr:nvCxnSpPr>
        <xdr:cNvPr id="443" name="直線コネクタ 442"/>
        <xdr:cNvCxnSpPr/>
      </xdr:nvCxnSpPr>
      <xdr:spPr>
        <a:xfrm>
          <a:off x="15481300" y="67170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444" name="楕円 443"/>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30480</xdr:rowOff>
    </xdr:to>
    <xdr:cxnSp macro="">
      <xdr:nvCxnSpPr>
        <xdr:cNvPr id="445" name="直線コネクタ 444"/>
        <xdr:cNvCxnSpPr/>
      </xdr:nvCxnSpPr>
      <xdr:spPr>
        <a:xfrm>
          <a:off x="14592300" y="66617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46" name="楕円 445"/>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89535</xdr:rowOff>
    </xdr:from>
    <xdr:to>
      <xdr:col>76</xdr:col>
      <xdr:colOff>114300</xdr:colOff>
      <xdr:row>38</xdr:row>
      <xdr:rowOff>146685</xdr:rowOff>
    </xdr:to>
    <xdr:cxnSp macro="">
      <xdr:nvCxnSpPr>
        <xdr:cNvPr id="447" name="直線コネクタ 446"/>
        <xdr:cNvCxnSpPr/>
      </xdr:nvCxnSpPr>
      <xdr:spPr>
        <a:xfrm>
          <a:off x="13703300" y="66046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74930</xdr:rowOff>
    </xdr:from>
    <xdr:to>
      <xdr:col>67</xdr:col>
      <xdr:colOff>101600</xdr:colOff>
      <xdr:row>38</xdr:row>
      <xdr:rowOff>5080</xdr:rowOff>
    </xdr:to>
    <xdr:sp macro="" textlink="">
      <xdr:nvSpPr>
        <xdr:cNvPr id="448" name="楕円 447"/>
        <xdr:cNvSpPr/>
      </xdr:nvSpPr>
      <xdr:spPr>
        <a:xfrm>
          <a:off x="1276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125730</xdr:rowOff>
    </xdr:from>
    <xdr:to>
      <xdr:col>71</xdr:col>
      <xdr:colOff>177800</xdr:colOff>
      <xdr:row>38</xdr:row>
      <xdr:rowOff>89535</xdr:rowOff>
    </xdr:to>
    <xdr:cxnSp macro="">
      <xdr:nvCxnSpPr>
        <xdr:cNvPr id="449" name="直線コネクタ 448"/>
        <xdr:cNvCxnSpPr/>
      </xdr:nvCxnSpPr>
      <xdr:spPr>
        <a:xfrm>
          <a:off x="12814300" y="646938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50"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451"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52"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453"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454" name="n_1mainValue【一般廃棄物処理施設】&#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455" name="n_2mainValue【一般廃棄物処理施設】&#10;有形固定資産減価償却率"/>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131462</xdr:rowOff>
    </xdr:from>
    <xdr:ext cx="405111" cy="259045"/>
    <xdr:sp macro="" textlink="">
      <xdr:nvSpPr>
        <xdr:cNvPr id="456" name="n_3mainValue【一般廃棄物処理施設】&#10;有形固定資産減価償却率"/>
        <xdr:cNvSpPr txBox="1"/>
      </xdr:nvSpPr>
      <xdr:spPr>
        <a:xfrm>
          <a:off x="13500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57" name="n_4main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9" name="直線コネクタ 478"/>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80"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1" name="直線コネクタ 480"/>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2"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3" name="直線コネクタ 482"/>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84"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5" name="フローチャート: 判断 484"/>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6" name="フローチャート: 判断 485"/>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7" name="フローチャート: 判断 486"/>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8" name="フローチャート: 判断 487"/>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9" name="フローチャート: 判断 488"/>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112908</xdr:rowOff>
    </xdr:from>
    <xdr:to>
      <xdr:col>116</xdr:col>
      <xdr:colOff>114300</xdr:colOff>
      <xdr:row>40</xdr:row>
      <xdr:rowOff>43058</xdr:rowOff>
    </xdr:to>
    <xdr:sp macro="" textlink="">
      <xdr:nvSpPr>
        <xdr:cNvPr id="495" name="楕円 494"/>
        <xdr:cNvSpPr/>
      </xdr:nvSpPr>
      <xdr:spPr>
        <a:xfrm>
          <a:off x="22110700" y="67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91335</xdr:rowOff>
    </xdr:from>
    <xdr:ext cx="599010" cy="259045"/>
    <xdr:sp macro="" textlink="">
      <xdr:nvSpPr>
        <xdr:cNvPr id="496" name="【一般廃棄物処理施設】&#10;一人当たり有形固定資産（償却資産）額該当値テキスト"/>
        <xdr:cNvSpPr txBox="1"/>
      </xdr:nvSpPr>
      <xdr:spPr>
        <a:xfrm>
          <a:off x="22199600" y="677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113864</xdr:rowOff>
    </xdr:from>
    <xdr:to>
      <xdr:col>112</xdr:col>
      <xdr:colOff>38100</xdr:colOff>
      <xdr:row>40</xdr:row>
      <xdr:rowOff>44014</xdr:rowOff>
    </xdr:to>
    <xdr:sp macro="" textlink="">
      <xdr:nvSpPr>
        <xdr:cNvPr id="497" name="楕円 496"/>
        <xdr:cNvSpPr/>
      </xdr:nvSpPr>
      <xdr:spPr>
        <a:xfrm>
          <a:off x="21272500" y="680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163708</xdr:rowOff>
    </xdr:from>
    <xdr:to>
      <xdr:col>116</xdr:col>
      <xdr:colOff>63500</xdr:colOff>
      <xdr:row>39</xdr:row>
      <xdr:rowOff>164664</xdr:rowOff>
    </xdr:to>
    <xdr:cxnSp macro="">
      <xdr:nvCxnSpPr>
        <xdr:cNvPr id="498" name="直線コネクタ 497"/>
        <xdr:cNvCxnSpPr/>
      </xdr:nvCxnSpPr>
      <xdr:spPr>
        <a:xfrm flipV="1">
          <a:off x="21323300" y="6850258"/>
          <a:ext cx="8382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114877</xdr:rowOff>
    </xdr:from>
    <xdr:to>
      <xdr:col>107</xdr:col>
      <xdr:colOff>101600</xdr:colOff>
      <xdr:row>40</xdr:row>
      <xdr:rowOff>45027</xdr:rowOff>
    </xdr:to>
    <xdr:sp macro="" textlink="">
      <xdr:nvSpPr>
        <xdr:cNvPr id="499" name="楕円 498"/>
        <xdr:cNvSpPr/>
      </xdr:nvSpPr>
      <xdr:spPr>
        <a:xfrm>
          <a:off x="20383500" y="68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164664</xdr:rowOff>
    </xdr:from>
    <xdr:to>
      <xdr:col>111</xdr:col>
      <xdr:colOff>177800</xdr:colOff>
      <xdr:row>39</xdr:row>
      <xdr:rowOff>165677</xdr:rowOff>
    </xdr:to>
    <xdr:cxnSp macro="">
      <xdr:nvCxnSpPr>
        <xdr:cNvPr id="500" name="直線コネクタ 499"/>
        <xdr:cNvCxnSpPr/>
      </xdr:nvCxnSpPr>
      <xdr:spPr>
        <a:xfrm flipV="1">
          <a:off x="20434300" y="6851214"/>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117256</xdr:rowOff>
    </xdr:from>
    <xdr:to>
      <xdr:col>102</xdr:col>
      <xdr:colOff>165100</xdr:colOff>
      <xdr:row>40</xdr:row>
      <xdr:rowOff>47406</xdr:rowOff>
    </xdr:to>
    <xdr:sp macro="" textlink="">
      <xdr:nvSpPr>
        <xdr:cNvPr id="501" name="楕円 500"/>
        <xdr:cNvSpPr/>
      </xdr:nvSpPr>
      <xdr:spPr>
        <a:xfrm>
          <a:off x="19494500" y="68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165677</xdr:rowOff>
    </xdr:from>
    <xdr:to>
      <xdr:col>107</xdr:col>
      <xdr:colOff>50800</xdr:colOff>
      <xdr:row>39</xdr:row>
      <xdr:rowOff>168056</xdr:rowOff>
    </xdr:to>
    <xdr:cxnSp macro="">
      <xdr:nvCxnSpPr>
        <xdr:cNvPr id="502" name="直線コネクタ 501"/>
        <xdr:cNvCxnSpPr/>
      </xdr:nvCxnSpPr>
      <xdr:spPr>
        <a:xfrm flipV="1">
          <a:off x="19545300" y="6852227"/>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48982</xdr:rowOff>
    </xdr:from>
    <xdr:to>
      <xdr:col>98</xdr:col>
      <xdr:colOff>38100</xdr:colOff>
      <xdr:row>39</xdr:row>
      <xdr:rowOff>150582</xdr:rowOff>
    </xdr:to>
    <xdr:sp macro="" textlink="">
      <xdr:nvSpPr>
        <xdr:cNvPr id="503" name="楕円 502"/>
        <xdr:cNvSpPr/>
      </xdr:nvSpPr>
      <xdr:spPr>
        <a:xfrm>
          <a:off x="18605500" y="6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99782</xdr:rowOff>
    </xdr:from>
    <xdr:to>
      <xdr:col>102</xdr:col>
      <xdr:colOff>114300</xdr:colOff>
      <xdr:row>39</xdr:row>
      <xdr:rowOff>168056</xdr:rowOff>
    </xdr:to>
    <xdr:cxnSp macro="">
      <xdr:nvCxnSpPr>
        <xdr:cNvPr id="504" name="直線コネクタ 503"/>
        <xdr:cNvCxnSpPr/>
      </xdr:nvCxnSpPr>
      <xdr:spPr>
        <a:xfrm>
          <a:off x="18656300" y="6786332"/>
          <a:ext cx="889000" cy="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505"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506"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507"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508"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35141</xdr:rowOff>
    </xdr:from>
    <xdr:ext cx="599010" cy="259045"/>
    <xdr:sp macro="" textlink="">
      <xdr:nvSpPr>
        <xdr:cNvPr id="509" name="n_1mainValue【一般廃棄物処理施設】&#10;一人当たり有形固定資産（償却資産）額"/>
        <xdr:cNvSpPr txBox="1"/>
      </xdr:nvSpPr>
      <xdr:spPr>
        <a:xfrm>
          <a:off x="21011095" y="689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36154</xdr:rowOff>
    </xdr:from>
    <xdr:ext cx="599010" cy="259045"/>
    <xdr:sp macro="" textlink="">
      <xdr:nvSpPr>
        <xdr:cNvPr id="510" name="n_2mainValue【一般廃棄物処理施設】&#10;一人当たり有形固定資産（償却資産）額"/>
        <xdr:cNvSpPr txBox="1"/>
      </xdr:nvSpPr>
      <xdr:spPr>
        <a:xfrm>
          <a:off x="20134795" y="689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38533</xdr:rowOff>
    </xdr:from>
    <xdr:ext cx="599010" cy="259045"/>
    <xdr:sp macro="" textlink="">
      <xdr:nvSpPr>
        <xdr:cNvPr id="511" name="n_3mainValue【一般廃棄物処理施設】&#10;一人当たり有形固定資産（償却資産）額"/>
        <xdr:cNvSpPr txBox="1"/>
      </xdr:nvSpPr>
      <xdr:spPr>
        <a:xfrm>
          <a:off x="19245795" y="689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167109</xdr:rowOff>
    </xdr:from>
    <xdr:ext cx="599010" cy="259045"/>
    <xdr:sp macro="" textlink="">
      <xdr:nvSpPr>
        <xdr:cNvPr id="512" name="n_4mainValue【一般廃棄物処理施設】&#10;一人当たり有形固定資産（償却資産）額"/>
        <xdr:cNvSpPr txBox="1"/>
      </xdr:nvSpPr>
      <xdr:spPr>
        <a:xfrm>
          <a:off x="18356795" y="65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4" name="直線コネクタ 553"/>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5"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6" name="直線コネクタ 555"/>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7"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8" name="直線コネクタ 557"/>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559"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60" name="フローチャート: 判断 559"/>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61" name="フローチャート: 判断 560"/>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2" name="フローチャート: 判断 561"/>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3" name="フローチャート: 判断 562"/>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4" name="フローチャート: 判断 563"/>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147320</xdr:rowOff>
    </xdr:from>
    <xdr:to>
      <xdr:col>85</xdr:col>
      <xdr:colOff>177800</xdr:colOff>
      <xdr:row>79</xdr:row>
      <xdr:rowOff>77470</xdr:rowOff>
    </xdr:to>
    <xdr:sp macro="" textlink="">
      <xdr:nvSpPr>
        <xdr:cNvPr id="570" name="楕円 569"/>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62247</xdr:rowOff>
    </xdr:from>
    <xdr:ext cx="405111" cy="259045"/>
    <xdr:sp macro="" textlink="">
      <xdr:nvSpPr>
        <xdr:cNvPr id="571" name="【消防施設】&#10;有形固定資産減価償却率該当値テキスト"/>
        <xdr:cNvSpPr txBox="1"/>
      </xdr:nvSpPr>
      <xdr:spPr>
        <a:xfrm>
          <a:off x="16357600"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572" name="楕円 571"/>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26670</xdr:rowOff>
    </xdr:to>
    <xdr:cxnSp macro="">
      <xdr:nvCxnSpPr>
        <xdr:cNvPr id="573" name="直線コネクタ 572"/>
        <xdr:cNvCxnSpPr/>
      </xdr:nvCxnSpPr>
      <xdr:spPr>
        <a:xfrm>
          <a:off x="15481300" y="135597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96701</xdr:rowOff>
    </xdr:from>
    <xdr:to>
      <xdr:col>76</xdr:col>
      <xdr:colOff>165100</xdr:colOff>
      <xdr:row>79</xdr:row>
      <xdr:rowOff>26851</xdr:rowOff>
    </xdr:to>
    <xdr:sp macro="" textlink="">
      <xdr:nvSpPr>
        <xdr:cNvPr id="574" name="楕円 573"/>
        <xdr:cNvSpPr/>
      </xdr:nvSpPr>
      <xdr:spPr>
        <a:xfrm>
          <a:off x="145415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147501</xdr:rowOff>
    </xdr:from>
    <xdr:to>
      <xdr:col>81</xdr:col>
      <xdr:colOff>50800</xdr:colOff>
      <xdr:row>79</xdr:row>
      <xdr:rowOff>15239</xdr:rowOff>
    </xdr:to>
    <xdr:cxnSp macro="">
      <xdr:nvCxnSpPr>
        <xdr:cNvPr id="575" name="直線コネクタ 574"/>
        <xdr:cNvCxnSpPr/>
      </xdr:nvCxnSpPr>
      <xdr:spPr>
        <a:xfrm>
          <a:off x="14592300" y="135206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59145</xdr:rowOff>
    </xdr:from>
    <xdr:to>
      <xdr:col>72</xdr:col>
      <xdr:colOff>38100</xdr:colOff>
      <xdr:row>78</xdr:row>
      <xdr:rowOff>160745</xdr:rowOff>
    </xdr:to>
    <xdr:sp macro="" textlink="">
      <xdr:nvSpPr>
        <xdr:cNvPr id="576" name="楕円 575"/>
        <xdr:cNvSpPr/>
      </xdr:nvSpPr>
      <xdr:spPr>
        <a:xfrm>
          <a:off x="13652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109945</xdr:rowOff>
    </xdr:from>
    <xdr:to>
      <xdr:col>76</xdr:col>
      <xdr:colOff>114300</xdr:colOff>
      <xdr:row>78</xdr:row>
      <xdr:rowOff>147501</xdr:rowOff>
    </xdr:to>
    <xdr:cxnSp macro="">
      <xdr:nvCxnSpPr>
        <xdr:cNvPr id="577" name="直線コネクタ 576"/>
        <xdr:cNvCxnSpPr/>
      </xdr:nvCxnSpPr>
      <xdr:spPr>
        <a:xfrm>
          <a:off x="13703300" y="134830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21589</xdr:rowOff>
    </xdr:from>
    <xdr:to>
      <xdr:col>67</xdr:col>
      <xdr:colOff>101600</xdr:colOff>
      <xdr:row>78</xdr:row>
      <xdr:rowOff>123189</xdr:rowOff>
    </xdr:to>
    <xdr:sp macro="" textlink="">
      <xdr:nvSpPr>
        <xdr:cNvPr id="578" name="楕円 577"/>
        <xdr:cNvSpPr/>
      </xdr:nvSpPr>
      <xdr:spPr>
        <a:xfrm>
          <a:off x="1276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78</xdr:row>
      <xdr:rowOff>109945</xdr:rowOff>
    </xdr:to>
    <xdr:cxnSp macro="">
      <xdr:nvCxnSpPr>
        <xdr:cNvPr id="579" name="直線コネクタ 578"/>
        <xdr:cNvCxnSpPr/>
      </xdr:nvCxnSpPr>
      <xdr:spPr>
        <a:xfrm>
          <a:off x="12814300" y="134454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580"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581" name="n_2ave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82"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583"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584" name="n_1mainValue【消防施設】&#10;有形固定資産減価償却率"/>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43378</xdr:rowOff>
    </xdr:from>
    <xdr:ext cx="405111" cy="259045"/>
    <xdr:sp macro="" textlink="">
      <xdr:nvSpPr>
        <xdr:cNvPr id="585" name="n_2mainValue【消防施設】&#10;有形固定資産減価償却率"/>
        <xdr:cNvSpPr txBox="1"/>
      </xdr:nvSpPr>
      <xdr:spPr>
        <a:xfrm>
          <a:off x="143897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5822</xdr:rowOff>
    </xdr:from>
    <xdr:ext cx="405111" cy="259045"/>
    <xdr:sp macro="" textlink="">
      <xdr:nvSpPr>
        <xdr:cNvPr id="586" name="n_3mainValue【消防施設】&#10;有形固定資産減価償却率"/>
        <xdr:cNvSpPr txBox="1"/>
      </xdr:nvSpPr>
      <xdr:spPr>
        <a:xfrm>
          <a:off x="13500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587" name="n_4mainValue【消防施設】&#10;有形固定資産減価償却率"/>
        <xdr:cNvSpPr txBox="1"/>
      </xdr:nvSpPr>
      <xdr:spPr>
        <a:xfrm>
          <a:off x="12611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11" name="直線コネクタ 610"/>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2"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3" name="直線コネクタ 612"/>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4"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5" name="直線コネクタ 614"/>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16"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7" name="フローチャート: 判断 616"/>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8" name="フローチャート: 判断 617"/>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9" name="フローチャート: 判断 618"/>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20" name="フローチャート: 判断 619"/>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21" name="フローチャート: 判断 620"/>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27" name="楕円 626"/>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28"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57786</xdr:rowOff>
    </xdr:from>
    <xdr:to>
      <xdr:col>112</xdr:col>
      <xdr:colOff>38100</xdr:colOff>
      <xdr:row>85</xdr:row>
      <xdr:rowOff>159386</xdr:rowOff>
    </xdr:to>
    <xdr:sp macro="" textlink="">
      <xdr:nvSpPr>
        <xdr:cNvPr id="629" name="楕円 628"/>
        <xdr:cNvSpPr/>
      </xdr:nvSpPr>
      <xdr:spPr>
        <a:xfrm>
          <a:off x="21272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108586</xdr:rowOff>
    </xdr:to>
    <xdr:cxnSp macro="">
      <xdr:nvCxnSpPr>
        <xdr:cNvPr id="630" name="直線コネクタ 629"/>
        <xdr:cNvCxnSpPr/>
      </xdr:nvCxnSpPr>
      <xdr:spPr>
        <a:xfrm flipV="1">
          <a:off x="21323300" y="146685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31" name="楕円 630"/>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108586</xdr:rowOff>
    </xdr:from>
    <xdr:to>
      <xdr:col>111</xdr:col>
      <xdr:colOff>177800</xdr:colOff>
      <xdr:row>85</xdr:row>
      <xdr:rowOff>110489</xdr:rowOff>
    </xdr:to>
    <xdr:cxnSp macro="">
      <xdr:nvCxnSpPr>
        <xdr:cNvPr id="632" name="直線コネクタ 631"/>
        <xdr:cNvCxnSpPr/>
      </xdr:nvCxnSpPr>
      <xdr:spPr>
        <a:xfrm flipV="1">
          <a:off x="20434300" y="146818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633" name="楕円 632"/>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110489</xdr:rowOff>
    </xdr:to>
    <xdr:cxnSp macro="">
      <xdr:nvCxnSpPr>
        <xdr:cNvPr id="634" name="直線コネクタ 633"/>
        <xdr:cNvCxnSpPr/>
      </xdr:nvCxnSpPr>
      <xdr:spPr>
        <a:xfrm>
          <a:off x="19545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61595</xdr:rowOff>
    </xdr:from>
    <xdr:to>
      <xdr:col>98</xdr:col>
      <xdr:colOff>38100</xdr:colOff>
      <xdr:row>85</xdr:row>
      <xdr:rowOff>163195</xdr:rowOff>
    </xdr:to>
    <xdr:sp macro="" textlink="">
      <xdr:nvSpPr>
        <xdr:cNvPr id="635" name="楕円 634"/>
        <xdr:cNvSpPr/>
      </xdr:nvSpPr>
      <xdr:spPr>
        <a:xfrm>
          <a:off x="18605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112395</xdr:rowOff>
    </xdr:to>
    <xdr:cxnSp macro="">
      <xdr:nvCxnSpPr>
        <xdr:cNvPr id="636" name="直線コネクタ 635"/>
        <xdr:cNvCxnSpPr/>
      </xdr:nvCxnSpPr>
      <xdr:spPr>
        <a:xfrm flipV="1">
          <a:off x="18656300" y="146837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37"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8"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9"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40"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150513</xdr:rowOff>
    </xdr:from>
    <xdr:ext cx="469744" cy="259045"/>
    <xdr:sp macro="" textlink="">
      <xdr:nvSpPr>
        <xdr:cNvPr id="641" name="n_1mainValue【消防施設】&#10;一人当たり面積"/>
        <xdr:cNvSpPr txBox="1"/>
      </xdr:nvSpPr>
      <xdr:spPr>
        <a:xfrm>
          <a:off x="21075727" y="14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42" name="n_2mainValue【消防施設】&#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643" name="n_3mainValue【消防施設】&#10;一人当たり面積"/>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154322</xdr:rowOff>
    </xdr:from>
    <xdr:ext cx="469744" cy="259045"/>
    <xdr:sp macro="" textlink="">
      <xdr:nvSpPr>
        <xdr:cNvPr id="644" name="n_4mainValue【消防施設】&#10;一人当たり面積"/>
        <xdr:cNvSpPr txBox="1"/>
      </xdr:nvSpPr>
      <xdr:spPr>
        <a:xfrm>
          <a:off x="18421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70" name="直線コネクタ 669"/>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7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2" name="直線コネクタ 67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4" name="直線コネクタ 67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675" name="【庁舎】&#10;有形固定資産減価償却率平均値テキスト"/>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6" name="フローチャート: 判断 675"/>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7" name="フローチャート: 判断 676"/>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8" name="フローチャート: 判断 677"/>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9" name="フローチャート: 判断 678"/>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80" name="フローチャート: 判断 679"/>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77651</xdr:rowOff>
    </xdr:from>
    <xdr:to>
      <xdr:col>85</xdr:col>
      <xdr:colOff>177800</xdr:colOff>
      <xdr:row>102</xdr:row>
      <xdr:rowOff>7801</xdr:rowOff>
    </xdr:to>
    <xdr:sp macro="" textlink="">
      <xdr:nvSpPr>
        <xdr:cNvPr id="686" name="楕円 685"/>
        <xdr:cNvSpPr/>
      </xdr:nvSpPr>
      <xdr:spPr>
        <a:xfrm>
          <a:off x="16268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100528</xdr:rowOff>
    </xdr:from>
    <xdr:ext cx="405111" cy="259045"/>
    <xdr:sp macro="" textlink="">
      <xdr:nvSpPr>
        <xdr:cNvPr id="687" name="【庁舎】&#10;有形固定資産減価償却率該当値テキスト"/>
        <xdr:cNvSpPr txBox="1"/>
      </xdr:nvSpPr>
      <xdr:spPr>
        <a:xfrm>
          <a:off x="16357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688" name="楕円 687"/>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128451</xdr:rowOff>
    </xdr:to>
    <xdr:cxnSp macro="">
      <xdr:nvCxnSpPr>
        <xdr:cNvPr id="689" name="直線コネクタ 688"/>
        <xdr:cNvCxnSpPr/>
      </xdr:nvCxnSpPr>
      <xdr:spPr>
        <a:xfrm>
          <a:off x="15481300" y="1738448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134801</xdr:rowOff>
    </xdr:from>
    <xdr:to>
      <xdr:col>76</xdr:col>
      <xdr:colOff>165100</xdr:colOff>
      <xdr:row>101</xdr:row>
      <xdr:rowOff>64951</xdr:rowOff>
    </xdr:to>
    <xdr:sp macro="" textlink="">
      <xdr:nvSpPr>
        <xdr:cNvPr id="690" name="楕円 689"/>
        <xdr:cNvSpPr/>
      </xdr:nvSpPr>
      <xdr:spPr>
        <a:xfrm>
          <a:off x="14541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xdr:rowOff>
    </xdr:from>
    <xdr:to>
      <xdr:col>81</xdr:col>
      <xdr:colOff>50800</xdr:colOff>
      <xdr:row>101</xdr:row>
      <xdr:rowOff>68036</xdr:rowOff>
    </xdr:to>
    <xdr:cxnSp macro="">
      <xdr:nvCxnSpPr>
        <xdr:cNvPr id="691" name="直線コネクタ 690"/>
        <xdr:cNvCxnSpPr/>
      </xdr:nvCxnSpPr>
      <xdr:spPr>
        <a:xfrm>
          <a:off x="14592300" y="173306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74386</xdr:rowOff>
    </xdr:from>
    <xdr:to>
      <xdr:col>72</xdr:col>
      <xdr:colOff>38100</xdr:colOff>
      <xdr:row>101</xdr:row>
      <xdr:rowOff>4536</xdr:rowOff>
    </xdr:to>
    <xdr:sp macro="" textlink="">
      <xdr:nvSpPr>
        <xdr:cNvPr id="692" name="楕円 691"/>
        <xdr:cNvSpPr/>
      </xdr:nvSpPr>
      <xdr:spPr>
        <a:xfrm>
          <a:off x="13652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125186</xdr:rowOff>
    </xdr:from>
    <xdr:to>
      <xdr:col>76</xdr:col>
      <xdr:colOff>114300</xdr:colOff>
      <xdr:row>101</xdr:row>
      <xdr:rowOff>14151</xdr:rowOff>
    </xdr:to>
    <xdr:cxnSp macro="">
      <xdr:nvCxnSpPr>
        <xdr:cNvPr id="693" name="直線コネクタ 692"/>
        <xdr:cNvCxnSpPr/>
      </xdr:nvCxnSpPr>
      <xdr:spPr>
        <a:xfrm>
          <a:off x="13703300" y="1727018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13970</xdr:rowOff>
    </xdr:from>
    <xdr:to>
      <xdr:col>67</xdr:col>
      <xdr:colOff>101600</xdr:colOff>
      <xdr:row>100</xdr:row>
      <xdr:rowOff>115570</xdr:rowOff>
    </xdr:to>
    <xdr:sp macro="" textlink="">
      <xdr:nvSpPr>
        <xdr:cNvPr id="694" name="楕円 693"/>
        <xdr:cNvSpPr/>
      </xdr:nvSpPr>
      <xdr:spPr>
        <a:xfrm>
          <a:off x="12763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64770</xdr:rowOff>
    </xdr:from>
    <xdr:to>
      <xdr:col>71</xdr:col>
      <xdr:colOff>177800</xdr:colOff>
      <xdr:row>100</xdr:row>
      <xdr:rowOff>125186</xdr:rowOff>
    </xdr:to>
    <xdr:cxnSp macro="">
      <xdr:nvCxnSpPr>
        <xdr:cNvPr id="695" name="直線コネクタ 694"/>
        <xdr:cNvCxnSpPr/>
      </xdr:nvCxnSpPr>
      <xdr:spPr>
        <a:xfrm>
          <a:off x="12814300" y="1720977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696" name="n_1ave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697" name="n_2aveValue【庁舎】&#10;有形固定資産減価償却率"/>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698" name="n_3aveValue【庁舎】&#10;有形固定資産減価償却率"/>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699" name="n_4ave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700" name="n_1mainValue【庁舎】&#10;有形固定資産減価償却率"/>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81478</xdr:rowOff>
    </xdr:from>
    <xdr:ext cx="405111" cy="259045"/>
    <xdr:sp macro="" textlink="">
      <xdr:nvSpPr>
        <xdr:cNvPr id="701" name="n_2mainValue【庁舎】&#10;有形固定資産減価償却率"/>
        <xdr:cNvSpPr txBox="1"/>
      </xdr:nvSpPr>
      <xdr:spPr>
        <a:xfrm>
          <a:off x="143897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21063</xdr:rowOff>
    </xdr:from>
    <xdr:ext cx="405111" cy="259045"/>
    <xdr:sp macro="" textlink="">
      <xdr:nvSpPr>
        <xdr:cNvPr id="702" name="n_3mainValue【庁舎】&#10;有形固定資産減価償却率"/>
        <xdr:cNvSpPr txBox="1"/>
      </xdr:nvSpPr>
      <xdr:spPr>
        <a:xfrm>
          <a:off x="13500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132097</xdr:rowOff>
    </xdr:from>
    <xdr:ext cx="340478" cy="259045"/>
    <xdr:sp macro="" textlink="">
      <xdr:nvSpPr>
        <xdr:cNvPr id="703" name="n_4mainValue【庁舎】&#10;有形固定資産減価償却率"/>
        <xdr:cNvSpPr txBox="1"/>
      </xdr:nvSpPr>
      <xdr:spPr>
        <a:xfrm>
          <a:off x="12644061" y="1693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5" name="直線コネクタ 724"/>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6"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7" name="直線コネクタ 726"/>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8"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9" name="直線コネクタ 728"/>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730"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31" name="フローチャート: 判断 730"/>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2" name="フローチャート: 判断 731"/>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3" name="フローチャート: 判断 732"/>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4" name="フローチャート: 判断 733"/>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5" name="フローチャート: 判断 734"/>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150673</xdr:rowOff>
    </xdr:from>
    <xdr:to>
      <xdr:col>116</xdr:col>
      <xdr:colOff>114300</xdr:colOff>
      <xdr:row>107</xdr:row>
      <xdr:rowOff>80823</xdr:rowOff>
    </xdr:to>
    <xdr:sp macro="" textlink="">
      <xdr:nvSpPr>
        <xdr:cNvPr id="741" name="楕円 740"/>
        <xdr:cNvSpPr/>
      </xdr:nvSpPr>
      <xdr:spPr>
        <a:xfrm>
          <a:off x="221107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2100</xdr:rowOff>
    </xdr:from>
    <xdr:ext cx="469744" cy="259045"/>
    <xdr:sp macro="" textlink="">
      <xdr:nvSpPr>
        <xdr:cNvPr id="742" name="【庁舎】&#10;一人当たり面積該当値テキスト"/>
        <xdr:cNvSpPr txBox="1"/>
      </xdr:nvSpPr>
      <xdr:spPr>
        <a:xfrm>
          <a:off x="22199600" y="1817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743" name="楕円 742"/>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30023</xdr:rowOff>
    </xdr:from>
    <xdr:to>
      <xdr:col>116</xdr:col>
      <xdr:colOff>63500</xdr:colOff>
      <xdr:row>107</xdr:row>
      <xdr:rowOff>30480</xdr:rowOff>
    </xdr:to>
    <xdr:cxnSp macro="">
      <xdr:nvCxnSpPr>
        <xdr:cNvPr id="744" name="直線コネクタ 743"/>
        <xdr:cNvCxnSpPr/>
      </xdr:nvCxnSpPr>
      <xdr:spPr>
        <a:xfrm flipV="1">
          <a:off x="21323300" y="1837517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48718</xdr:rowOff>
    </xdr:from>
    <xdr:to>
      <xdr:col>107</xdr:col>
      <xdr:colOff>101600</xdr:colOff>
      <xdr:row>107</xdr:row>
      <xdr:rowOff>150318</xdr:rowOff>
    </xdr:to>
    <xdr:sp macro="" textlink="">
      <xdr:nvSpPr>
        <xdr:cNvPr id="745" name="楕円 744"/>
        <xdr:cNvSpPr/>
      </xdr:nvSpPr>
      <xdr:spPr>
        <a:xfrm>
          <a:off x="203835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99518</xdr:rowOff>
    </xdr:to>
    <xdr:cxnSp macro="">
      <xdr:nvCxnSpPr>
        <xdr:cNvPr id="746" name="直線コネクタ 745"/>
        <xdr:cNvCxnSpPr/>
      </xdr:nvCxnSpPr>
      <xdr:spPr>
        <a:xfrm flipV="1">
          <a:off x="20434300" y="18375630"/>
          <a:ext cx="8890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50088</xdr:rowOff>
    </xdr:from>
    <xdr:to>
      <xdr:col>102</xdr:col>
      <xdr:colOff>165100</xdr:colOff>
      <xdr:row>107</xdr:row>
      <xdr:rowOff>151688</xdr:rowOff>
    </xdr:to>
    <xdr:sp macro="" textlink="">
      <xdr:nvSpPr>
        <xdr:cNvPr id="747" name="楕円 746"/>
        <xdr:cNvSpPr/>
      </xdr:nvSpPr>
      <xdr:spPr>
        <a:xfrm>
          <a:off x="19494500" y="183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99518</xdr:rowOff>
    </xdr:from>
    <xdr:to>
      <xdr:col>107</xdr:col>
      <xdr:colOff>50800</xdr:colOff>
      <xdr:row>107</xdr:row>
      <xdr:rowOff>100888</xdr:rowOff>
    </xdr:to>
    <xdr:cxnSp macro="">
      <xdr:nvCxnSpPr>
        <xdr:cNvPr id="748" name="直線コネクタ 747"/>
        <xdr:cNvCxnSpPr/>
      </xdr:nvCxnSpPr>
      <xdr:spPr>
        <a:xfrm flipV="1">
          <a:off x="19545300" y="18444668"/>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51003</xdr:rowOff>
    </xdr:from>
    <xdr:to>
      <xdr:col>98</xdr:col>
      <xdr:colOff>38100</xdr:colOff>
      <xdr:row>107</xdr:row>
      <xdr:rowOff>152603</xdr:rowOff>
    </xdr:to>
    <xdr:sp macro="" textlink="">
      <xdr:nvSpPr>
        <xdr:cNvPr id="749" name="楕円 748"/>
        <xdr:cNvSpPr/>
      </xdr:nvSpPr>
      <xdr:spPr>
        <a:xfrm>
          <a:off x="18605500" y="18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100888</xdr:rowOff>
    </xdr:from>
    <xdr:to>
      <xdr:col>102</xdr:col>
      <xdr:colOff>114300</xdr:colOff>
      <xdr:row>107</xdr:row>
      <xdr:rowOff>101803</xdr:rowOff>
    </xdr:to>
    <xdr:cxnSp macro="">
      <xdr:nvCxnSpPr>
        <xdr:cNvPr id="750" name="直線コネクタ 749"/>
        <xdr:cNvCxnSpPr/>
      </xdr:nvCxnSpPr>
      <xdr:spPr>
        <a:xfrm flipV="1">
          <a:off x="18656300" y="1844603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751" name="n_1aveValue【庁舎】&#10;一人当たり面積"/>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52"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753"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754"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97807</xdr:rowOff>
    </xdr:from>
    <xdr:ext cx="469744" cy="259045"/>
    <xdr:sp macro="" textlink="">
      <xdr:nvSpPr>
        <xdr:cNvPr id="755" name="n_1mainValue【庁舎】&#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141445</xdr:rowOff>
    </xdr:from>
    <xdr:ext cx="469744" cy="259045"/>
    <xdr:sp macro="" textlink="">
      <xdr:nvSpPr>
        <xdr:cNvPr id="756" name="n_2mainValue【庁舎】&#10;一人当たり面積"/>
        <xdr:cNvSpPr txBox="1"/>
      </xdr:nvSpPr>
      <xdr:spPr>
        <a:xfrm>
          <a:off x="20199427" y="1848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142815</xdr:rowOff>
    </xdr:from>
    <xdr:ext cx="469744" cy="259045"/>
    <xdr:sp macro="" textlink="">
      <xdr:nvSpPr>
        <xdr:cNvPr id="757" name="n_3mainValue【庁舎】&#10;一人当たり面積"/>
        <xdr:cNvSpPr txBox="1"/>
      </xdr:nvSpPr>
      <xdr:spPr>
        <a:xfrm>
          <a:off x="19310427" y="1848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143730</xdr:rowOff>
    </xdr:from>
    <xdr:ext cx="469744" cy="259045"/>
    <xdr:sp macro="" textlink="">
      <xdr:nvSpPr>
        <xdr:cNvPr id="758" name="n_4mainValue【庁舎】&#10;一人当たり面積"/>
        <xdr:cNvSpPr txBox="1"/>
      </xdr:nvSpPr>
      <xdr:spPr>
        <a:xfrm>
          <a:off x="18421427" y="184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類似団体と比較して特に有形固定資産減価償却率が高くなっている施設は、図書館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市民会館</a:t>
          </a:r>
          <a:r>
            <a:rPr kumimoji="1" lang="ja-JP" altLang="en-US" sz="1100">
              <a:solidFill>
                <a:sysClr val="windowText" lastClr="000000"/>
              </a:solidFill>
              <a:effectLst/>
              <a:latin typeface="+mn-lt"/>
              <a:ea typeface="+mn-ea"/>
              <a:cs typeface="+mn-cs"/>
            </a:rPr>
            <a:t>及び一般廃棄物処理施設</a:t>
          </a:r>
          <a:r>
            <a:rPr kumimoji="1" lang="ja-JP" altLang="ja-JP" sz="1100">
              <a:solidFill>
                <a:sysClr val="windowText" lastClr="000000"/>
              </a:solidFill>
              <a:effectLst/>
              <a:latin typeface="+mn-lt"/>
              <a:ea typeface="+mn-ea"/>
              <a:cs typeface="+mn-cs"/>
            </a:rPr>
            <a:t>であり、特に低くなっている施設は、庁舎、消防施設である。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図書館と市民会館については、平成２９年度から着手している多機能観光支援施設に機能を移転し、令和３年度までに複合化を図る予定である。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一般廃棄物処理施設</a:t>
          </a:r>
          <a:r>
            <a:rPr kumimoji="1" lang="ja-JP" altLang="en-US" sz="1100">
              <a:solidFill>
                <a:sysClr val="windowText" lastClr="000000"/>
              </a:solidFill>
              <a:effectLst/>
              <a:latin typeface="+mn-lt"/>
              <a:ea typeface="+mn-ea"/>
              <a:cs typeface="+mn-cs"/>
            </a:rPr>
            <a:t>は、令和４年度より機械設備の更新に取り掛かる予定である。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庁舎は平成２６年度に改築し、消防施設は消防本部と今帰仁分遣所をそれぞれ平成２２年度と平成２６年度に改築を終えているため、有形固定資産減価償却率が低くなっている。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13,153
12,987
54.36
11,650,394
11,449,908
170,353
4,133,386
8,307,189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ここ数年は固定資産税等の税収が伸びており、令和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年度も新築家屋や償却資産の増により、基準財政収入額の割合も増加している。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財政力指数も年々増加しているが、依然として類似団体や県平均を下回っているため、今後も税収等の歳入確保に努める。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年度比で若干改善しているが、依然として人件費・物件費・扶助費・一部事務組合に係る負担金が財政の硬直化の原因となっており、今後も経常経費の圧縮に向けた行財政改革を進めていく必要がある。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7196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97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63</xdr:row>
      <xdr:rowOff>150495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97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150495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7087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62</xdr:row>
      <xdr:rowOff>140970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8641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117492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人件費については、毎年度退職者と同数以下で新規採用を行っているために人数については増加していないが、団塊世代の退職者がいなくなってきており、一人あたりの平均給与額が上がってきている。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物件費については、職員の増加を抑制するため、公共施設の管理委託料等が増加している。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類似団体の数値は下回っているが、今後も引き続き適正は定員管理、事務経費の見直し等を図り人件費、物件費の抑制を図っていく必要がある。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66027</xdr:rowOff>
    </xdr:from>
    <xdr:to>
      <xdr:col>23</xdr:col>
      <xdr:colOff>133350</xdr:colOff>
      <xdr:row>81</xdr:row>
      <xdr:rowOff>127851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53477"/>
          <a:ext cx="8382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6835</xdr:rowOff>
    </xdr:from>
    <xdr:to>
      <xdr:col>19</xdr:col>
      <xdr:colOff>133350</xdr:colOff>
      <xdr:row>81</xdr:row>
      <xdr:rowOff>66027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4285"/>
          <a:ext cx="8890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170909</xdr:rowOff>
    </xdr:from>
    <xdr:to>
      <xdr:col>15</xdr:col>
      <xdr:colOff>82550</xdr:colOff>
      <xdr:row>81</xdr:row>
      <xdr:rowOff>6835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86909"/>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160246</xdr:rowOff>
    </xdr:from>
    <xdr:to>
      <xdr:col>11</xdr:col>
      <xdr:colOff>31750</xdr:colOff>
      <xdr:row>80</xdr:row>
      <xdr:rowOff>170909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6246"/>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77051</xdr:rowOff>
    </xdr:from>
    <xdr:to>
      <xdr:col>23</xdr:col>
      <xdr:colOff>184150</xdr:colOff>
      <xdr:row>82</xdr:row>
      <xdr:rowOff>7201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6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93578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0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15227</xdr:rowOff>
    </xdr:from>
    <xdr:to>
      <xdr:col>19</xdr:col>
      <xdr:colOff>184150</xdr:colOff>
      <xdr:row>81</xdr:row>
      <xdr:rowOff>116827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127004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7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127485</xdr:rowOff>
    </xdr:from>
    <xdr:to>
      <xdr:col>15</xdr:col>
      <xdr:colOff>133350</xdr:colOff>
      <xdr:row>81</xdr:row>
      <xdr:rowOff>57635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67812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120109</xdr:rowOff>
    </xdr:from>
    <xdr:to>
      <xdr:col>11</xdr:col>
      <xdr:colOff>82550</xdr:colOff>
      <xdr:row>81</xdr:row>
      <xdr:rowOff>50259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60436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109446</xdr:rowOff>
    </xdr:from>
    <xdr:to>
      <xdr:col>7</xdr:col>
      <xdr:colOff>31750</xdr:colOff>
      <xdr:row>81</xdr:row>
      <xdr:rowOff>39596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49773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9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年間と同様に類似団体平均よりも低い水準で推移している。各手当の上限額設定等により継続して職員給の抑制を図っており、今後も給与体系の適正化に努めていく。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157238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409662"/>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43241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55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85</xdr:row>
      <xdr:rowOff>43241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06248"/>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84</xdr:row>
      <xdr:rowOff>53823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306248"/>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25098</xdr:rowOff>
    </xdr:from>
    <xdr:to>
      <xdr:col>68</xdr:col>
      <xdr:colOff>203200</xdr:colOff>
      <xdr:row>83</xdr:row>
      <xdr:rowOff>126698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136875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毎年度退職者と同数以下で新規採用等を行っているため、類似団体平均を下回っている。今後も行政サービスの質を低下させることのないよう、バランスを考慮した職員採用を行い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29616</xdr:rowOff>
    </xdr:from>
    <xdr:to>
      <xdr:col>81</xdr:col>
      <xdr:colOff>44450</xdr:colOff>
      <xdr:row>61</xdr:row>
      <xdr:rowOff>45542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88066"/>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24791</xdr:rowOff>
    </xdr:from>
    <xdr:to>
      <xdr:col>77</xdr:col>
      <xdr:colOff>44450</xdr:colOff>
      <xdr:row>61</xdr:row>
      <xdr:rowOff>29616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83241"/>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167284</xdr:rowOff>
    </xdr:from>
    <xdr:to>
      <xdr:col>72</xdr:col>
      <xdr:colOff>203200</xdr:colOff>
      <xdr:row>61</xdr:row>
      <xdr:rowOff>24791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5428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167284</xdr:rowOff>
    </xdr:from>
    <xdr:to>
      <xdr:col>68</xdr:col>
      <xdr:colOff>152400</xdr:colOff>
      <xdr:row>61</xdr:row>
      <xdr:rowOff>7417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5428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166192</xdr:rowOff>
    </xdr:from>
    <xdr:to>
      <xdr:col>81</xdr:col>
      <xdr:colOff>95250</xdr:colOff>
      <xdr:row>61</xdr:row>
      <xdr:rowOff>96342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150266</xdr:rowOff>
    </xdr:from>
    <xdr:to>
      <xdr:col>77</xdr:col>
      <xdr:colOff>95250</xdr:colOff>
      <xdr:row>61</xdr:row>
      <xdr:rowOff>80416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90593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0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145441</xdr:rowOff>
    </xdr:from>
    <xdr:to>
      <xdr:col>73</xdr:col>
      <xdr:colOff>44450</xdr:colOff>
      <xdr:row>61</xdr:row>
      <xdr:rowOff>75591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85768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116484</xdr:rowOff>
    </xdr:from>
    <xdr:to>
      <xdr:col>68</xdr:col>
      <xdr:colOff>203200</xdr:colOff>
      <xdr:row>61</xdr:row>
      <xdr:rowOff>46634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56811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7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128067</xdr:rowOff>
    </xdr:from>
    <xdr:to>
      <xdr:col>64</xdr:col>
      <xdr:colOff>152400</xdr:colOff>
      <xdr:row>61</xdr:row>
      <xdr:rowOff>58217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68394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年度まで利率の高い起債の繰上げ償還を行ってきたため改善傾向にあったが、平成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年度から文教施設や庁舎等の施設整備を行っており、平成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年度からその元金償還が始まったため、実質公債費比率が悪化することとなった。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文教施設等の老朽化による施設更新は継続しているため、施設規模の適正化や施設整備の平準化を図り、公債費比率の上昇抑制に努める必要がある。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30226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263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876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158242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056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236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近年は、標準財政規模の増加により改善傾向となっているが、平成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年度から行っている文教施設等の施設更新は令和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年度まで継続予定であり、施設整備の平準化や整備規模の適正化を図っていき、将来負担比率の上昇抑制に努めていく必要がある。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148929</xdr:rowOff>
    </xdr:from>
    <xdr:to>
      <xdr:col>81</xdr:col>
      <xdr:colOff>44450</xdr:colOff>
      <xdr:row>15</xdr:row>
      <xdr:rowOff>5630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4922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148929</xdr:rowOff>
    </xdr:from>
    <xdr:to>
      <xdr:col>77</xdr:col>
      <xdr:colOff>44450</xdr:colOff>
      <xdr:row>15</xdr:row>
      <xdr:rowOff>47456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4922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33782</xdr:rowOff>
    </xdr:from>
    <xdr:to>
      <xdr:col>72</xdr:col>
      <xdr:colOff>203200</xdr:colOff>
      <xdr:row>15</xdr:row>
      <xdr:rowOff>47456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60553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33782</xdr:rowOff>
    </xdr:from>
    <xdr:to>
      <xdr:col>68</xdr:col>
      <xdr:colOff>152400</xdr:colOff>
      <xdr:row>15</xdr:row>
      <xdr:rowOff>143171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05532"/>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126280</xdr:rowOff>
    </xdr:from>
    <xdr:to>
      <xdr:col>81</xdr:col>
      <xdr:colOff>95250</xdr:colOff>
      <xdr:row>15</xdr:row>
      <xdr:rowOff>56430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98357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98129</xdr:rowOff>
    </xdr:from>
    <xdr:to>
      <xdr:col>77</xdr:col>
      <xdr:colOff>95250</xdr:colOff>
      <xdr:row>15</xdr:row>
      <xdr:rowOff>28279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13056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8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168106</xdr:rowOff>
    </xdr:from>
    <xdr:to>
      <xdr:col>73</xdr:col>
      <xdr:colOff>44450</xdr:colOff>
      <xdr:row>15</xdr:row>
      <xdr:rowOff>98256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83033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69359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92371</xdr:rowOff>
    </xdr:from>
    <xdr:to>
      <xdr:col>64</xdr:col>
      <xdr:colOff>152400</xdr:colOff>
      <xdr:row>16</xdr:row>
      <xdr:rowOff>22521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7298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13,153
12,987
54.36
11,650,394
11,449,908
170,353
4,133,386
8,307,189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毎年度退職者と同数以下で新規採用を行っているため、類似団体平均値よりも低い値で推移している。今後も引き続き人件費の抑制に努めていく。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88138</xdr:rowOff>
    </xdr:from>
    <xdr:to>
      <xdr:col>24</xdr:col>
      <xdr:colOff>25400</xdr:colOff>
      <xdr:row>33</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459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74422</xdr:rowOff>
    </xdr:from>
    <xdr:to>
      <xdr:col>19</xdr:col>
      <xdr:colOff>187325</xdr:colOff>
      <xdr:row>33</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322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322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56134</xdr:rowOff>
    </xdr:from>
    <xdr:to>
      <xdr:col>11</xdr:col>
      <xdr:colOff>9525</xdr:colOff>
      <xdr:row>33</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139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46482</xdr:rowOff>
    </xdr:from>
    <xdr:to>
      <xdr:col>24</xdr:col>
      <xdr:colOff>76200</xdr:colOff>
      <xdr:row>33</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126509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37338</xdr:rowOff>
    </xdr:from>
    <xdr:to>
      <xdr:col>20</xdr:col>
      <xdr:colOff>38100</xdr:colOff>
      <xdr:row>33</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6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23622</xdr:rowOff>
    </xdr:from>
    <xdr:to>
      <xdr:col>15</xdr:col>
      <xdr:colOff>149225</xdr:colOff>
      <xdr:row>33</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32766</xdr:rowOff>
    </xdr:from>
    <xdr:to>
      <xdr:col>11</xdr:col>
      <xdr:colOff>60325</xdr:colOff>
      <xdr:row>33</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5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5334</xdr:rowOff>
    </xdr:from>
    <xdr:to>
      <xdr:col>6</xdr:col>
      <xdr:colOff>171450</xdr:colOff>
      <xdr:row>33</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117111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3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会計年度任用職員制度への移行により物件費については、前年度より改善すると見込んでいたが、公共施設の管理委託料の増加により前年度より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ポイントの悪化となっている。人件費を抑制していることもあり、物件費については今後も同水準で推移する見込みである。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22225</xdr:rowOff>
    </xdr:from>
    <xdr:to>
      <xdr:col>82</xdr:col>
      <xdr:colOff>107950</xdr:colOff>
      <xdr:row>16</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654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79375</xdr:rowOff>
    </xdr:from>
    <xdr:to>
      <xdr:col>78</xdr:col>
      <xdr:colOff>69850</xdr:colOff>
      <xdr:row>16</xdr:row>
      <xdr:rowOff>22225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511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15</xdr:row>
      <xdr:rowOff>79375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5585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13</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142875</xdr:rowOff>
    </xdr:from>
    <xdr:to>
      <xdr:col>78</xdr:col>
      <xdr:colOff>120650</xdr:colOff>
      <xdr:row>16</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83202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28575</xdr:rowOff>
    </xdr:from>
    <xdr:to>
      <xdr:col>74</xdr:col>
      <xdr:colOff>31750</xdr:colOff>
      <xdr:row>15</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140352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76200</xdr:rowOff>
    </xdr:from>
    <xdr:to>
      <xdr:col>65</xdr:col>
      <xdr:colOff>53975</xdr:colOff>
      <xdr:row>14</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ポイントの改善となっているが、引き続き類似団体平均値よりも高い値で推移している。経費の削減が困難な項目であるが、引き続き増加を抑制していく必要がある。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8806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155575</xdr:rowOff>
    </xdr:from>
    <xdr:to>
      <xdr:col>19</xdr:col>
      <xdr:colOff>187325</xdr:colOff>
      <xdr:row>58</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928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41275</xdr:rowOff>
    </xdr:from>
    <xdr:to>
      <xdr:col>15</xdr:col>
      <xdr:colOff>98425</xdr:colOff>
      <xdr:row>58</xdr:row>
      <xdr:rowOff>60325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985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60325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8996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104775</xdr:rowOff>
    </xdr:from>
    <xdr:to>
      <xdr:col>20</xdr:col>
      <xdr:colOff>38100</xdr:colOff>
      <xdr:row>58</xdr:row>
      <xdr:rowOff>34925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19702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161925</xdr:rowOff>
    </xdr:from>
    <xdr:to>
      <xdr:col>15</xdr:col>
      <xdr:colOff>149225</xdr:colOff>
      <xdr:row>58</xdr:row>
      <xdr:rowOff>92075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76852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xdr:rowOff>
    </xdr:from>
    <xdr:to>
      <xdr:col>11</xdr:col>
      <xdr:colOff>60325</xdr:colOff>
      <xdr:row>58</xdr:row>
      <xdr:rowOff>111125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95902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値については、概ね横ばいではあるが、公共下水道特別会計への繰出金があるため類似団体平均を上回っている。今後、下水道施設の更新業務が見込まれているため、数値は悪化することが見込まれる。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53522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103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53522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53522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2722</xdr:rowOff>
    </xdr:from>
    <xdr:to>
      <xdr:col>74</xdr:col>
      <xdr:colOff>31750</xdr:colOff>
      <xdr:row>59</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89099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補助費については、概ね横ばいで推移している。今後も適正は補助金の支出に努めていく。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32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49276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49276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82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170434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か年連続で改善している。ただし、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よりも高い値で推移して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おり、今後も元利償還金は増える見込みであるため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引き続き増加を抑制していく必要がある。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110998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943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12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78</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03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人件費については類似団体を下回っているが、その他の経費については、すべて類似団体を上回っており、経常経費の削減に向け今後も引き続き取り組んでいく必要がある。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85852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949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30987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78</xdr:row>
      <xdr:rowOff>30987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29768"/>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99568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125735</xdr:rowOff>
    </xdr:from>
    <xdr:to>
      <xdr:col>29</xdr:col>
      <xdr:colOff>127000</xdr:colOff>
      <xdr:row>18</xdr:row>
      <xdr:rowOff>40574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8010"/>
          <a:ext cx="647700" cy="8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40574</xdr:rowOff>
    </xdr:from>
    <xdr:to>
      <xdr:col>26</xdr:col>
      <xdr:colOff>50800</xdr:colOff>
      <xdr:row>18</xdr:row>
      <xdr:rowOff>84640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4299"/>
          <a:ext cx="698500" cy="4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84640</xdr:rowOff>
    </xdr:from>
    <xdr:to>
      <xdr:col>22</xdr:col>
      <xdr:colOff>114300</xdr:colOff>
      <xdr:row>18</xdr:row>
      <xdr:rowOff>101740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8365"/>
          <a:ext cx="6985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93861</xdr:rowOff>
    </xdr:from>
    <xdr:to>
      <xdr:col>18</xdr:col>
      <xdr:colOff>177800</xdr:colOff>
      <xdr:row>18</xdr:row>
      <xdr:rowOff>101740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27586"/>
          <a:ext cx="698500" cy="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74935</xdr:rowOff>
    </xdr:from>
    <xdr:to>
      <xdr:col>29</xdr:col>
      <xdr:colOff>177800</xdr:colOff>
      <xdr:row>18</xdr:row>
      <xdr:rowOff>5085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47012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161224</xdr:rowOff>
    </xdr:from>
    <xdr:to>
      <xdr:col>26</xdr:col>
      <xdr:colOff>101600</xdr:colOff>
      <xdr:row>18</xdr:row>
      <xdr:rowOff>91374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76151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9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33840</xdr:rowOff>
    </xdr:from>
    <xdr:to>
      <xdr:col>22</xdr:col>
      <xdr:colOff>165100</xdr:colOff>
      <xdr:row>18</xdr:row>
      <xdr:rowOff>135441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75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120218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50940</xdr:rowOff>
    </xdr:from>
    <xdr:to>
      <xdr:col>19</xdr:col>
      <xdr:colOff>38100</xdr:colOff>
      <xdr:row>18</xdr:row>
      <xdr:rowOff>152540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137317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43061</xdr:rowOff>
    </xdr:from>
    <xdr:to>
      <xdr:col>15</xdr:col>
      <xdr:colOff>101600</xdr:colOff>
      <xdr:row>18</xdr:row>
      <xdr:rowOff>144661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129438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12491</xdr:rowOff>
    </xdr:from>
    <xdr:to>
      <xdr:col>29</xdr:col>
      <xdr:colOff>127000</xdr:colOff>
      <xdr:row>35</xdr:row>
      <xdr:rowOff>81166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22841"/>
          <a:ext cx="647700" cy="68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81166</xdr:rowOff>
    </xdr:from>
    <xdr:to>
      <xdr:col>26</xdr:col>
      <xdr:colOff>50800</xdr:colOff>
      <xdr:row>35</xdr:row>
      <xdr:rowOff>99149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91516"/>
          <a:ext cx="698500" cy="1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78918</xdr:rowOff>
    </xdr:from>
    <xdr:to>
      <xdr:col>22</xdr:col>
      <xdr:colOff>114300</xdr:colOff>
      <xdr:row>35</xdr:row>
      <xdr:rowOff>99149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89268"/>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78918</xdr:rowOff>
    </xdr:from>
    <xdr:to>
      <xdr:col>18</xdr:col>
      <xdr:colOff>177800</xdr:colOff>
      <xdr:row>35</xdr:row>
      <xdr:rowOff>206991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89268"/>
          <a:ext cx="698500" cy="128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304591</xdr:rowOff>
    </xdr:from>
    <xdr:to>
      <xdr:col>29</xdr:col>
      <xdr:colOff>177800</xdr:colOff>
      <xdr:row>35</xdr:row>
      <xdr:rowOff>63291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7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149667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30366</xdr:rowOff>
    </xdr:from>
    <xdr:to>
      <xdr:col>26</xdr:col>
      <xdr:colOff>101600</xdr:colOff>
      <xdr:row>35</xdr:row>
      <xdr:rowOff>131966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4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142143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0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48349</xdr:rowOff>
    </xdr:from>
    <xdr:to>
      <xdr:col>22</xdr:col>
      <xdr:colOff>165100</xdr:colOff>
      <xdr:row>35</xdr:row>
      <xdr:rowOff>149949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58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160126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2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28118</xdr:rowOff>
    </xdr:from>
    <xdr:to>
      <xdr:col>19</xdr:col>
      <xdr:colOff>38100</xdr:colOff>
      <xdr:row>35</xdr:row>
      <xdr:rowOff>129718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3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139895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156191</xdr:rowOff>
    </xdr:from>
    <xdr:to>
      <xdr:col>15</xdr:col>
      <xdr:colOff>101600</xdr:colOff>
      <xdr:row>35</xdr:row>
      <xdr:rowOff>257791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6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242568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13,153
12,987
54.36
11,650,394
11,449,908
170,353
4,133,386
8,307,189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79322</xdr:rowOff>
    </xdr:from>
    <xdr:to>
      <xdr:col>24</xdr:col>
      <xdr:colOff>63500</xdr:colOff>
      <xdr:row>36</xdr:row>
      <xdr:rowOff>161207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51522"/>
          <a:ext cx="8382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161207</xdr:rowOff>
    </xdr:from>
    <xdr:to>
      <xdr:col>19</xdr:col>
      <xdr:colOff>177800</xdr:colOff>
      <xdr:row>37</xdr:row>
      <xdr:rowOff>4963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33407"/>
          <a:ext cx="8890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4963</xdr:rowOff>
    </xdr:from>
    <xdr:to>
      <xdr:col>15</xdr:col>
      <xdr:colOff>50800</xdr:colOff>
      <xdr:row>37</xdr:row>
      <xdr:rowOff>8003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48613"/>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8003</xdr:rowOff>
    </xdr:from>
    <xdr:to>
      <xdr:col>10</xdr:col>
      <xdr:colOff>114300</xdr:colOff>
      <xdr:row>37</xdr:row>
      <xdr:rowOff>20485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51653"/>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28522</xdr:rowOff>
    </xdr:from>
    <xdr:to>
      <xdr:col>24</xdr:col>
      <xdr:colOff>114300</xdr:colOff>
      <xdr:row>36</xdr:row>
      <xdr:rowOff>130122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6949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110407</xdr:rowOff>
    </xdr:from>
    <xdr:to>
      <xdr:col>20</xdr:col>
      <xdr:colOff>38100</xdr:colOff>
      <xdr:row>37</xdr:row>
      <xdr:rowOff>40557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31684</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125613</xdr:rowOff>
    </xdr:from>
    <xdr:to>
      <xdr:col>15</xdr:col>
      <xdr:colOff>101600</xdr:colOff>
      <xdr:row>37</xdr:row>
      <xdr:rowOff>55763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46890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128653</xdr:rowOff>
    </xdr:from>
    <xdr:to>
      <xdr:col>10</xdr:col>
      <xdr:colOff>165100</xdr:colOff>
      <xdr:row>37</xdr:row>
      <xdr:rowOff>58803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49930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141135</xdr:rowOff>
    </xdr:from>
    <xdr:to>
      <xdr:col>6</xdr:col>
      <xdr:colOff>38100</xdr:colOff>
      <xdr:row>37</xdr:row>
      <xdr:rowOff>71285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62412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74842</xdr:rowOff>
    </xdr:from>
    <xdr:to>
      <xdr:col>24</xdr:col>
      <xdr:colOff>63500</xdr:colOff>
      <xdr:row>56</xdr:row>
      <xdr:rowOff>97134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76042"/>
          <a:ext cx="838200" cy="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74842</xdr:rowOff>
    </xdr:from>
    <xdr:to>
      <xdr:col>19</xdr:col>
      <xdr:colOff>177800</xdr:colOff>
      <xdr:row>56</xdr:row>
      <xdr:rowOff>121376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76042"/>
          <a:ext cx="8890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116725</xdr:rowOff>
    </xdr:from>
    <xdr:to>
      <xdr:col>15</xdr:col>
      <xdr:colOff>50800</xdr:colOff>
      <xdr:row>56</xdr:row>
      <xdr:rowOff>121376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17925"/>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116725</xdr:rowOff>
    </xdr:from>
    <xdr:to>
      <xdr:col>10</xdr:col>
      <xdr:colOff>114300</xdr:colOff>
      <xdr:row>56</xdr:row>
      <xdr:rowOff>121892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1792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46334</xdr:rowOff>
    </xdr:from>
    <xdr:to>
      <xdr:col>24</xdr:col>
      <xdr:colOff>114300</xdr:colOff>
      <xdr:row>56</xdr:row>
      <xdr:rowOff>147934</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24761</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24042</xdr:rowOff>
    </xdr:from>
    <xdr:to>
      <xdr:col>20</xdr:col>
      <xdr:colOff>38100</xdr:colOff>
      <xdr:row>56</xdr:row>
      <xdr:rowOff>125642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116769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70576</xdr:rowOff>
    </xdr:from>
    <xdr:to>
      <xdr:col>15</xdr:col>
      <xdr:colOff>101600</xdr:colOff>
      <xdr:row>57</xdr:row>
      <xdr:rowOff>726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163303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65925</xdr:rowOff>
    </xdr:from>
    <xdr:to>
      <xdr:col>10</xdr:col>
      <xdr:colOff>165100</xdr:colOff>
      <xdr:row>56</xdr:row>
      <xdr:rowOff>167525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158652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71092</xdr:rowOff>
    </xdr:from>
    <xdr:to>
      <xdr:col>6</xdr:col>
      <xdr:colOff>38100</xdr:colOff>
      <xdr:row>57</xdr:row>
      <xdr:rowOff>1242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163819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46659</xdr:rowOff>
    </xdr:from>
    <xdr:to>
      <xdr:col>24</xdr:col>
      <xdr:colOff>63500</xdr:colOff>
      <xdr:row>77</xdr:row>
      <xdr:rowOff>98628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48309"/>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46659</xdr:rowOff>
    </xdr:from>
    <xdr:to>
      <xdr:col>19</xdr:col>
      <xdr:colOff>177800</xdr:colOff>
      <xdr:row>78</xdr:row>
      <xdr:rowOff>26085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4830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26085</xdr:rowOff>
    </xdr:from>
    <xdr:to>
      <xdr:col>15</xdr:col>
      <xdr:colOff>50800</xdr:colOff>
      <xdr:row>78</xdr:row>
      <xdr:rowOff>108383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9918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108383</xdr:rowOff>
    </xdr:from>
    <xdr:to>
      <xdr:col>10</xdr:col>
      <xdr:colOff>114300</xdr:colOff>
      <xdr:row>78</xdr:row>
      <xdr:rowOff>116839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1483"/>
          <a:ext cx="8890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47828</xdr:rowOff>
    </xdr:from>
    <xdr:to>
      <xdr:col>24</xdr:col>
      <xdr:colOff>114300</xdr:colOff>
      <xdr:row>77</xdr:row>
      <xdr:rowOff>149428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70705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167309</xdr:rowOff>
    </xdr:from>
    <xdr:to>
      <xdr:col>20</xdr:col>
      <xdr:colOff>38100</xdr:colOff>
      <xdr:row>77</xdr:row>
      <xdr:rowOff>97459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113986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97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146735</xdr:rowOff>
    </xdr:from>
    <xdr:to>
      <xdr:col>15</xdr:col>
      <xdr:colOff>101600</xdr:colOff>
      <xdr:row>78</xdr:row>
      <xdr:rowOff>76885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68012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57583</xdr:rowOff>
    </xdr:from>
    <xdr:to>
      <xdr:col>10</xdr:col>
      <xdr:colOff>165100</xdr:colOff>
      <xdr:row>78</xdr:row>
      <xdr:rowOff>159183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150310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66039</xdr:rowOff>
    </xdr:from>
    <xdr:to>
      <xdr:col>6</xdr:col>
      <xdr:colOff>38100</xdr:colOff>
      <xdr:row>78</xdr:row>
      <xdr:rowOff>167639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158766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163716</xdr:rowOff>
    </xdr:from>
    <xdr:to>
      <xdr:col>24</xdr:col>
      <xdr:colOff>63500</xdr:colOff>
      <xdr:row>92</xdr:row>
      <xdr:rowOff>41757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765666"/>
          <a:ext cx="8382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37198</xdr:rowOff>
    </xdr:from>
    <xdr:to>
      <xdr:col>19</xdr:col>
      <xdr:colOff>177800</xdr:colOff>
      <xdr:row>92</xdr:row>
      <xdr:rowOff>41757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5810598"/>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3924</xdr:rowOff>
    </xdr:from>
    <xdr:to>
      <xdr:col>15</xdr:col>
      <xdr:colOff>50800</xdr:colOff>
      <xdr:row>92</xdr:row>
      <xdr:rowOff>37198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5777324"/>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3924</xdr:rowOff>
    </xdr:from>
    <xdr:to>
      <xdr:col>10</xdr:col>
      <xdr:colOff>114300</xdr:colOff>
      <xdr:row>92</xdr:row>
      <xdr:rowOff>161341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5777324"/>
          <a:ext cx="889000" cy="1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112916</xdr:rowOff>
    </xdr:from>
    <xdr:to>
      <xdr:col>24</xdr:col>
      <xdr:colOff>114300</xdr:colOff>
      <xdr:row>92</xdr:row>
      <xdr:rowOff>43066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7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135793</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56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162407</xdr:rowOff>
    </xdr:from>
    <xdr:to>
      <xdr:col>20</xdr:col>
      <xdr:colOff>38100</xdr:colOff>
      <xdr:row>92</xdr:row>
      <xdr:rowOff>92557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7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109084</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53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157848</xdr:rowOff>
    </xdr:from>
    <xdr:to>
      <xdr:col>15</xdr:col>
      <xdr:colOff>101600</xdr:colOff>
      <xdr:row>92</xdr:row>
      <xdr:rowOff>87998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57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104525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124574</xdr:rowOff>
    </xdr:from>
    <xdr:to>
      <xdr:col>10</xdr:col>
      <xdr:colOff>165100</xdr:colOff>
      <xdr:row>92</xdr:row>
      <xdr:rowOff>54724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57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71251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50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110541</xdr:rowOff>
    </xdr:from>
    <xdr:to>
      <xdr:col>6</xdr:col>
      <xdr:colOff>38100</xdr:colOff>
      <xdr:row>93</xdr:row>
      <xdr:rowOff>40691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58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57218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565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62848</xdr:rowOff>
    </xdr:from>
    <xdr:to>
      <xdr:col>55</xdr:col>
      <xdr:colOff>0</xdr:colOff>
      <xdr:row>37</xdr:row>
      <xdr:rowOff>138622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63598"/>
          <a:ext cx="838200" cy="41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113834</xdr:rowOff>
    </xdr:from>
    <xdr:to>
      <xdr:col>50</xdr:col>
      <xdr:colOff>114300</xdr:colOff>
      <xdr:row>37</xdr:row>
      <xdr:rowOff>138622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57484"/>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113834</xdr:rowOff>
    </xdr:from>
    <xdr:to>
      <xdr:col>45</xdr:col>
      <xdr:colOff>177800</xdr:colOff>
      <xdr:row>37</xdr:row>
      <xdr:rowOff>148592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57484"/>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141830</xdr:rowOff>
    </xdr:from>
    <xdr:to>
      <xdr:col>41</xdr:col>
      <xdr:colOff>50800</xdr:colOff>
      <xdr:row>37</xdr:row>
      <xdr:rowOff>148592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85480"/>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12048</xdr:rowOff>
    </xdr:from>
    <xdr:to>
      <xdr:col>55</xdr:col>
      <xdr:colOff>50800</xdr:colOff>
      <xdr:row>35</xdr:row>
      <xdr:rowOff>113648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161925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9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87822</xdr:rowOff>
    </xdr:from>
    <xdr:to>
      <xdr:col>50</xdr:col>
      <xdr:colOff>165100</xdr:colOff>
      <xdr:row>38</xdr:row>
      <xdr:rowOff>17972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9099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63034</xdr:rowOff>
    </xdr:from>
    <xdr:to>
      <xdr:col>46</xdr:col>
      <xdr:colOff>38100</xdr:colOff>
      <xdr:row>37</xdr:row>
      <xdr:rowOff>164633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06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155761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97792</xdr:rowOff>
    </xdr:from>
    <xdr:to>
      <xdr:col>41</xdr:col>
      <xdr:colOff>101600</xdr:colOff>
      <xdr:row>38</xdr:row>
      <xdr:rowOff>27942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19069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91030</xdr:rowOff>
    </xdr:from>
    <xdr:to>
      <xdr:col>36</xdr:col>
      <xdr:colOff>165100</xdr:colOff>
      <xdr:row>38</xdr:row>
      <xdr:rowOff>21180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3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2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2349</xdr:rowOff>
    </xdr:from>
    <xdr:to>
      <xdr:col>55</xdr:col>
      <xdr:colOff>0</xdr:colOff>
      <xdr:row>53</xdr:row>
      <xdr:rowOff>130149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089199"/>
          <a:ext cx="838200" cy="1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2349</xdr:rowOff>
    </xdr:from>
    <xdr:to>
      <xdr:col>50</xdr:col>
      <xdr:colOff>114300</xdr:colOff>
      <xdr:row>55</xdr:row>
      <xdr:rowOff>111734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089199"/>
          <a:ext cx="889000" cy="4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111734</xdr:rowOff>
    </xdr:from>
    <xdr:to>
      <xdr:col>45</xdr:col>
      <xdr:colOff>177800</xdr:colOff>
      <xdr:row>56</xdr:row>
      <xdr:rowOff>30612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541484"/>
          <a:ext cx="889000" cy="9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30612</xdr:rowOff>
    </xdr:from>
    <xdr:to>
      <xdr:col>41</xdr:col>
      <xdr:colOff>50800</xdr:colOff>
      <xdr:row>56</xdr:row>
      <xdr:rowOff>137544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31812"/>
          <a:ext cx="889000" cy="10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79349</xdr:rowOff>
    </xdr:from>
    <xdr:to>
      <xdr:col>55</xdr:col>
      <xdr:colOff>50800</xdr:colOff>
      <xdr:row>54</xdr:row>
      <xdr:rowOff>9499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1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102226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01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122999</xdr:rowOff>
    </xdr:from>
    <xdr:to>
      <xdr:col>50</xdr:col>
      <xdr:colOff>165100</xdr:colOff>
      <xdr:row>53</xdr:row>
      <xdr:rowOff>53149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0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69676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881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60934</xdr:rowOff>
    </xdr:from>
    <xdr:to>
      <xdr:col>46</xdr:col>
      <xdr:colOff>38100</xdr:colOff>
      <xdr:row>55</xdr:row>
      <xdr:rowOff>162534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7611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2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151262</xdr:rowOff>
    </xdr:from>
    <xdr:to>
      <xdr:col>41</xdr:col>
      <xdr:colOff>101600</xdr:colOff>
      <xdr:row>56</xdr:row>
      <xdr:rowOff>81412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97939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3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86744</xdr:rowOff>
    </xdr:from>
    <xdr:to>
      <xdr:col>36</xdr:col>
      <xdr:colOff>165100</xdr:colOff>
      <xdr:row>57</xdr:row>
      <xdr:rowOff>16894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33421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46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56380</xdr:rowOff>
    </xdr:from>
    <xdr:to>
      <xdr:col>55</xdr:col>
      <xdr:colOff>0</xdr:colOff>
      <xdr:row>76</xdr:row>
      <xdr:rowOff>107065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915130"/>
          <a:ext cx="838200" cy="2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107065</xdr:rowOff>
    </xdr:from>
    <xdr:to>
      <xdr:col>50</xdr:col>
      <xdr:colOff>114300</xdr:colOff>
      <xdr:row>77</xdr:row>
      <xdr:rowOff>35430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137265"/>
          <a:ext cx="889000" cy="9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22309</xdr:rowOff>
    </xdr:from>
    <xdr:to>
      <xdr:col>45</xdr:col>
      <xdr:colOff>177800</xdr:colOff>
      <xdr:row>77</xdr:row>
      <xdr:rowOff>35430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223959"/>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109530</xdr:rowOff>
    </xdr:from>
    <xdr:to>
      <xdr:col>41</xdr:col>
      <xdr:colOff>50800</xdr:colOff>
      <xdr:row>77</xdr:row>
      <xdr:rowOff>22309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39730"/>
          <a:ext cx="889000" cy="8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5580</xdr:rowOff>
    </xdr:from>
    <xdr:to>
      <xdr:col>55</xdr:col>
      <xdr:colOff>50800</xdr:colOff>
      <xdr:row>75</xdr:row>
      <xdr:rowOff>107180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28457</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1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56265</xdr:rowOff>
    </xdr:from>
    <xdr:to>
      <xdr:col>50</xdr:col>
      <xdr:colOff>165100</xdr:colOff>
      <xdr:row>76</xdr:row>
      <xdr:rowOff>157865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8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156080</xdr:rowOff>
    </xdr:from>
    <xdr:to>
      <xdr:col>46</xdr:col>
      <xdr:colOff>38100</xdr:colOff>
      <xdr:row>77</xdr:row>
      <xdr:rowOff>86230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102758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6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142959</xdr:rowOff>
    </xdr:from>
    <xdr:to>
      <xdr:col>41</xdr:col>
      <xdr:colOff>101600</xdr:colOff>
      <xdr:row>77</xdr:row>
      <xdr:rowOff>73109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89636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58730</xdr:rowOff>
    </xdr:from>
    <xdr:to>
      <xdr:col>36</xdr:col>
      <xdr:colOff>165100</xdr:colOff>
      <xdr:row>76</xdr:row>
      <xdr:rowOff>160330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21152</xdr:rowOff>
    </xdr:from>
    <xdr:to>
      <xdr:col>55</xdr:col>
      <xdr:colOff>0</xdr:colOff>
      <xdr:row>96</xdr:row>
      <xdr:rowOff>21445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137452"/>
          <a:ext cx="838200" cy="3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21152</xdr:rowOff>
    </xdr:from>
    <xdr:to>
      <xdr:col>50</xdr:col>
      <xdr:colOff>114300</xdr:colOff>
      <xdr:row>96</xdr:row>
      <xdr:rowOff>30096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137452"/>
          <a:ext cx="889000" cy="35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30096</xdr:rowOff>
    </xdr:from>
    <xdr:to>
      <xdr:col>45</xdr:col>
      <xdr:colOff>177800</xdr:colOff>
      <xdr:row>96</xdr:row>
      <xdr:rowOff>151971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489296"/>
          <a:ext cx="889000" cy="12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151971</xdr:rowOff>
    </xdr:from>
    <xdr:to>
      <xdr:col>41</xdr:col>
      <xdr:colOff>50800</xdr:colOff>
      <xdr:row>98</xdr:row>
      <xdr:rowOff>89322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11171"/>
          <a:ext cx="889000" cy="2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142095</xdr:rowOff>
    </xdr:from>
    <xdr:to>
      <xdr:col>55</xdr:col>
      <xdr:colOff>50800</xdr:colOff>
      <xdr:row>96</xdr:row>
      <xdr:rowOff>72245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164972</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28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141802</xdr:rowOff>
    </xdr:from>
    <xdr:to>
      <xdr:col>50</xdr:col>
      <xdr:colOff>165100</xdr:colOff>
      <xdr:row>94</xdr:row>
      <xdr:rowOff>71952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0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88479</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586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150746</xdr:rowOff>
    </xdr:from>
    <xdr:to>
      <xdr:col>46</xdr:col>
      <xdr:colOff>38100</xdr:colOff>
      <xdr:row>96</xdr:row>
      <xdr:rowOff>80896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4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97423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101171</xdr:rowOff>
    </xdr:from>
    <xdr:to>
      <xdr:col>41</xdr:col>
      <xdr:colOff>101600</xdr:colOff>
      <xdr:row>97</xdr:row>
      <xdr:rowOff>31321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47848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38522</xdr:rowOff>
    </xdr:from>
    <xdr:to>
      <xdr:col>36</xdr:col>
      <xdr:colOff>165100</xdr:colOff>
      <xdr:row>98</xdr:row>
      <xdr:rowOff>140122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131249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139266</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543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115788</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3088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115788</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63088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88466</xdr:rowOff>
    </xdr:from>
    <xdr:to>
      <xdr:col>85</xdr:col>
      <xdr:colOff>177800</xdr:colOff>
      <xdr:row>39</xdr:row>
      <xdr:rowOff>18616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3393</xdr:rowOff>
    </xdr:from>
    <xdr:ext cx="313932"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64988</xdr:rowOff>
    </xdr:from>
    <xdr:to>
      <xdr:col>76</xdr:col>
      <xdr:colOff>165100</xdr:colOff>
      <xdr:row>38</xdr:row>
      <xdr:rowOff>166588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157715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7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161730</xdr:rowOff>
    </xdr:from>
    <xdr:to>
      <xdr:col>85</xdr:col>
      <xdr:colOff>127000</xdr:colOff>
      <xdr:row>77</xdr:row>
      <xdr:rowOff>2364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191930"/>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167932</xdr:rowOff>
    </xdr:from>
    <xdr:to>
      <xdr:col>81</xdr:col>
      <xdr:colOff>50800</xdr:colOff>
      <xdr:row>77</xdr:row>
      <xdr:rowOff>2364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198132"/>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150276</xdr:rowOff>
    </xdr:from>
    <xdr:to>
      <xdr:col>76</xdr:col>
      <xdr:colOff>114300</xdr:colOff>
      <xdr:row>76</xdr:row>
      <xdr:rowOff>167932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180476"/>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150276</xdr:rowOff>
    </xdr:from>
    <xdr:to>
      <xdr:col>71</xdr:col>
      <xdr:colOff>177800</xdr:colOff>
      <xdr:row>77</xdr:row>
      <xdr:rowOff>17430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180476"/>
          <a:ext cx="889000" cy="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110930</xdr:rowOff>
    </xdr:from>
    <xdr:to>
      <xdr:col>85</xdr:col>
      <xdr:colOff>177800</xdr:colOff>
      <xdr:row>77</xdr:row>
      <xdr:rowOff>41080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1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89357</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1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123014</xdr:rowOff>
    </xdr:from>
    <xdr:to>
      <xdr:col>81</xdr:col>
      <xdr:colOff>101600</xdr:colOff>
      <xdr:row>77</xdr:row>
      <xdr:rowOff>53164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1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44291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2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117132</xdr:rowOff>
    </xdr:from>
    <xdr:to>
      <xdr:col>76</xdr:col>
      <xdr:colOff>165100</xdr:colOff>
      <xdr:row>77</xdr:row>
      <xdr:rowOff>47282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1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38409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2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99476</xdr:rowOff>
    </xdr:from>
    <xdr:to>
      <xdr:col>72</xdr:col>
      <xdr:colOff>38100</xdr:colOff>
      <xdr:row>77</xdr:row>
      <xdr:rowOff>29626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46154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0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138080</xdr:rowOff>
    </xdr:from>
    <xdr:to>
      <xdr:col>67</xdr:col>
      <xdr:colOff>101600</xdr:colOff>
      <xdr:row>77</xdr:row>
      <xdr:rowOff>68230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59357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147993</xdr:rowOff>
    </xdr:from>
    <xdr:to>
      <xdr:col>85</xdr:col>
      <xdr:colOff>127000</xdr:colOff>
      <xdr:row>98</xdr:row>
      <xdr:rowOff>8700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778643"/>
          <a:ext cx="8382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21997</xdr:rowOff>
    </xdr:from>
    <xdr:to>
      <xdr:col>81</xdr:col>
      <xdr:colOff>50800</xdr:colOff>
      <xdr:row>98</xdr:row>
      <xdr:rowOff>8700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652647"/>
          <a:ext cx="889000" cy="1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21997</xdr:rowOff>
    </xdr:from>
    <xdr:to>
      <xdr:col>76</xdr:col>
      <xdr:colOff>114300</xdr:colOff>
      <xdr:row>98</xdr:row>
      <xdr:rowOff>155118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652647"/>
          <a:ext cx="889000" cy="3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105994</xdr:rowOff>
    </xdr:from>
    <xdr:to>
      <xdr:col>71</xdr:col>
      <xdr:colOff>177800</xdr:colOff>
      <xdr:row>98</xdr:row>
      <xdr:rowOff>155118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565194"/>
          <a:ext cx="889000" cy="3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97193</xdr:rowOff>
    </xdr:from>
    <xdr:to>
      <xdr:col>85</xdr:col>
      <xdr:colOff>177800</xdr:colOff>
      <xdr:row>98</xdr:row>
      <xdr:rowOff>27343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75620</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129350</xdr:rowOff>
    </xdr:from>
    <xdr:to>
      <xdr:col>81</xdr:col>
      <xdr:colOff>101600</xdr:colOff>
      <xdr:row>98</xdr:row>
      <xdr:rowOff>59500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50627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142647</xdr:rowOff>
    </xdr:from>
    <xdr:to>
      <xdr:col>76</xdr:col>
      <xdr:colOff>165100</xdr:colOff>
      <xdr:row>97</xdr:row>
      <xdr:rowOff>72797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6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89324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104318</xdr:rowOff>
    </xdr:from>
    <xdr:to>
      <xdr:col>72</xdr:col>
      <xdr:colOff>38100</xdr:colOff>
      <xdr:row>99</xdr:row>
      <xdr:rowOff>34468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25595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9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55194</xdr:rowOff>
    </xdr:from>
    <xdr:to>
      <xdr:col>67</xdr:col>
      <xdr:colOff>101600</xdr:colOff>
      <xdr:row>96</xdr:row>
      <xdr:rowOff>156794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5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1871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2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42697</xdr:rowOff>
    </xdr:from>
    <xdr:to>
      <xdr:col>116</xdr:col>
      <xdr:colOff>63500</xdr:colOff>
      <xdr:row>75</xdr:row>
      <xdr:rowOff>83933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01447"/>
          <a:ext cx="8382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83933</xdr:rowOff>
    </xdr:from>
    <xdr:to>
      <xdr:col>111</xdr:col>
      <xdr:colOff>177800</xdr:colOff>
      <xdr:row>75</xdr:row>
      <xdr:rowOff>100174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942683"/>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72546</xdr:rowOff>
    </xdr:from>
    <xdr:to>
      <xdr:col>107</xdr:col>
      <xdr:colOff>50800</xdr:colOff>
      <xdr:row>75</xdr:row>
      <xdr:rowOff>100174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931296"/>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72546</xdr:rowOff>
    </xdr:from>
    <xdr:to>
      <xdr:col>102</xdr:col>
      <xdr:colOff>114300</xdr:colOff>
      <xdr:row>75</xdr:row>
      <xdr:rowOff>90519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31296"/>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163347</xdr:rowOff>
    </xdr:from>
    <xdr:to>
      <xdr:col>116</xdr:col>
      <xdr:colOff>114300</xdr:colOff>
      <xdr:row>75</xdr:row>
      <xdr:rowOff>93497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14774</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33133</xdr:rowOff>
    </xdr:from>
    <xdr:to>
      <xdr:col>112</xdr:col>
      <xdr:colOff>38100</xdr:colOff>
      <xdr:row>75</xdr:row>
      <xdr:rowOff>134733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151260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49374</xdr:rowOff>
    </xdr:from>
    <xdr:to>
      <xdr:col>107</xdr:col>
      <xdr:colOff>101600</xdr:colOff>
      <xdr:row>75</xdr:row>
      <xdr:rowOff>150974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167501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21746</xdr:rowOff>
    </xdr:from>
    <xdr:to>
      <xdr:col>102</xdr:col>
      <xdr:colOff>165100</xdr:colOff>
      <xdr:row>75</xdr:row>
      <xdr:rowOff>123346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139873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5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39719</xdr:rowOff>
    </xdr:from>
    <xdr:to>
      <xdr:col>98</xdr:col>
      <xdr:colOff>38100</xdr:colOff>
      <xdr:row>75</xdr:row>
      <xdr:rowOff>141319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157846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住民一人当たりの性質別コストで類似団体平均を上回っている主なものとして扶助費、普通建設事業費となっている。扶助費については過去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年間でも類似団体を大きく上回っており、主な要因は障害サービス等の給付費が年々増加していることに加え、近年は保育事業も拡充していることによる。普通建設事業では、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健堅本部落線、満名川線、瀬底島一周線等の道路整備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放課後児童クラブの整備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により増加している。普通建設事業については、令和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年度までは文教施設等の老朽化による施設更新が継続しているため増加する見込みである。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沖縄県本部町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13,153
12,987
54.36
11,650,394
11,449,908
170,353
4,133,386
8,307,189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149758</xdr:rowOff>
    </xdr:from>
    <xdr:to>
      <xdr:col>24</xdr:col>
      <xdr:colOff>63500</xdr:colOff>
      <xdr:row>34</xdr:row>
      <xdr:rowOff>103810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07608"/>
          <a:ext cx="838200" cy="1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149758</xdr:rowOff>
    </xdr:from>
    <xdr:to>
      <xdr:col>19</xdr:col>
      <xdr:colOff>177800</xdr:colOff>
      <xdr:row>34</xdr:row>
      <xdr:rowOff>483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07608"/>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483</xdr:rowOff>
    </xdr:from>
    <xdr:to>
      <xdr:col>15</xdr:col>
      <xdr:colOff>50800</xdr:colOff>
      <xdr:row>34</xdr:row>
      <xdr:rowOff>52146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2978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52146</xdr:rowOff>
    </xdr:from>
    <xdr:to>
      <xdr:col>10</xdr:col>
      <xdr:colOff>114300</xdr:colOff>
      <xdr:row>35</xdr:row>
      <xdr:rowOff>22428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8144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53010</xdr:rowOff>
    </xdr:from>
    <xdr:to>
      <xdr:col>24</xdr:col>
      <xdr:colOff>114300</xdr:colOff>
      <xdr:row>34</xdr:row>
      <xdr:rowOff>154610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75887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98958</xdr:rowOff>
    </xdr:from>
    <xdr:to>
      <xdr:col>20</xdr:col>
      <xdr:colOff>38100</xdr:colOff>
      <xdr:row>34</xdr:row>
      <xdr:rowOff>29108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45635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121133</xdr:rowOff>
    </xdr:from>
    <xdr:to>
      <xdr:col>15</xdr:col>
      <xdr:colOff>101600</xdr:colOff>
      <xdr:row>34</xdr:row>
      <xdr:rowOff>51283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67810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xdr:rowOff>
    </xdr:from>
    <xdr:to>
      <xdr:col>10</xdr:col>
      <xdr:colOff>165100</xdr:colOff>
      <xdr:row>34</xdr:row>
      <xdr:rowOff>102946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119473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143078</xdr:rowOff>
    </xdr:from>
    <xdr:to>
      <xdr:col>6</xdr:col>
      <xdr:colOff>38100</xdr:colOff>
      <xdr:row>35</xdr:row>
      <xdr:rowOff>73228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89755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69616</xdr:rowOff>
    </xdr:from>
    <xdr:to>
      <xdr:col>24</xdr:col>
      <xdr:colOff>63500</xdr:colOff>
      <xdr:row>57</xdr:row>
      <xdr:rowOff>145198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70816"/>
          <a:ext cx="838200" cy="24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123844</xdr:rowOff>
    </xdr:from>
    <xdr:to>
      <xdr:col>19</xdr:col>
      <xdr:colOff>177800</xdr:colOff>
      <xdr:row>57</xdr:row>
      <xdr:rowOff>145198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896494"/>
          <a:ext cx="889000" cy="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123844</xdr:rowOff>
    </xdr:from>
    <xdr:to>
      <xdr:col>15</xdr:col>
      <xdr:colOff>50800</xdr:colOff>
      <xdr:row>58</xdr:row>
      <xdr:rowOff>10525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6494"/>
          <a:ext cx="889000" cy="5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109282</xdr:rowOff>
    </xdr:from>
    <xdr:to>
      <xdr:col>10</xdr:col>
      <xdr:colOff>114300</xdr:colOff>
      <xdr:row>58</xdr:row>
      <xdr:rowOff>10525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81932"/>
          <a:ext cx="889000" cy="7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18816</xdr:rowOff>
    </xdr:from>
    <xdr:to>
      <xdr:col>24</xdr:col>
      <xdr:colOff>114300</xdr:colOff>
      <xdr:row>56</xdr:row>
      <xdr:rowOff>120416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105193</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3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94398</xdr:rowOff>
    </xdr:from>
    <xdr:to>
      <xdr:col>20</xdr:col>
      <xdr:colOff>38100</xdr:colOff>
      <xdr:row>58</xdr:row>
      <xdr:rowOff>24548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15675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73044</xdr:rowOff>
    </xdr:from>
    <xdr:to>
      <xdr:col>15</xdr:col>
      <xdr:colOff>101600</xdr:colOff>
      <xdr:row>58</xdr:row>
      <xdr:rowOff>3194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165771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131175</xdr:rowOff>
    </xdr:from>
    <xdr:to>
      <xdr:col>10</xdr:col>
      <xdr:colOff>165100</xdr:colOff>
      <xdr:row>58</xdr:row>
      <xdr:rowOff>61325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52452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58482</xdr:rowOff>
    </xdr:from>
    <xdr:to>
      <xdr:col>6</xdr:col>
      <xdr:colOff>38100</xdr:colOff>
      <xdr:row>57</xdr:row>
      <xdr:rowOff>160082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151209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43314</xdr:rowOff>
    </xdr:from>
    <xdr:to>
      <xdr:col>24</xdr:col>
      <xdr:colOff>63500</xdr:colOff>
      <xdr:row>74</xdr:row>
      <xdr:rowOff>121617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730614"/>
          <a:ext cx="838200" cy="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121617</xdr:rowOff>
    </xdr:from>
    <xdr:to>
      <xdr:col>19</xdr:col>
      <xdr:colOff>177800</xdr:colOff>
      <xdr:row>74</xdr:row>
      <xdr:rowOff>158521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08917"/>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111453</xdr:rowOff>
    </xdr:from>
    <xdr:to>
      <xdr:col>15</xdr:col>
      <xdr:colOff>50800</xdr:colOff>
      <xdr:row>74</xdr:row>
      <xdr:rowOff>158521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2798753"/>
          <a:ext cx="8890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103612</xdr:rowOff>
    </xdr:from>
    <xdr:to>
      <xdr:col>10</xdr:col>
      <xdr:colOff>114300</xdr:colOff>
      <xdr:row>74</xdr:row>
      <xdr:rowOff>111453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790912"/>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163964</xdr:rowOff>
    </xdr:from>
    <xdr:to>
      <xdr:col>24</xdr:col>
      <xdr:colOff>114300</xdr:colOff>
      <xdr:row>74</xdr:row>
      <xdr:rowOff>94114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6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15391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53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70817</xdr:rowOff>
    </xdr:from>
    <xdr:to>
      <xdr:col>20</xdr:col>
      <xdr:colOff>38100</xdr:colOff>
      <xdr:row>75</xdr:row>
      <xdr:rowOff>967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7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17494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3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107721</xdr:rowOff>
    </xdr:from>
    <xdr:to>
      <xdr:col>15</xdr:col>
      <xdr:colOff>101600</xdr:colOff>
      <xdr:row>75</xdr:row>
      <xdr:rowOff>37871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7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54398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5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60653</xdr:rowOff>
    </xdr:from>
    <xdr:to>
      <xdr:col>10</xdr:col>
      <xdr:colOff>165100</xdr:colOff>
      <xdr:row>74</xdr:row>
      <xdr:rowOff>162253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7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7330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52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52812</xdr:rowOff>
    </xdr:from>
    <xdr:to>
      <xdr:col>6</xdr:col>
      <xdr:colOff>38100</xdr:colOff>
      <xdr:row>74</xdr:row>
      <xdr:rowOff>154412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7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170939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51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12719</xdr:rowOff>
    </xdr:from>
    <xdr:to>
      <xdr:col>24</xdr:col>
      <xdr:colOff>63500</xdr:colOff>
      <xdr:row>97</xdr:row>
      <xdr:rowOff>57764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3369"/>
          <a:ext cx="838200" cy="4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160382</xdr:rowOff>
    </xdr:from>
    <xdr:to>
      <xdr:col>19</xdr:col>
      <xdr:colOff>177800</xdr:colOff>
      <xdr:row>97</xdr:row>
      <xdr:rowOff>57764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19582"/>
          <a:ext cx="889000" cy="6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160382</xdr:rowOff>
    </xdr:from>
    <xdr:to>
      <xdr:col>15</xdr:col>
      <xdr:colOff>50800</xdr:colOff>
      <xdr:row>97</xdr:row>
      <xdr:rowOff>101557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9582"/>
          <a:ext cx="889000" cy="1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101557</xdr:rowOff>
    </xdr:from>
    <xdr:to>
      <xdr:col>10</xdr:col>
      <xdr:colOff>114300</xdr:colOff>
      <xdr:row>97</xdr:row>
      <xdr:rowOff>110646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32207"/>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133369</xdr:rowOff>
    </xdr:from>
    <xdr:to>
      <xdr:col>24</xdr:col>
      <xdr:colOff>114300</xdr:colOff>
      <xdr:row>97</xdr:row>
      <xdr:rowOff>63519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111796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6964</xdr:rowOff>
    </xdr:from>
    <xdr:to>
      <xdr:col>20</xdr:col>
      <xdr:colOff>38100</xdr:colOff>
      <xdr:row>97</xdr:row>
      <xdr:rowOff>108564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99691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109582</xdr:rowOff>
    </xdr:from>
    <xdr:to>
      <xdr:col>15</xdr:col>
      <xdr:colOff>101600</xdr:colOff>
      <xdr:row>97</xdr:row>
      <xdr:rowOff>39732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30859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50757</xdr:rowOff>
    </xdr:from>
    <xdr:to>
      <xdr:col>10</xdr:col>
      <xdr:colOff>165100</xdr:colOff>
      <xdr:row>97</xdr:row>
      <xdr:rowOff>152357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143484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59846</xdr:rowOff>
    </xdr:from>
    <xdr:to>
      <xdr:col>6</xdr:col>
      <xdr:colOff>38100</xdr:colOff>
      <xdr:row>97</xdr:row>
      <xdr:rowOff>161446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152573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150147</xdr:rowOff>
    </xdr:from>
    <xdr:to>
      <xdr:col>55</xdr:col>
      <xdr:colOff>0</xdr:colOff>
      <xdr:row>56</xdr:row>
      <xdr:rowOff>164040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51347"/>
          <a:ext cx="8382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164040</xdr:rowOff>
    </xdr:from>
    <xdr:to>
      <xdr:col>50</xdr:col>
      <xdr:colOff>114300</xdr:colOff>
      <xdr:row>57</xdr:row>
      <xdr:rowOff>75669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65240"/>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13747</xdr:rowOff>
    </xdr:from>
    <xdr:to>
      <xdr:col>45</xdr:col>
      <xdr:colOff>177800</xdr:colOff>
      <xdr:row>57</xdr:row>
      <xdr:rowOff>75669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614947"/>
          <a:ext cx="889000" cy="23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13747</xdr:rowOff>
    </xdr:from>
    <xdr:to>
      <xdr:col>41</xdr:col>
      <xdr:colOff>50800</xdr:colOff>
      <xdr:row>57</xdr:row>
      <xdr:rowOff>95729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614947"/>
          <a:ext cx="889000" cy="25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99347</xdr:rowOff>
    </xdr:from>
    <xdr:to>
      <xdr:col>55</xdr:col>
      <xdr:colOff>50800</xdr:colOff>
      <xdr:row>57</xdr:row>
      <xdr:rowOff>29497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122224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113240</xdr:rowOff>
    </xdr:from>
    <xdr:to>
      <xdr:col>50</xdr:col>
      <xdr:colOff>165100</xdr:colOff>
      <xdr:row>57</xdr:row>
      <xdr:rowOff>43390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59917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8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24869</xdr:rowOff>
    </xdr:from>
    <xdr:to>
      <xdr:col>46</xdr:col>
      <xdr:colOff>38100</xdr:colOff>
      <xdr:row>57</xdr:row>
      <xdr:rowOff>126469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117596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9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134397</xdr:rowOff>
    </xdr:from>
    <xdr:to>
      <xdr:col>41</xdr:col>
      <xdr:colOff>101600</xdr:colOff>
      <xdr:row>56</xdr:row>
      <xdr:rowOff>64547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81074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3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44929</xdr:rowOff>
    </xdr:from>
    <xdr:to>
      <xdr:col>36</xdr:col>
      <xdr:colOff>165100</xdr:colOff>
      <xdr:row>57</xdr:row>
      <xdr:rowOff>146529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137656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26912</xdr:rowOff>
    </xdr:from>
    <xdr:to>
      <xdr:col>55</xdr:col>
      <xdr:colOff>0</xdr:colOff>
      <xdr:row>74</xdr:row>
      <xdr:rowOff>157670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714212"/>
          <a:ext cx="838200" cy="1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26912</xdr:rowOff>
    </xdr:from>
    <xdr:to>
      <xdr:col>50</xdr:col>
      <xdr:colOff>114300</xdr:colOff>
      <xdr:row>77</xdr:row>
      <xdr:rowOff>127775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714212"/>
          <a:ext cx="889000" cy="6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165405</xdr:rowOff>
    </xdr:from>
    <xdr:to>
      <xdr:col>45</xdr:col>
      <xdr:colOff>177800</xdr:colOff>
      <xdr:row>77</xdr:row>
      <xdr:rowOff>127775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95605"/>
          <a:ext cx="889000" cy="1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152642</xdr:rowOff>
    </xdr:from>
    <xdr:to>
      <xdr:col>41</xdr:col>
      <xdr:colOff>50800</xdr:colOff>
      <xdr:row>76</xdr:row>
      <xdr:rowOff>165405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82842"/>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106870</xdr:rowOff>
    </xdr:from>
    <xdr:to>
      <xdr:col>55</xdr:col>
      <xdr:colOff>50800</xdr:colOff>
      <xdr:row>75</xdr:row>
      <xdr:rowOff>37020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7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129747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6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147562</xdr:rowOff>
    </xdr:from>
    <xdr:to>
      <xdr:col>50</xdr:col>
      <xdr:colOff>165100</xdr:colOff>
      <xdr:row>74</xdr:row>
      <xdr:rowOff>77712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6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94239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43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76975</xdr:rowOff>
    </xdr:from>
    <xdr:to>
      <xdr:col>46</xdr:col>
      <xdr:colOff>38100</xdr:colOff>
      <xdr:row>78</xdr:row>
      <xdr:rowOff>7125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23652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114605</xdr:rowOff>
    </xdr:from>
    <xdr:to>
      <xdr:col>41</xdr:col>
      <xdr:colOff>101600</xdr:colOff>
      <xdr:row>77</xdr:row>
      <xdr:rowOff>44755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61282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101842</xdr:rowOff>
    </xdr:from>
    <xdr:to>
      <xdr:col>36</xdr:col>
      <xdr:colOff>165100</xdr:colOff>
      <xdr:row>77</xdr:row>
      <xdr:rowOff>31992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48518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148295</xdr:rowOff>
    </xdr:from>
    <xdr:to>
      <xdr:col>55</xdr:col>
      <xdr:colOff>0</xdr:colOff>
      <xdr:row>94</xdr:row>
      <xdr:rowOff>125315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5921695"/>
          <a:ext cx="838200" cy="3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125315</xdr:rowOff>
    </xdr:from>
    <xdr:to>
      <xdr:col>50</xdr:col>
      <xdr:colOff>114300</xdr:colOff>
      <xdr:row>95</xdr:row>
      <xdr:rowOff>48386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241615"/>
          <a:ext cx="889000" cy="9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48386</xdr:rowOff>
    </xdr:from>
    <xdr:to>
      <xdr:col>45</xdr:col>
      <xdr:colOff>177800</xdr:colOff>
      <xdr:row>96</xdr:row>
      <xdr:rowOff>33612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336136"/>
          <a:ext cx="889000" cy="1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33612</xdr:rowOff>
    </xdr:from>
    <xdr:to>
      <xdr:col>41</xdr:col>
      <xdr:colOff>50800</xdr:colOff>
      <xdr:row>96</xdr:row>
      <xdr:rowOff>63010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492812"/>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97495</xdr:rowOff>
    </xdr:from>
    <xdr:to>
      <xdr:col>55</xdr:col>
      <xdr:colOff>50800</xdr:colOff>
      <xdr:row>93</xdr:row>
      <xdr:rowOff>27645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5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120372</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572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74515</xdr:rowOff>
    </xdr:from>
    <xdr:to>
      <xdr:col>50</xdr:col>
      <xdr:colOff>165100</xdr:colOff>
      <xdr:row>95</xdr:row>
      <xdr:rowOff>4665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1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21192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59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169036</xdr:rowOff>
    </xdr:from>
    <xdr:to>
      <xdr:col>46</xdr:col>
      <xdr:colOff>38100</xdr:colOff>
      <xdr:row>95</xdr:row>
      <xdr:rowOff>99186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2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115713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154262</xdr:rowOff>
    </xdr:from>
    <xdr:to>
      <xdr:col>41</xdr:col>
      <xdr:colOff>101600</xdr:colOff>
      <xdr:row>96</xdr:row>
      <xdr:rowOff>84412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4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100939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1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12210</xdr:rowOff>
    </xdr:from>
    <xdr:to>
      <xdr:col>36</xdr:col>
      <xdr:colOff>165100</xdr:colOff>
      <xdr:row>96</xdr:row>
      <xdr:rowOff>113810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130337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4097</xdr:rowOff>
    </xdr:from>
    <xdr:to>
      <xdr:col>85</xdr:col>
      <xdr:colOff>127000</xdr:colOff>
      <xdr:row>38</xdr:row>
      <xdr:rowOff>11118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19197"/>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11118</xdr:rowOff>
    </xdr:from>
    <xdr:to>
      <xdr:col>81</xdr:col>
      <xdr:colOff>50800</xdr:colOff>
      <xdr:row>38</xdr:row>
      <xdr:rowOff>53105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26218"/>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29635</xdr:rowOff>
    </xdr:from>
    <xdr:to>
      <xdr:col>76</xdr:col>
      <xdr:colOff>114300</xdr:colOff>
      <xdr:row>38</xdr:row>
      <xdr:rowOff>53105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44735"/>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29635</xdr:rowOff>
    </xdr:from>
    <xdr:to>
      <xdr:col>71</xdr:col>
      <xdr:colOff>177800</xdr:colOff>
      <xdr:row>38</xdr:row>
      <xdr:rowOff>65155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44735"/>
          <a:ext cx="8890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124747</xdr:rowOff>
    </xdr:from>
    <xdr:to>
      <xdr:col>85</xdr:col>
      <xdr:colOff>177800</xdr:colOff>
      <xdr:row>38</xdr:row>
      <xdr:rowOff>54897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39674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8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131768</xdr:rowOff>
    </xdr:from>
    <xdr:to>
      <xdr:col>81</xdr:col>
      <xdr:colOff>101600</xdr:colOff>
      <xdr:row>38</xdr:row>
      <xdr:rowOff>61918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53045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2305</xdr:rowOff>
    </xdr:from>
    <xdr:to>
      <xdr:col>76</xdr:col>
      <xdr:colOff>165100</xdr:colOff>
      <xdr:row>38</xdr:row>
      <xdr:rowOff>103905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150285</xdr:rowOff>
    </xdr:from>
    <xdr:to>
      <xdr:col>72</xdr:col>
      <xdr:colOff>38100</xdr:colOff>
      <xdr:row>38</xdr:row>
      <xdr:rowOff>80435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71562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14355</xdr:rowOff>
    </xdr:from>
    <xdr:to>
      <xdr:col>67</xdr:col>
      <xdr:colOff>101600</xdr:colOff>
      <xdr:row>38</xdr:row>
      <xdr:rowOff>115955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107082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77765</xdr:rowOff>
    </xdr:from>
    <xdr:to>
      <xdr:col>85</xdr:col>
      <xdr:colOff>127000</xdr:colOff>
      <xdr:row>57</xdr:row>
      <xdr:rowOff>10918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507515"/>
          <a:ext cx="838200" cy="27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77765</xdr:rowOff>
    </xdr:from>
    <xdr:to>
      <xdr:col>81</xdr:col>
      <xdr:colOff>50800</xdr:colOff>
      <xdr:row>56</xdr:row>
      <xdr:rowOff>80424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507515"/>
          <a:ext cx="889000" cy="17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80424</xdr:rowOff>
    </xdr:from>
    <xdr:to>
      <xdr:col>76</xdr:col>
      <xdr:colOff>114300</xdr:colOff>
      <xdr:row>57</xdr:row>
      <xdr:rowOff>98522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681624"/>
          <a:ext cx="889000" cy="1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72530</xdr:rowOff>
    </xdr:from>
    <xdr:to>
      <xdr:col>71</xdr:col>
      <xdr:colOff>177800</xdr:colOff>
      <xdr:row>57</xdr:row>
      <xdr:rowOff>98522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45180"/>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131568</xdr:rowOff>
    </xdr:from>
    <xdr:to>
      <xdr:col>85</xdr:col>
      <xdr:colOff>177800</xdr:colOff>
      <xdr:row>57</xdr:row>
      <xdr:rowOff>61718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154445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58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26965</xdr:rowOff>
    </xdr:from>
    <xdr:to>
      <xdr:col>81</xdr:col>
      <xdr:colOff>101600</xdr:colOff>
      <xdr:row>55</xdr:row>
      <xdr:rowOff>128565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4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145092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23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29624</xdr:rowOff>
    </xdr:from>
    <xdr:to>
      <xdr:col>76</xdr:col>
      <xdr:colOff>165100</xdr:colOff>
      <xdr:row>56</xdr:row>
      <xdr:rowOff>131224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147751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40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47722</xdr:rowOff>
    </xdr:from>
    <xdr:to>
      <xdr:col>72</xdr:col>
      <xdr:colOff>38100</xdr:colOff>
      <xdr:row>57</xdr:row>
      <xdr:rowOff>149322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165849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21730</xdr:rowOff>
    </xdr:from>
    <xdr:to>
      <xdr:col>67</xdr:col>
      <xdr:colOff>101600</xdr:colOff>
      <xdr:row>57</xdr:row>
      <xdr:rowOff>123330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139857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139266</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123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115788</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8888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115788</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8888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88466</xdr:rowOff>
    </xdr:from>
    <xdr:to>
      <xdr:col>85</xdr:col>
      <xdr:colOff>177800</xdr:colOff>
      <xdr:row>79</xdr:row>
      <xdr:rowOff>18616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3393</xdr:rowOff>
    </xdr:from>
    <xdr:ext cx="313932"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6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64988</xdr:rowOff>
    </xdr:from>
    <xdr:to>
      <xdr:col>76</xdr:col>
      <xdr:colOff>165100</xdr:colOff>
      <xdr:row>78</xdr:row>
      <xdr:rowOff>166588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157715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161730</xdr:rowOff>
    </xdr:from>
    <xdr:to>
      <xdr:col>85</xdr:col>
      <xdr:colOff>127000</xdr:colOff>
      <xdr:row>97</xdr:row>
      <xdr:rowOff>2364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20930"/>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167932</xdr:rowOff>
    </xdr:from>
    <xdr:to>
      <xdr:col>81</xdr:col>
      <xdr:colOff>50800</xdr:colOff>
      <xdr:row>97</xdr:row>
      <xdr:rowOff>2364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27132"/>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150276</xdr:rowOff>
    </xdr:from>
    <xdr:to>
      <xdr:col>76</xdr:col>
      <xdr:colOff>114300</xdr:colOff>
      <xdr:row>96</xdr:row>
      <xdr:rowOff>167932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09476"/>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150276</xdr:rowOff>
    </xdr:from>
    <xdr:to>
      <xdr:col>71</xdr:col>
      <xdr:colOff>177800</xdr:colOff>
      <xdr:row>97</xdr:row>
      <xdr:rowOff>17430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09476"/>
          <a:ext cx="889000" cy="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110930</xdr:rowOff>
    </xdr:from>
    <xdr:to>
      <xdr:col>85</xdr:col>
      <xdr:colOff>177800</xdr:colOff>
      <xdr:row>97</xdr:row>
      <xdr:rowOff>41080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89357</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123014</xdr:rowOff>
    </xdr:from>
    <xdr:to>
      <xdr:col>81</xdr:col>
      <xdr:colOff>101600</xdr:colOff>
      <xdr:row>97</xdr:row>
      <xdr:rowOff>53164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44291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6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117132</xdr:rowOff>
    </xdr:from>
    <xdr:to>
      <xdr:col>76</xdr:col>
      <xdr:colOff>165100</xdr:colOff>
      <xdr:row>97</xdr:row>
      <xdr:rowOff>47282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38409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99476</xdr:rowOff>
    </xdr:from>
    <xdr:to>
      <xdr:col>72</xdr:col>
      <xdr:colOff>38100</xdr:colOff>
      <xdr:row>97</xdr:row>
      <xdr:rowOff>29626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46153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138080</xdr:rowOff>
    </xdr:from>
    <xdr:to>
      <xdr:col>67</xdr:col>
      <xdr:colOff>101600</xdr:colOff>
      <xdr:row>97</xdr:row>
      <xdr:rowOff>68230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59357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住民一人当たりの目的別コストで類似団体平均を特に大きく上回っているのは民生費、商工費、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り、要因としては、民生費については、性質別分析でも記載したとおり障害サービス等の給付費及び保育事業費が増加しているためである。商工費については、本部半島・伊江島エリア観光促進事業による文化交流施設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費については、健堅本部落線、満名川線、瀬底島一周線等の道路整備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ここ数年は、町税収の増加や歳出予算の精査等により、財政調整基金残高が増加していたが、平成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年度予算から財政調整基金の取崩しをしなければ予算が組めない状況になって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いる。決算剰余金により財政調整基金の残高は維持できたが、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次年度以降も文教施設等の施設更新が継続するため、引き続き歳出予算の精査に努め、基金残高を確保しておく必要がある。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年度に国民健康保険事業財政健全化計画を策定後は、計画通り国民健康保険特別会計の累積赤字も解消し、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全会計黒字である。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今年度公共下水道特別会計において赤字が発生し、繰上げ充用を行っている。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、今後赤字に陥る可能性があり、保険料の見直し等、早めの対策が必要である。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081_&#26412;&#3709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42.8</v>
          </cell>
          <cell r="BX51">
            <v>29.2</v>
          </cell>
          <cell r="CF51">
            <v>30.9</v>
          </cell>
          <cell r="CN51">
            <v>22.2</v>
          </cell>
          <cell r="CV51">
            <v>25.7</v>
          </cell>
        </row>
        <row r="53">
          <cell r="BP53">
            <v>50.5</v>
          </cell>
          <cell r="BX53">
            <v>52.5</v>
          </cell>
          <cell r="CF53">
            <v>53.3</v>
          </cell>
          <cell r="CN53">
            <v>53.6</v>
          </cell>
          <cell r="CV53">
            <v>54.1</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cell r="BP73">
            <v>42.8</v>
          </cell>
          <cell r="BX73">
            <v>29.2</v>
          </cell>
          <cell r="CF73">
            <v>30.9</v>
          </cell>
          <cell r="CN73">
            <v>22.2</v>
          </cell>
          <cell r="CV73">
            <v>25.7</v>
          </cell>
        </row>
        <row r="75">
          <cell r="BP75">
            <v>5.8</v>
          </cell>
          <cell r="BX75">
            <v>7.5</v>
          </cell>
          <cell r="CF75">
            <v>9.1999999999999993</v>
          </cell>
          <cell r="CN75">
            <v>10</v>
          </cell>
          <cell r="CV75">
            <v>10.1</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Q22" sqref="Q22:V2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11650394</v>
      </c>
      <c r="BO4" s="395"/>
      <c r="BP4" s="395"/>
      <c r="BQ4" s="395"/>
      <c r="BR4" s="395"/>
      <c r="BS4" s="395"/>
      <c r="BT4" s="395"/>
      <c r="BU4" s="396"/>
      <c r="BV4" s="394">
        <v>10550064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4.0999999999999996</v>
      </c>
      <c r="CU4" s="401"/>
      <c r="CV4" s="401"/>
      <c r="CW4" s="401"/>
      <c r="CX4" s="401"/>
      <c r="CY4" s="401"/>
      <c r="CZ4" s="401"/>
      <c r="DA4" s="402"/>
      <c r="DB4" s="400">
        <v>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11449908</v>
      </c>
      <c r="BO5" s="432"/>
      <c r="BP5" s="432"/>
      <c r="BQ5" s="432"/>
      <c r="BR5" s="432"/>
      <c r="BS5" s="432"/>
      <c r="BT5" s="432"/>
      <c r="BU5" s="433"/>
      <c r="BV5" s="431">
        <v>10166045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94.6</v>
      </c>
      <c r="CU5" s="429"/>
      <c r="CV5" s="429"/>
      <c r="CW5" s="429"/>
      <c r="CX5" s="429"/>
      <c r="CY5" s="429"/>
      <c r="CZ5" s="429"/>
      <c r="DA5" s="430"/>
      <c r="DB5" s="428">
        <v>93.6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200486</v>
      </c>
      <c r="BO6" s="432"/>
      <c r="BP6" s="432"/>
      <c r="BQ6" s="432"/>
      <c r="BR6" s="432"/>
      <c r="BS6" s="432"/>
      <c r="BT6" s="432"/>
      <c r="BU6" s="433"/>
      <c r="BV6" s="431">
        <v>384019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97.7</v>
      </c>
      <c r="CU6" s="469"/>
      <c r="CV6" s="469"/>
      <c r="CW6" s="469"/>
      <c r="CX6" s="469"/>
      <c r="CY6" s="469"/>
      <c r="CZ6" s="469"/>
      <c r="DA6" s="470"/>
      <c r="DB6" s="468">
        <v>96.7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30133</v>
      </c>
      <c r="BO7" s="432"/>
      <c r="BP7" s="432"/>
      <c r="BQ7" s="432"/>
      <c r="BR7" s="432"/>
      <c r="BS7" s="432"/>
      <c r="BT7" s="432"/>
      <c r="BU7" s="433"/>
      <c r="BV7" s="431">
        <v>71282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4133386</v>
      </c>
      <c r="CU7" s="432"/>
      <c r="CV7" s="432"/>
      <c r="CW7" s="432"/>
      <c r="CX7" s="432"/>
      <c r="CY7" s="432"/>
      <c r="CZ7" s="432"/>
      <c r="DA7" s="433"/>
      <c r="DB7" s="431">
        <v>3885110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170353</v>
      </c>
      <c r="BO8" s="432"/>
      <c r="BP8" s="432"/>
      <c r="BQ8" s="432"/>
      <c r="BR8" s="432"/>
      <c r="BS8" s="432"/>
      <c r="BT8" s="432"/>
      <c r="BU8" s="433"/>
      <c r="BV8" s="431">
        <v>312737</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0.35</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12530</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110</v>
      </c>
      <c r="AV9" s="464"/>
      <c r="AW9" s="464"/>
      <c r="AX9" s="464"/>
      <c r="AY9" s="465" t="s">
        <v>117</v>
      </c>
      <c r="AZ9" s="466"/>
      <c r="BA9" s="466"/>
      <c r="BB9" s="466"/>
      <c r="BC9" s="466"/>
      <c r="BD9" s="466"/>
      <c r="BE9" s="466"/>
      <c r="BF9" s="466"/>
      <c r="BG9" s="466"/>
      <c r="BH9" s="466"/>
      <c r="BI9" s="466"/>
      <c r="BJ9" s="466"/>
      <c r="BK9" s="466"/>
      <c r="BL9" s="466"/>
      <c r="BM9" s="467"/>
      <c r="BN9" s="431">
        <v>-142384</v>
      </c>
      <c r="BO9" s="432"/>
      <c r="BP9" s="432"/>
      <c r="BQ9" s="432"/>
      <c r="BR9" s="432"/>
      <c r="BS9" s="432"/>
      <c r="BT9" s="432"/>
      <c r="BU9" s="433"/>
      <c r="BV9" s="431">
        <v>99928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12.2</v>
      </c>
      <c r="CU9" s="429"/>
      <c r="CV9" s="429"/>
      <c r="CW9" s="429"/>
      <c r="CX9" s="429"/>
      <c r="CY9" s="429"/>
      <c r="CZ9" s="429"/>
      <c r="DA9" s="430"/>
      <c r="DB9" s="428">
        <v>13.1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13536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156370</v>
      </c>
      <c r="BO10" s="432"/>
      <c r="BP10" s="432"/>
      <c r="BQ10" s="432"/>
      <c r="BR10" s="432"/>
      <c r="BS10" s="432"/>
      <c r="BT10" s="432"/>
      <c r="BU10" s="433"/>
      <c r="BV10" s="431">
        <v>106410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13153</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102</v>
      </c>
      <c r="AV12" s="464"/>
      <c r="AW12" s="464"/>
      <c r="AX12" s="464"/>
      <c r="AY12" s="465" t="s">
        <v>137</v>
      </c>
      <c r="AZ12" s="466"/>
      <c r="BA12" s="466"/>
      <c r="BB12" s="466"/>
      <c r="BC12" s="466"/>
      <c r="BD12" s="466"/>
      <c r="BE12" s="466"/>
      <c r="BF12" s="466"/>
      <c r="BG12" s="466"/>
      <c r="BH12" s="466"/>
      <c r="BI12" s="466"/>
      <c r="BJ12" s="466"/>
      <c r="BK12" s="466"/>
      <c r="BL12" s="466"/>
      <c r="BM12" s="467"/>
      <c r="BN12" s="431">
        <v>121604</v>
      </c>
      <c r="BO12" s="432"/>
      <c r="BP12" s="432"/>
      <c r="BQ12" s="432"/>
      <c r="BR12" s="432"/>
      <c r="BS12" s="432"/>
      <c r="BT12" s="432"/>
      <c r="BU12" s="433"/>
      <c r="BV12" s="431">
        <v>230397</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12987</v>
      </c>
      <c r="S13" s="516"/>
      <c r="T13" s="516"/>
      <c r="U13" s="516"/>
      <c r="V13" s="517"/>
      <c r="W13" s="447" t="s">
        <v>140</v>
      </c>
      <c r="X13" s="448"/>
      <c r="Y13" s="448"/>
      <c r="Z13" s="448"/>
      <c r="AA13" s="448"/>
      <c r="AB13" s="438"/>
      <c r="AC13" s="482">
        <v>595</v>
      </c>
      <c r="AD13" s="483"/>
      <c r="AE13" s="483"/>
      <c r="AF13" s="483"/>
      <c r="AG13" s="525"/>
      <c r="AH13" s="482">
        <v>703</v>
      </c>
      <c r="AI13" s="483"/>
      <c r="AJ13" s="483"/>
      <c r="AK13" s="483"/>
      <c r="AL13" s="484"/>
      <c r="AM13" s="460" t="s">
        <v>141</v>
      </c>
      <c r="AN13" s="461"/>
      <c r="AO13" s="461"/>
      <c r="AP13" s="461"/>
      <c r="AQ13" s="461"/>
      <c r="AR13" s="461"/>
      <c r="AS13" s="461"/>
      <c r="AT13" s="462"/>
      <c r="AU13" s="463" t="s">
        <v>121</v>
      </c>
      <c r="AV13" s="464"/>
      <c r="AW13" s="464"/>
      <c r="AX13" s="464"/>
      <c r="AY13" s="465" t="s">
        <v>142</v>
      </c>
      <c r="AZ13" s="466"/>
      <c r="BA13" s="466"/>
      <c r="BB13" s="466"/>
      <c r="BC13" s="466"/>
      <c r="BD13" s="466"/>
      <c r="BE13" s="466"/>
      <c r="BF13" s="466"/>
      <c r="BG13" s="466"/>
      <c r="BH13" s="466"/>
      <c r="BI13" s="466"/>
      <c r="BJ13" s="466"/>
      <c r="BK13" s="466"/>
      <c r="BL13" s="466"/>
      <c r="BM13" s="467"/>
      <c r="BN13" s="431">
        <v>-107618</v>
      </c>
      <c r="BO13" s="432"/>
      <c r="BP13" s="432"/>
      <c r="BQ13" s="432"/>
      <c r="BR13" s="432"/>
      <c r="BS13" s="432"/>
      <c r="BT13" s="432"/>
      <c r="BU13" s="433"/>
      <c r="BV13" s="431">
        <v>-24059</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10.1</v>
      </c>
      <c r="CU13" s="429"/>
      <c r="CV13" s="429"/>
      <c r="CW13" s="429"/>
      <c r="CX13" s="429"/>
      <c r="CY13" s="429"/>
      <c r="CZ13" s="429"/>
      <c r="DA13" s="430"/>
      <c r="DB13" s="428">
        <v>10</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13191</v>
      </c>
      <c r="S14" s="516"/>
      <c r="T14" s="516"/>
      <c r="U14" s="516"/>
      <c r="V14" s="517"/>
      <c r="W14" s="421"/>
      <c r="X14" s="422"/>
      <c r="Y14" s="422"/>
      <c r="Z14" s="422"/>
      <c r="AA14" s="422"/>
      <c r="AB14" s="411"/>
      <c r="AC14" s="518">
        <v>9.6</v>
      </c>
      <c r="AD14" s="519"/>
      <c r="AE14" s="519"/>
      <c r="AF14" s="519"/>
      <c r="AG14" s="520"/>
      <c r="AH14" s="518">
        <v>11.2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25.7</v>
      </c>
      <c r="CU14" s="530"/>
      <c r="CV14" s="530"/>
      <c r="CW14" s="530"/>
      <c r="CX14" s="530"/>
      <c r="CY14" s="530"/>
      <c r="CZ14" s="530"/>
      <c r="DA14" s="531"/>
      <c r="DB14" s="529">
        <v>22.2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13030</v>
      </c>
      <c r="S15" s="516"/>
      <c r="T15" s="516"/>
      <c r="U15" s="516"/>
      <c r="V15" s="517"/>
      <c r="W15" s="447" t="s">
        <v>147</v>
      </c>
      <c r="X15" s="448"/>
      <c r="Y15" s="448"/>
      <c r="Z15" s="448"/>
      <c r="AA15" s="448"/>
      <c r="AB15" s="438"/>
      <c r="AC15" s="482">
        <v>1107</v>
      </c>
      <c r="AD15" s="483"/>
      <c r="AE15" s="483"/>
      <c r="AF15" s="483"/>
      <c r="AG15" s="525"/>
      <c r="AH15" s="482">
        <v>1140</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1319223</v>
      </c>
      <c r="BO15" s="395"/>
      <c r="BP15" s="395"/>
      <c r="BQ15" s="395"/>
      <c r="BR15" s="395"/>
      <c r="BS15" s="395"/>
      <c r="BT15" s="395"/>
      <c r="BU15" s="396"/>
      <c r="BV15" s="394">
        <v>1215540</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17.899999999999999</v>
      </c>
      <c r="AD16" s="519"/>
      <c r="AE16" s="519"/>
      <c r="AF16" s="519"/>
      <c r="AG16" s="520"/>
      <c r="AH16" s="518">
        <v>18.2</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3652388</v>
      </c>
      <c r="BO16" s="432"/>
      <c r="BP16" s="432"/>
      <c r="BQ16" s="432"/>
      <c r="BR16" s="432"/>
      <c r="BS16" s="432"/>
      <c r="BT16" s="432"/>
      <c r="BU16" s="433"/>
      <c r="BV16" s="431">
        <v>3448302</v>
      </c>
      <c r="BW16" s="432"/>
      <c r="BX16" s="432"/>
      <c r="BY16" s="432"/>
      <c r="BZ16" s="432"/>
      <c r="CA16" s="432"/>
      <c r="CB16" s="432"/>
      <c r="CC16" s="433"/>
      <c r="CD16" s="201"/>
      <c r="CE16" s="541" t="s">
        <v>153</v>
      </c>
      <c r="CF16" s="541"/>
      <c r="CG16" s="541"/>
      <c r="CH16" s="541"/>
      <c r="CI16" s="541"/>
      <c r="CJ16" s="541"/>
      <c r="CK16" s="541"/>
      <c r="CL16" s="541"/>
      <c r="CM16" s="541"/>
      <c r="CN16" s="541"/>
      <c r="CO16" s="541"/>
      <c r="CP16" s="541"/>
      <c r="CQ16" s="541"/>
      <c r="CR16" s="541"/>
      <c r="CS16" s="542"/>
      <c r="CT16" s="428">
        <v>18.8</v>
      </c>
      <c r="CU16" s="429"/>
      <c r="CV16" s="429"/>
      <c r="CW16" s="429"/>
      <c r="CX16" s="429"/>
      <c r="CY16" s="429"/>
      <c r="CZ16" s="429"/>
      <c r="DA16" s="430"/>
      <c r="DB16" s="428" t="s">
        <v>154</v>
      </c>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4485</v>
      </c>
      <c r="AD17" s="483"/>
      <c r="AE17" s="483"/>
      <c r="AF17" s="483"/>
      <c r="AG17" s="525"/>
      <c r="AH17" s="482">
        <v>4416</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1667605</v>
      </c>
      <c r="BO17" s="432"/>
      <c r="BP17" s="432"/>
      <c r="BQ17" s="432"/>
      <c r="BR17" s="432"/>
      <c r="BS17" s="432"/>
      <c r="BT17" s="432"/>
      <c r="BU17" s="433"/>
      <c r="BV17" s="431">
        <v>1552277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54.36</v>
      </c>
      <c r="M18" s="547"/>
      <c r="N18" s="547"/>
      <c r="O18" s="547"/>
      <c r="P18" s="547"/>
      <c r="Q18" s="547"/>
      <c r="R18" s="548"/>
      <c r="S18" s="548"/>
      <c r="T18" s="548"/>
      <c r="U18" s="548"/>
      <c r="V18" s="549"/>
      <c r="W18" s="449"/>
      <c r="X18" s="450"/>
      <c r="Y18" s="450"/>
      <c r="Z18" s="450"/>
      <c r="AA18" s="450"/>
      <c r="AB18" s="441"/>
      <c r="AC18" s="550">
        <v>72.5</v>
      </c>
      <c r="AD18" s="551"/>
      <c r="AE18" s="551"/>
      <c r="AF18" s="551"/>
      <c r="AG18" s="552"/>
      <c r="AH18" s="550">
        <v>70.599999999999994</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3975712</v>
      </c>
      <c r="BO18" s="432"/>
      <c r="BP18" s="432"/>
      <c r="BQ18" s="432"/>
      <c r="BR18" s="432"/>
      <c r="BS18" s="432"/>
      <c r="BT18" s="432"/>
      <c r="BU18" s="433"/>
      <c r="BV18" s="431">
        <v>3720315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231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5332353</v>
      </c>
      <c r="BO19" s="432"/>
      <c r="BP19" s="432"/>
      <c r="BQ19" s="432"/>
      <c r="BR19" s="432"/>
      <c r="BS19" s="432"/>
      <c r="BT19" s="432"/>
      <c r="BU19" s="433"/>
      <c r="BV19" s="431">
        <v>4845925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5351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4" t="s">
        <v>169</v>
      </c>
      <c r="AI22" s="448"/>
      <c r="AJ22" s="448"/>
      <c r="AK22" s="448"/>
      <c r="AL22" s="438"/>
      <c r="AM22" s="594" t="s">
        <v>170</v>
      </c>
      <c r="AN22" s="595"/>
      <c r="AO22" s="595"/>
      <c r="AP22" s="595"/>
      <c r="AQ22" s="595"/>
      <c r="AR22" s="596"/>
      <c r="AS22" s="577" t="s">
        <v>167</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171</v>
      </c>
      <c r="AZ23" s="392"/>
      <c r="BA23" s="392"/>
      <c r="BB23" s="392"/>
      <c r="BC23" s="392"/>
      <c r="BD23" s="392"/>
      <c r="BE23" s="392"/>
      <c r="BF23" s="392"/>
      <c r="BG23" s="392"/>
      <c r="BH23" s="392"/>
      <c r="BI23" s="392"/>
      <c r="BJ23" s="392"/>
      <c r="BK23" s="392"/>
      <c r="BL23" s="392"/>
      <c r="BM23" s="393"/>
      <c r="BN23" s="431">
        <v>8307189</v>
      </c>
      <c r="BO23" s="432"/>
      <c r="BP23" s="432"/>
      <c r="BQ23" s="432"/>
      <c r="BR23" s="432"/>
      <c r="BS23" s="432"/>
      <c r="BT23" s="432"/>
      <c r="BU23" s="433"/>
      <c r="BV23" s="431">
        <v>7815995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7560</v>
      </c>
      <c r="R24" s="483"/>
      <c r="S24" s="483"/>
      <c r="T24" s="483"/>
      <c r="U24" s="483"/>
      <c r="V24" s="525"/>
      <c r="W24" s="584"/>
      <c r="X24" s="572"/>
      <c r="Y24" s="573"/>
      <c r="Z24" s="481" t="s">
        <v>173</v>
      </c>
      <c r="AA24" s="461"/>
      <c r="AB24" s="461"/>
      <c r="AC24" s="461"/>
      <c r="AD24" s="461"/>
      <c r="AE24" s="461"/>
      <c r="AF24" s="461"/>
      <c r="AG24" s="462"/>
      <c r="AH24" s="482">
        <v>111</v>
      </c>
      <c r="AI24" s="483"/>
      <c r="AJ24" s="483"/>
      <c r="AK24" s="483"/>
      <c r="AL24" s="525"/>
      <c r="AM24" s="482">
        <v>313020</v>
      </c>
      <c r="AN24" s="483"/>
      <c r="AO24" s="483"/>
      <c r="AP24" s="483"/>
      <c r="AQ24" s="483"/>
      <c r="AR24" s="525"/>
      <c r="AS24" s="482">
        <v>2820</v>
      </c>
      <c r="AT24" s="483"/>
      <c r="AU24" s="483"/>
      <c r="AV24" s="483"/>
      <c r="AW24" s="483"/>
      <c r="AX24" s="484"/>
      <c r="AY24" s="602" t="s">
        <v>174</v>
      </c>
      <c r="AZ24" s="603"/>
      <c r="BA24" s="603"/>
      <c r="BB24" s="603"/>
      <c r="BC24" s="603"/>
      <c r="BD24" s="603"/>
      <c r="BE24" s="603"/>
      <c r="BF24" s="603"/>
      <c r="BG24" s="603"/>
      <c r="BH24" s="603"/>
      <c r="BI24" s="603"/>
      <c r="BJ24" s="603"/>
      <c r="BK24" s="603"/>
      <c r="BL24" s="603"/>
      <c r="BM24" s="604"/>
      <c r="BN24" s="431">
        <v>7065436</v>
      </c>
      <c r="BO24" s="432"/>
      <c r="BP24" s="432"/>
      <c r="BQ24" s="432"/>
      <c r="BR24" s="432"/>
      <c r="BS24" s="432"/>
      <c r="BT24" s="432"/>
      <c r="BU24" s="433"/>
      <c r="BV24" s="431">
        <v>6549442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6120</v>
      </c>
      <c r="R25" s="483"/>
      <c r="S25" s="483"/>
      <c r="T25" s="483"/>
      <c r="U25" s="483"/>
      <c r="V25" s="525"/>
      <c r="W25" s="584"/>
      <c r="X25" s="572"/>
      <c r="Y25" s="573"/>
      <c r="Z25" s="481" t="s">
        <v>176</v>
      </c>
      <c r="AA25" s="461"/>
      <c r="AB25" s="461"/>
      <c r="AC25" s="461"/>
      <c r="AD25" s="461"/>
      <c r="AE25" s="461"/>
      <c r="AF25" s="461"/>
      <c r="AG25" s="462"/>
      <c r="AH25" s="482" t="s">
        <v>130</v>
      </c>
      <c r="AI25" s="483"/>
      <c r="AJ25" s="483"/>
      <c r="AK25" s="483"/>
      <c r="AL25" s="525"/>
      <c r="AM25" s="482" t="s">
        <v>130</v>
      </c>
      <c r="AN25" s="483"/>
      <c r="AO25" s="483"/>
      <c r="AP25" s="483"/>
      <c r="AQ25" s="483"/>
      <c r="AR25" s="525"/>
      <c r="AS25" s="482" t="s">
        <v>130</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81013</v>
      </c>
      <c r="BO25" s="395"/>
      <c r="BP25" s="395"/>
      <c r="BQ25" s="395"/>
      <c r="BR25" s="395"/>
      <c r="BS25" s="395"/>
      <c r="BT25" s="395"/>
      <c r="BU25" s="396"/>
      <c r="BV25" s="394">
        <v>84285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5750</v>
      </c>
      <c r="R26" s="483"/>
      <c r="S26" s="483"/>
      <c r="T26" s="483"/>
      <c r="U26" s="483"/>
      <c r="V26" s="525"/>
      <c r="W26" s="584"/>
      <c r="X26" s="572"/>
      <c r="Y26" s="573"/>
      <c r="Z26" s="481" t="s">
        <v>179</v>
      </c>
      <c r="AA26" s="608"/>
      <c r="AB26" s="608"/>
      <c r="AC26" s="608"/>
      <c r="AD26" s="608"/>
      <c r="AE26" s="608"/>
      <c r="AF26" s="608"/>
      <c r="AG26" s="609"/>
      <c r="AH26" s="482">
        <v>6</v>
      </c>
      <c r="AI26" s="483"/>
      <c r="AJ26" s="483"/>
      <c r="AK26" s="483"/>
      <c r="AL26" s="525"/>
      <c r="AM26" s="482">
        <v>15012</v>
      </c>
      <c r="AN26" s="483"/>
      <c r="AO26" s="483"/>
      <c r="AP26" s="483"/>
      <c r="AQ26" s="483"/>
      <c r="AR26" s="525"/>
      <c r="AS26" s="482">
        <v>2502</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3200</v>
      </c>
      <c r="R27" s="483"/>
      <c r="S27" s="483"/>
      <c r="T27" s="483"/>
      <c r="U27" s="483"/>
      <c r="V27" s="525"/>
      <c r="W27" s="584"/>
      <c r="X27" s="572"/>
      <c r="Y27" s="573"/>
      <c r="Z27" s="481" t="s">
        <v>182</v>
      </c>
      <c r="AA27" s="461"/>
      <c r="AB27" s="461"/>
      <c r="AC27" s="461"/>
      <c r="AD27" s="461"/>
      <c r="AE27" s="461"/>
      <c r="AF27" s="461"/>
      <c r="AG27" s="462"/>
      <c r="AH27" s="482">
        <v>7</v>
      </c>
      <c r="AI27" s="483"/>
      <c r="AJ27" s="483"/>
      <c r="AK27" s="483"/>
      <c r="AL27" s="525"/>
      <c r="AM27" s="482">
        <v>22931</v>
      </c>
      <c r="AN27" s="483"/>
      <c r="AO27" s="483"/>
      <c r="AP27" s="483"/>
      <c r="AQ27" s="483"/>
      <c r="AR27" s="525"/>
      <c r="AS27" s="482">
        <v>3276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5">
        <v>35641</v>
      </c>
      <c r="BO27" s="606"/>
      <c r="BP27" s="606"/>
      <c r="BQ27" s="606"/>
      <c r="BR27" s="606"/>
      <c r="BS27" s="606"/>
      <c r="BT27" s="606"/>
      <c r="BU27" s="607"/>
      <c r="BV27" s="605">
        <v>35641</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2730</v>
      </c>
      <c r="R28" s="483"/>
      <c r="S28" s="483"/>
      <c r="T28" s="483"/>
      <c r="U28" s="483"/>
      <c r="V28" s="525"/>
      <c r="W28" s="584"/>
      <c r="X28" s="572"/>
      <c r="Y28" s="573"/>
      <c r="Z28" s="481" t="s">
        <v>185</v>
      </c>
      <c r="AA28" s="461"/>
      <c r="AB28" s="461"/>
      <c r="AC28" s="461"/>
      <c r="AD28" s="461"/>
      <c r="AE28" s="461"/>
      <c r="AF28" s="461"/>
      <c r="AG28" s="462"/>
      <c r="AH28" s="482" t="s">
        <v>130</v>
      </c>
      <c r="AI28" s="483"/>
      <c r="AJ28" s="483"/>
      <c r="AK28" s="483"/>
      <c r="AL28" s="525"/>
      <c r="AM28" s="482" t="s">
        <v>130</v>
      </c>
      <c r="AN28" s="483"/>
      <c r="AO28" s="483"/>
      <c r="AP28" s="483"/>
      <c r="AQ28" s="483"/>
      <c r="AR28" s="525"/>
      <c r="AS28" s="482" t="s">
        <v>130</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1762441</v>
      </c>
      <c r="BO28" s="395"/>
      <c r="BP28" s="395"/>
      <c r="BQ28" s="395"/>
      <c r="BR28" s="395"/>
      <c r="BS28" s="395"/>
      <c r="BT28" s="395"/>
      <c r="BU28" s="396"/>
      <c r="BV28" s="394">
        <v>1727675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12</v>
      </c>
      <c r="M29" s="483"/>
      <c r="N29" s="483"/>
      <c r="O29" s="483"/>
      <c r="P29" s="525"/>
      <c r="Q29" s="482">
        <v>2500</v>
      </c>
      <c r="R29" s="483"/>
      <c r="S29" s="483"/>
      <c r="T29" s="483"/>
      <c r="U29" s="483"/>
      <c r="V29" s="525"/>
      <c r="W29" s="585"/>
      <c r="X29" s="586"/>
      <c r="Y29" s="587"/>
      <c r="Z29" s="481" t="s">
        <v>188</v>
      </c>
      <c r="AA29" s="461"/>
      <c r="AB29" s="461"/>
      <c r="AC29" s="461"/>
      <c r="AD29" s="461"/>
      <c r="AE29" s="461"/>
      <c r="AF29" s="461"/>
      <c r="AG29" s="462"/>
      <c r="AH29" s="482">
        <v>118</v>
      </c>
      <c r="AI29" s="483"/>
      <c r="AJ29" s="483"/>
      <c r="AK29" s="483"/>
      <c r="AL29" s="525"/>
      <c r="AM29" s="482">
        <v>335951</v>
      </c>
      <c r="AN29" s="483"/>
      <c r="AO29" s="483"/>
      <c r="AP29" s="483"/>
      <c r="AQ29" s="483"/>
      <c r="AR29" s="525"/>
      <c r="AS29" s="482">
        <v>2847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1016</v>
      </c>
      <c r="BO29" s="432"/>
      <c r="BP29" s="432"/>
      <c r="BQ29" s="432"/>
      <c r="BR29" s="432"/>
      <c r="BS29" s="432"/>
      <c r="BT29" s="432"/>
      <c r="BU29" s="433"/>
      <c r="BV29" s="431">
        <v>1015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92.8</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370780</v>
      </c>
      <c r="BO30" s="606"/>
      <c r="BP30" s="606"/>
      <c r="BQ30" s="606"/>
      <c r="BR30" s="606"/>
      <c r="BS30" s="606"/>
      <c r="BT30" s="606"/>
      <c r="BU30" s="607"/>
      <c r="BV30" s="605">
        <v>370685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4</v>
      </c>
      <c r="AN34" s="620"/>
      <c r="AO34" s="621" t="str">
        <f>IF('各会計、関係団体の財政状況及び健全化判断比率'!B30="","",'各会計、関係団体の財政状況及び健全化判断比率'!B30)</f>
        <v>水道事業会計</v>
      </c>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公共下水道特別会計</v>
      </c>
      <c r="BH34" s="621"/>
      <c r="BI34" s="621"/>
      <c r="BJ34" s="621"/>
      <c r="BK34" s="621"/>
      <c r="BL34" s="621"/>
      <c r="BM34" s="621"/>
      <c r="BN34" s="621"/>
      <c r="BO34" s="621"/>
      <c r="BP34" s="621"/>
      <c r="BQ34" s="621"/>
      <c r="BR34" s="621"/>
      <c r="BS34" s="621"/>
      <c r="BT34" s="621"/>
      <c r="BU34" s="621"/>
      <c r="BV34" s="214"/>
      <c r="BW34" s="620" t="str">
        <f>IF(BY34="","",MAX(C34:D43,U34:V43,AM34:AN43,BE34:BF43)+1)</f>
        <v/>
      </c>
      <c r="BX34" s="620"/>
      <c r="BY34" s="621" t="str">
        <f>IF('各会計、関係団体の財政状況及び健全化判断比率'!B68="","",'各会計、関係団体の財政状況及び健全化判断比率'!B68)</f>
        <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t="str">
        <f t="shared" ref="BW35:BW43" si="2">IF(BY35="","",BW34+1)</f>
        <v/>
      </c>
      <c r="BX35" s="620"/>
      <c r="BY35" s="621" t="str">
        <f>IF('各会計、関係団体の財政状況及び健全化判断比率'!B69="","",'各会計、関係団体の財政状況及び健全化判断比率'!B69)</f>
        <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oC4tThYNSkIewGh6RcALdcm11cCFk4ohRqIzZVPL0IXKjWJZzJNJCtkqvCvrlxEByV+ka6W2UC3UFEJX1xR3g==" saltValue="iOlFyx7Aa8mkXkhYrzcA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41" sqref="C41:E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554</v>
      </c>
      <c r="D34" s="1212"/>
      <c r="E34" s="1213"/>
      <c r="F34" s="32">
        <v>0.6</v>
      </c>
      <c r="G34" s="33">
        <v>0.49</v>
      </c>
      <c r="H34" s="33">
        <v>0.21</v>
      </c>
      <c r="I34" s="33">
        <v>0.35</v>
      </c>
      <c r="J34" s="34" t="s">
        <v>555</v>
      </c>
      <c r="K34" s="22"/>
      <c r="L34" s="22"/>
      <c r="M34" s="22"/>
      <c r="N34" s="22"/>
      <c r="O34" s="22"/>
      <c r="P34" s="22"/>
    </row>
    <row r="35" spans="1:16" ht="39" customHeight="1" x14ac:dyDescent="0.15">
      <c r="A35" s="22"/>
      <c r="B35" s="35"/>
      <c r="C35" s="1206" t="s">
        <v>556</v>
      </c>
      <c r="D35" s="1207"/>
      <c r="E35" s="1208"/>
      <c r="F35" s="36">
        <v>8.6300000000000008</v>
      </c>
      <c r="G35" s="37">
        <v>9.25</v>
      </c>
      <c r="H35" s="37">
        <v>8.66</v>
      </c>
      <c r="I35" s="37">
        <v>8.77</v>
      </c>
      <c r="J35" s="38">
        <v>11.18</v>
      </c>
      <c r="K35" s="22"/>
      <c r="L35" s="22"/>
      <c r="M35" s="22"/>
      <c r="N35" s="22"/>
      <c r="O35" s="22"/>
      <c r="P35" s="22"/>
    </row>
    <row r="36" spans="1:16" ht="39" customHeight="1" x14ac:dyDescent="0.15">
      <c r="A36" s="22"/>
      <c r="B36" s="35"/>
      <c r="C36" s="1206" t="s">
        <v>557</v>
      </c>
      <c r="D36" s="1207"/>
      <c r="E36" s="1208"/>
      <c r="F36" s="36">
        <v>4.25</v>
      </c>
      <c r="G36" s="37">
        <v>8.16</v>
      </c>
      <c r="H36" s="37">
        <v>5.47</v>
      </c>
      <c r="I36" s="37">
        <v>8.0399999999999991</v>
      </c>
      <c r="J36" s="38">
        <v>4.12</v>
      </c>
      <c r="K36" s="22"/>
      <c r="L36" s="22"/>
      <c r="M36" s="22"/>
      <c r="N36" s="22"/>
      <c r="O36" s="22"/>
      <c r="P36" s="22"/>
    </row>
    <row r="37" spans="1:16" ht="39" customHeight="1" x14ac:dyDescent="0.15">
      <c r="A37" s="22"/>
      <c r="B37" s="35"/>
      <c r="C37" s="1206" t="s">
        <v>558</v>
      </c>
      <c r="D37" s="1207"/>
      <c r="E37" s="1208"/>
      <c r="F37" s="36">
        <v>1.42</v>
      </c>
      <c r="G37" s="37">
        <v>1.67</v>
      </c>
      <c r="H37" s="37">
        <v>0.94</v>
      </c>
      <c r="I37" s="37">
        <v>1.44</v>
      </c>
      <c r="J37" s="38">
        <v>1.97</v>
      </c>
      <c r="K37" s="22"/>
      <c r="L37" s="22"/>
      <c r="M37" s="22"/>
      <c r="N37" s="22"/>
      <c r="O37" s="22"/>
      <c r="P37" s="22"/>
    </row>
    <row r="38" spans="1:16" ht="39" customHeight="1" x14ac:dyDescent="0.15">
      <c r="A38" s="22"/>
      <c r="B38" s="35"/>
      <c r="C38" s="1206" t="s">
        <v>559</v>
      </c>
      <c r="D38" s="1207"/>
      <c r="E38" s="1208"/>
      <c r="F38" s="36">
        <v>0</v>
      </c>
      <c r="G38" s="37">
        <v>0.01</v>
      </c>
      <c r="H38" s="37">
        <v>0</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560</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561</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13DU25oPi7xaesVVG6MO0nV1T4KZke7GcyFsm0lT244ofGCQRb7E+8kisHoxEfOVUALdR0ViHLbZ1FuDI6QoA==" saltValue="Din2biO43+kdghuI+vQx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652</v>
      </c>
      <c r="L45" s="60">
        <v>715</v>
      </c>
      <c r="M45" s="60">
        <v>679</v>
      </c>
      <c r="N45" s="60">
        <v>666</v>
      </c>
      <c r="O45" s="61">
        <v>685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128</v>
      </c>
      <c r="L48" s="64">
        <v>139</v>
      </c>
      <c r="M48" s="64">
        <v>139</v>
      </c>
      <c r="N48" s="64">
        <v>132</v>
      </c>
      <c r="O48" s="65">
        <v>181</v>
      </c>
      <c r="P48" s="48"/>
      <c r="Q48" s="48"/>
      <c r="R48" s="48"/>
      <c r="S48" s="48"/>
      <c r="T48" s="48"/>
      <c r="U48" s="48"/>
    </row>
    <row r="49" spans="1:21" ht="30.75" customHeight="1" x14ac:dyDescent="0.15">
      <c r="A49" s="48"/>
      <c r="B49" s="1216"/>
      <c r="C49" s="1217"/>
      <c r="D49" s="62"/>
      <c r="E49" s="1222" t="s">
        <v>16</v>
      </c>
      <c r="F49" s="1222"/>
      <c r="G49" s="1222"/>
      <c r="H49" s="1222"/>
      <c r="I49" s="1222"/>
      <c r="J49" s="1223"/>
      <c r="K49" s="63">
        <v>85</v>
      </c>
      <c r="L49" s="64">
        <v>88</v>
      </c>
      <c r="M49" s="64">
        <v>114</v>
      </c>
      <c r="N49" s="64">
        <v>112</v>
      </c>
      <c r="O49" s="65">
        <v>107</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506</v>
      </c>
      <c r="L50" s="64" t="s">
        <v>506</v>
      </c>
      <c r="M50" s="64" t="s">
        <v>506</v>
      </c>
      <c r="N50" s="64" t="s">
        <v>506</v>
      </c>
      <c r="O50" s="65" t="s">
        <v>506</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1</v>
      </c>
      <c r="M51" s="64">
        <v>0</v>
      </c>
      <c r="N51" s="64">
        <v>4</v>
      </c>
      <c r="O51" s="65">
        <v>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613</v>
      </c>
      <c r="L52" s="64">
        <v>602</v>
      </c>
      <c r="M52" s="64">
        <v>608</v>
      </c>
      <c r="N52" s="64">
        <v>579</v>
      </c>
      <c r="O52" s="65">
        <v>593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252</v>
      </c>
      <c r="L53" s="69">
        <v>341</v>
      </c>
      <c r="M53" s="69">
        <v>324</v>
      </c>
      <c r="N53" s="69">
        <v>335</v>
      </c>
      <c r="O53" s="70">
        <v>381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8UA+Evmc+mnzxt4orDvCPYMB3Bw3afpFWEqeOR7UaawVb8C70RhnxWA45z/mXvIlqrdC38rCuCi6U1MfbsQ==" saltValue="P+jJV5Uq6gz1s30++0pw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40" t="s">
        <v>30</v>
      </c>
      <c r="C41" s="1241"/>
      <c r="D41" s="102"/>
      <c r="E41" s="1246" t="s">
        <v>31</v>
      </c>
      <c r="F41" s="1246"/>
      <c r="G41" s="1246"/>
      <c r="H41" s="1247"/>
      <c r="I41" s="103">
        <v>6851</v>
      </c>
      <c r="J41" s="104">
        <v>6766</v>
      </c>
      <c r="K41" s="104">
        <v>7120</v>
      </c>
      <c r="L41" s="104">
        <v>7816</v>
      </c>
      <c r="M41" s="105">
        <v>8307</v>
      </c>
    </row>
    <row r="42" spans="2:13" ht="27.75" customHeight="1" x14ac:dyDescent="0.15">
      <c r="B42" s="1242"/>
      <c r="C42" s="1243"/>
      <c r="D42" s="106"/>
      <c r="E42" s="1248" t="s">
        <v>32</v>
      </c>
      <c r="F42" s="1248"/>
      <c r="G42" s="1248"/>
      <c r="H42" s="1249"/>
      <c r="I42" s="107" t="s">
        <v>506</v>
      </c>
      <c r="J42" s="108" t="s">
        <v>506</v>
      </c>
      <c r="K42" s="108" t="s">
        <v>506</v>
      </c>
      <c r="L42" s="108" t="s">
        <v>506</v>
      </c>
      <c r="M42" s="109" t="s">
        <v>506</v>
      </c>
    </row>
    <row r="43" spans="2:13" ht="27.75" customHeight="1" x14ac:dyDescent="0.15">
      <c r="B43" s="1242"/>
      <c r="C43" s="1243"/>
      <c r="D43" s="106"/>
      <c r="E43" s="1248" t="s">
        <v>33</v>
      </c>
      <c r="F43" s="1248"/>
      <c r="G43" s="1248"/>
      <c r="H43" s="1249"/>
      <c r="I43" s="107">
        <v>1119</v>
      </c>
      <c r="J43" s="108">
        <v>1004</v>
      </c>
      <c r="K43" s="108">
        <v>1031</v>
      </c>
      <c r="L43" s="108">
        <v>933</v>
      </c>
      <c r="M43" s="109">
        <v>933</v>
      </c>
    </row>
    <row r="44" spans="2:13" ht="27.75" customHeight="1" x14ac:dyDescent="0.15">
      <c r="B44" s="1242"/>
      <c r="C44" s="1243"/>
      <c r="D44" s="106"/>
      <c r="E44" s="1248" t="s">
        <v>34</v>
      </c>
      <c r="F44" s="1248"/>
      <c r="G44" s="1248"/>
      <c r="H44" s="1249"/>
      <c r="I44" s="107">
        <v>845</v>
      </c>
      <c r="J44" s="108">
        <v>753</v>
      </c>
      <c r="K44" s="108">
        <v>640</v>
      </c>
      <c r="L44" s="108">
        <v>548</v>
      </c>
      <c r="M44" s="109">
        <v>473</v>
      </c>
    </row>
    <row r="45" spans="2:13" ht="27.75" customHeight="1" x14ac:dyDescent="0.15">
      <c r="B45" s="1242"/>
      <c r="C45" s="1243"/>
      <c r="D45" s="106"/>
      <c r="E45" s="1248" t="s">
        <v>35</v>
      </c>
      <c r="F45" s="1248"/>
      <c r="G45" s="1248"/>
      <c r="H45" s="1249"/>
      <c r="I45" s="107">
        <v>127</v>
      </c>
      <c r="J45" s="108">
        <v>12</v>
      </c>
      <c r="K45" s="108">
        <v>26</v>
      </c>
      <c r="L45" s="108" t="s">
        <v>506</v>
      </c>
      <c r="M45" s="109">
        <v>15</v>
      </c>
    </row>
    <row r="46" spans="2:13" ht="27.75" customHeight="1" x14ac:dyDescent="0.15">
      <c r="B46" s="1242"/>
      <c r="C46" s="1243"/>
      <c r="D46" s="110"/>
      <c r="E46" s="1248" t="s">
        <v>36</v>
      </c>
      <c r="F46" s="1248"/>
      <c r="G46" s="1248"/>
      <c r="H46" s="1249"/>
      <c r="I46" s="107" t="s">
        <v>506</v>
      </c>
      <c r="J46" s="108" t="s">
        <v>506</v>
      </c>
      <c r="K46" s="108" t="s">
        <v>506</v>
      </c>
      <c r="L46" s="108" t="s">
        <v>506</v>
      </c>
      <c r="M46" s="109" t="s">
        <v>506</v>
      </c>
    </row>
    <row r="47" spans="2:13" ht="27.75" customHeight="1" x14ac:dyDescent="0.15">
      <c r="B47" s="1242"/>
      <c r="C47" s="1243"/>
      <c r="D47" s="111"/>
      <c r="E47" s="1250" t="s">
        <v>37</v>
      </c>
      <c r="F47" s="1251"/>
      <c r="G47" s="1251"/>
      <c r="H47" s="1252"/>
      <c r="I47" s="107" t="s">
        <v>506</v>
      </c>
      <c r="J47" s="108" t="s">
        <v>506</v>
      </c>
      <c r="K47" s="108" t="s">
        <v>506</v>
      </c>
      <c r="L47" s="108" t="s">
        <v>506</v>
      </c>
      <c r="M47" s="109" t="s">
        <v>506</v>
      </c>
    </row>
    <row r="48" spans="2:13" ht="27.75" customHeight="1" x14ac:dyDescent="0.15">
      <c r="B48" s="1242"/>
      <c r="C48" s="1243"/>
      <c r="D48" s="106"/>
      <c r="E48" s="1248" t="s">
        <v>38</v>
      </c>
      <c r="F48" s="1248"/>
      <c r="G48" s="1248"/>
      <c r="H48" s="1249"/>
      <c r="I48" s="107" t="s">
        <v>506</v>
      </c>
      <c r="J48" s="108" t="s">
        <v>506</v>
      </c>
      <c r="K48" s="108" t="s">
        <v>506</v>
      </c>
      <c r="L48" s="108" t="s">
        <v>506</v>
      </c>
      <c r="M48" s="109" t="s">
        <v>506</v>
      </c>
    </row>
    <row r="49" spans="2:13" ht="27.75" customHeight="1" x14ac:dyDescent="0.15">
      <c r="B49" s="1244"/>
      <c r="C49" s="1245"/>
      <c r="D49" s="106"/>
      <c r="E49" s="1248" t="s">
        <v>39</v>
      </c>
      <c r="F49" s="1248"/>
      <c r="G49" s="1248"/>
      <c r="H49" s="1249"/>
      <c r="I49" s="107" t="s">
        <v>506</v>
      </c>
      <c r="J49" s="108" t="s">
        <v>506</v>
      </c>
      <c r="K49" s="108" t="s">
        <v>506</v>
      </c>
      <c r="L49" s="108" t="s">
        <v>506</v>
      </c>
      <c r="M49" s="109" t="s">
        <v>506</v>
      </c>
    </row>
    <row r="50" spans="2:13" ht="27.75" customHeight="1" x14ac:dyDescent="0.15">
      <c r="B50" s="1253" t="s">
        <v>40</v>
      </c>
      <c r="C50" s="1254"/>
      <c r="D50" s="112"/>
      <c r="E50" s="1248" t="s">
        <v>41</v>
      </c>
      <c r="F50" s="1248"/>
      <c r="G50" s="1248"/>
      <c r="H50" s="1249"/>
      <c r="I50" s="107">
        <v>1823</v>
      </c>
      <c r="J50" s="108">
        <v>1847</v>
      </c>
      <c r="K50" s="108">
        <v>2191</v>
      </c>
      <c r="L50" s="108">
        <v>2099</v>
      </c>
      <c r="M50" s="109">
        <v>2134</v>
      </c>
    </row>
    <row r="51" spans="2:13" ht="27.75" customHeight="1" x14ac:dyDescent="0.15">
      <c r="B51" s="1242"/>
      <c r="C51" s="1243"/>
      <c r="D51" s="106"/>
      <c r="E51" s="1248" t="s">
        <v>42</v>
      </c>
      <c r="F51" s="1248"/>
      <c r="G51" s="1248"/>
      <c r="H51" s="1249"/>
      <c r="I51" s="107">
        <v>395</v>
      </c>
      <c r="J51" s="108">
        <v>337</v>
      </c>
      <c r="K51" s="108">
        <v>431</v>
      </c>
      <c r="L51" s="108">
        <v>408</v>
      </c>
      <c r="M51" s="109">
        <v>479</v>
      </c>
    </row>
    <row r="52" spans="2:13" ht="27.75" customHeight="1" x14ac:dyDescent="0.15">
      <c r="B52" s="1244"/>
      <c r="C52" s="1245"/>
      <c r="D52" s="106"/>
      <c r="E52" s="1248" t="s">
        <v>43</v>
      </c>
      <c r="F52" s="1248"/>
      <c r="G52" s="1248"/>
      <c r="H52" s="1249"/>
      <c r="I52" s="107">
        <v>5309</v>
      </c>
      <c r="J52" s="108">
        <v>5391</v>
      </c>
      <c r="K52" s="108">
        <v>5165</v>
      </c>
      <c r="L52" s="108">
        <v>6046</v>
      </c>
      <c r="M52" s="109">
        <v>6193</v>
      </c>
    </row>
    <row r="53" spans="2:13" ht="27.75" customHeight="1" thickBot="1" x14ac:dyDescent="0.2">
      <c r="B53" s="1255" t="s">
        <v>44</v>
      </c>
      <c r="C53" s="1256"/>
      <c r="D53" s="113"/>
      <c r="E53" s="1257" t="s">
        <v>45</v>
      </c>
      <c r="F53" s="1257"/>
      <c r="G53" s="1257"/>
      <c r="H53" s="1258"/>
      <c r="I53" s="114">
        <v>1414</v>
      </c>
      <c r="J53" s="115">
        <v>962</v>
      </c>
      <c r="K53" s="115">
        <v>1031</v>
      </c>
      <c r="L53" s="115">
        <v>744</v>
      </c>
      <c r="M53" s="116">
        <v>921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z2Hu1ZrslEdBGJxzZzflYhN/GmCbFIov+q6Qy2eLGOKgEi111vXU71nrvqDBetGNGbbEbqkyk1sIeKgWaOiKw==" saltValue="B3QjwEjggB9rogGBbJfU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L27" sqref="L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48</v>
      </c>
      <c r="D55" s="1267"/>
      <c r="E55" s="1268"/>
      <c r="F55" s="128">
        <v>1852</v>
      </c>
      <c r="G55" s="128">
        <v>1728</v>
      </c>
      <c r="H55" s="129">
        <v>1762</v>
      </c>
    </row>
    <row r="56" spans="2:8" ht="52.5" customHeight="1" x14ac:dyDescent="0.15">
      <c r="B56" s="130"/>
      <c r="C56" s="1269" t="s">
        <v>49</v>
      </c>
      <c r="D56" s="1269"/>
      <c r="E56" s="1270"/>
      <c r="F56" s="131">
        <v>1</v>
      </c>
      <c r="G56" s="131">
        <v>1</v>
      </c>
      <c r="H56" s="132">
        <v>1</v>
      </c>
    </row>
    <row r="57" spans="2:8" ht="53.25" customHeight="1" x14ac:dyDescent="0.15">
      <c r="B57" s="130"/>
      <c r="C57" s="1271" t="s">
        <v>50</v>
      </c>
      <c r="D57" s="1271"/>
      <c r="E57" s="1272"/>
      <c r="F57" s="133">
        <v>339</v>
      </c>
      <c r="G57" s="133">
        <v>371</v>
      </c>
      <c r="H57" s="134">
        <v>371</v>
      </c>
    </row>
    <row r="58" spans="2:8" ht="45.75" customHeight="1" x14ac:dyDescent="0.15">
      <c r="B58" s="135"/>
      <c r="C58" s="1259" t="s">
        <v>568</v>
      </c>
      <c r="D58" s="1260"/>
      <c r="E58" s="1261"/>
      <c r="F58" s="136">
        <v>149</v>
      </c>
      <c r="G58" s="136">
        <v>158</v>
      </c>
      <c r="H58" s="137">
        <v>149</v>
      </c>
    </row>
    <row r="59" spans="2:8" ht="45.75" customHeight="1" x14ac:dyDescent="0.15">
      <c r="B59" s="135"/>
      <c r="C59" s="1259" t="s">
        <v>569</v>
      </c>
      <c r="D59" s="1260"/>
      <c r="E59" s="1261"/>
      <c r="F59" s="136">
        <v>94</v>
      </c>
      <c r="G59" s="136">
        <v>94</v>
      </c>
      <c r="H59" s="137">
        <v>94</v>
      </c>
    </row>
    <row r="60" spans="2:8" ht="45.75" customHeight="1" x14ac:dyDescent="0.15">
      <c r="B60" s="135"/>
      <c r="C60" s="1259" t="s">
        <v>570</v>
      </c>
      <c r="D60" s="1260"/>
      <c r="E60" s="1261"/>
      <c r="F60" s="136">
        <v>52</v>
      </c>
      <c r="G60" s="136">
        <v>49</v>
      </c>
      <c r="H60" s="137">
        <v>49</v>
      </c>
    </row>
    <row r="61" spans="2:8" ht="45.75" customHeight="1" x14ac:dyDescent="0.15">
      <c r="B61" s="135"/>
      <c r="C61" s="1259" t="s">
        <v>571</v>
      </c>
      <c r="D61" s="1260"/>
      <c r="E61" s="1261"/>
      <c r="F61" s="136">
        <v>0</v>
      </c>
      <c r="G61" s="136">
        <v>22</v>
      </c>
      <c r="H61" s="137">
        <v>36</v>
      </c>
    </row>
    <row r="62" spans="2:8" ht="45.75" customHeight="1" thickBot="1" x14ac:dyDescent="0.2">
      <c r="B62" s="138"/>
      <c r="C62" s="1262" t="s">
        <v>572</v>
      </c>
      <c r="D62" s="1263"/>
      <c r="E62" s="1264"/>
      <c r="F62" s="139">
        <v>33</v>
      </c>
      <c r="G62" s="139">
        <v>37</v>
      </c>
      <c r="H62" s="140">
        <v>30</v>
      </c>
    </row>
    <row r="63" spans="2:8" ht="52.5" customHeight="1" thickBot="1" x14ac:dyDescent="0.2">
      <c r="B63" s="141"/>
      <c r="C63" s="1265" t="s">
        <v>51</v>
      </c>
      <c r="D63" s="1265"/>
      <c r="E63" s="1266"/>
      <c r="F63" s="142">
        <v>2191</v>
      </c>
      <c r="G63" s="142">
        <v>2099</v>
      </c>
      <c r="H63" s="143">
        <v>2134</v>
      </c>
    </row>
    <row r="64" spans="2:8" ht="15" customHeight="1" x14ac:dyDescent="0.15"/>
  </sheetData>
  <sheetProtection algorithmName="SHA-512" hashValue="5jcwaBRGTS62SoQyv/gpWJHA0yClZ7xjyyw2bXB/Fy9hsodrgayCGbzwYwHS55qXReq1M9TsHOME4m+ziuc7vw==" saltValue="pDa5f6e4oD16cjeH7Ywd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8" zoomScaleNormal="100" zoomScaleSheetLayoutView="55" workbookViewId="0">
      <selection activeCell="CC40" sqref="CC4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573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573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574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575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576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577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547</v>
      </c>
      <c r="BQ50" s="1307"/>
      <c r="BR50" s="1307"/>
      <c r="BS50" s="1307"/>
      <c r="BT50" s="1307"/>
      <c r="BU50" s="1307"/>
      <c r="BV50" s="1307"/>
      <c r="BW50" s="1307"/>
      <c r="BX50" s="1307" t="s">
        <v>548</v>
      </c>
      <c r="BY50" s="1307"/>
      <c r="BZ50" s="1307"/>
      <c r="CA50" s="1307"/>
      <c r="CB50" s="1307"/>
      <c r="CC50" s="1307"/>
      <c r="CD50" s="1307"/>
      <c r="CE50" s="1307"/>
      <c r="CF50" s="1307" t="s">
        <v>549</v>
      </c>
      <c r="CG50" s="1307"/>
      <c r="CH50" s="1307"/>
      <c r="CI50" s="1307"/>
      <c r="CJ50" s="1307"/>
      <c r="CK50" s="1307"/>
      <c r="CL50" s="1307"/>
      <c r="CM50" s="1307"/>
      <c r="CN50" s="1307" t="s">
        <v>550</v>
      </c>
      <c r="CO50" s="1307"/>
      <c r="CP50" s="1307"/>
      <c r="CQ50" s="1307"/>
      <c r="CR50" s="1307"/>
      <c r="CS50" s="1307"/>
      <c r="CT50" s="1307"/>
      <c r="CU50" s="1307"/>
      <c r="CV50" s="1307" t="s">
        <v>551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578</v>
      </c>
      <c r="AO51" s="1311"/>
      <c r="AP51" s="1311"/>
      <c r="AQ51" s="1311"/>
      <c r="AR51" s="1311"/>
      <c r="AS51" s="1311"/>
      <c r="AT51" s="1311"/>
      <c r="AU51" s="1311"/>
      <c r="AV51" s="1311"/>
      <c r="AW51" s="1311"/>
      <c r="AX51" s="1311"/>
      <c r="AY51" s="1311"/>
      <c r="AZ51" s="1311"/>
      <c r="BA51" s="1311"/>
      <c r="BB51" s="1311" t="s">
        <v>579</v>
      </c>
      <c r="BC51" s="1311"/>
      <c r="BD51" s="1311"/>
      <c r="BE51" s="1311"/>
      <c r="BF51" s="1311"/>
      <c r="BG51" s="1311"/>
      <c r="BH51" s="1311"/>
      <c r="BI51" s="1311"/>
      <c r="BJ51" s="1311"/>
      <c r="BK51" s="1311"/>
      <c r="BL51" s="1311"/>
      <c r="BM51" s="1311"/>
      <c r="BN51" s="1311"/>
      <c r="BO51" s="1311"/>
      <c r="BP51" s="1312">
        <v>42.8</v>
      </c>
      <c r="BQ51" s="1312"/>
      <c r="BR51" s="1312"/>
      <c r="BS51" s="1312"/>
      <c r="BT51" s="1312"/>
      <c r="BU51" s="1312"/>
      <c r="BV51" s="1312"/>
      <c r="BW51" s="1312"/>
      <c r="BX51" s="1312">
        <v>29.2</v>
      </c>
      <c r="BY51" s="1312"/>
      <c r="BZ51" s="1312"/>
      <c r="CA51" s="1312"/>
      <c r="CB51" s="1312"/>
      <c r="CC51" s="1312"/>
      <c r="CD51" s="1312"/>
      <c r="CE51" s="1312"/>
      <c r="CF51" s="1312">
        <v>30.9</v>
      </c>
      <c r="CG51" s="1312"/>
      <c r="CH51" s="1312"/>
      <c r="CI51" s="1312"/>
      <c r="CJ51" s="1312"/>
      <c r="CK51" s="1312"/>
      <c r="CL51" s="1312"/>
      <c r="CM51" s="1312"/>
      <c r="CN51" s="1312">
        <v>22.2</v>
      </c>
      <c r="CO51" s="1312"/>
      <c r="CP51" s="1312"/>
      <c r="CQ51" s="1312"/>
      <c r="CR51" s="1312"/>
      <c r="CS51" s="1312"/>
      <c r="CT51" s="1312"/>
      <c r="CU51" s="1312"/>
      <c r="CV51" s="1312">
        <v>25.7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580</v>
      </c>
      <c r="BC53" s="1311"/>
      <c r="BD53" s="1311"/>
      <c r="BE53" s="1311"/>
      <c r="BF53" s="1311"/>
      <c r="BG53" s="1311"/>
      <c r="BH53" s="1311"/>
      <c r="BI53" s="1311"/>
      <c r="BJ53" s="1311"/>
      <c r="BK53" s="1311"/>
      <c r="BL53" s="1311"/>
      <c r="BM53" s="1311"/>
      <c r="BN53" s="1311"/>
      <c r="BO53" s="1311"/>
      <c r="BP53" s="1312">
        <v>50.5</v>
      </c>
      <c r="BQ53" s="1312"/>
      <c r="BR53" s="1312"/>
      <c r="BS53" s="1312"/>
      <c r="BT53" s="1312"/>
      <c r="BU53" s="1312"/>
      <c r="BV53" s="1312"/>
      <c r="BW53" s="1312"/>
      <c r="BX53" s="1312">
        <v>52.5</v>
      </c>
      <c r="BY53" s="1312"/>
      <c r="BZ53" s="1312"/>
      <c r="CA53" s="1312"/>
      <c r="CB53" s="1312"/>
      <c r="CC53" s="1312"/>
      <c r="CD53" s="1312"/>
      <c r="CE53" s="1312"/>
      <c r="CF53" s="1312">
        <v>53.3</v>
      </c>
      <c r="CG53" s="1312"/>
      <c r="CH53" s="1312"/>
      <c r="CI53" s="1312"/>
      <c r="CJ53" s="1312"/>
      <c r="CK53" s="1312"/>
      <c r="CL53" s="1312"/>
      <c r="CM53" s="1312"/>
      <c r="CN53" s="1312">
        <v>53.6</v>
      </c>
      <c r="CO53" s="1312"/>
      <c r="CP53" s="1312"/>
      <c r="CQ53" s="1312"/>
      <c r="CR53" s="1312"/>
      <c r="CS53" s="1312"/>
      <c r="CT53" s="1312"/>
      <c r="CU53" s="1312"/>
      <c r="CV53" s="1312">
        <v>54.1</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581</v>
      </c>
      <c r="AO55" s="1307"/>
      <c r="AP55" s="1307"/>
      <c r="AQ55" s="1307"/>
      <c r="AR55" s="1307"/>
      <c r="AS55" s="1307"/>
      <c r="AT55" s="1307"/>
      <c r="AU55" s="1307"/>
      <c r="AV55" s="1307"/>
      <c r="AW55" s="1307"/>
      <c r="AX55" s="1307"/>
      <c r="AY55" s="1307"/>
      <c r="AZ55" s="1307"/>
      <c r="BA55" s="1307"/>
      <c r="BB55" s="1311" t="s">
        <v>579</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580</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582</v>
      </c>
    </row>
    <row r="64" spans="1:109" x14ac:dyDescent="0.15">
      <c r="B64" s="1282"/>
      <c r="G64" s="1289"/>
      <c r="I64" s="1322"/>
      <c r="J64" s="1322"/>
      <c r="K64" s="1322"/>
      <c r="L64" s="1322"/>
      <c r="M64" s="1322"/>
      <c r="N64" s="1323"/>
      <c r="AM64" s="1289"/>
      <c r="AN64" s="1289" t="s">
        <v>575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583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577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547</v>
      </c>
      <c r="BQ72" s="1307"/>
      <c r="BR72" s="1307"/>
      <c r="BS72" s="1307"/>
      <c r="BT72" s="1307"/>
      <c r="BU72" s="1307"/>
      <c r="BV72" s="1307"/>
      <c r="BW72" s="1307"/>
      <c r="BX72" s="1307" t="s">
        <v>548</v>
      </c>
      <c r="BY72" s="1307"/>
      <c r="BZ72" s="1307"/>
      <c r="CA72" s="1307"/>
      <c r="CB72" s="1307"/>
      <c r="CC72" s="1307"/>
      <c r="CD72" s="1307"/>
      <c r="CE72" s="1307"/>
      <c r="CF72" s="1307" t="s">
        <v>549</v>
      </c>
      <c r="CG72" s="1307"/>
      <c r="CH72" s="1307"/>
      <c r="CI72" s="1307"/>
      <c r="CJ72" s="1307"/>
      <c r="CK72" s="1307"/>
      <c r="CL72" s="1307"/>
      <c r="CM72" s="1307"/>
      <c r="CN72" s="1307" t="s">
        <v>550</v>
      </c>
      <c r="CO72" s="1307"/>
      <c r="CP72" s="1307"/>
      <c r="CQ72" s="1307"/>
      <c r="CR72" s="1307"/>
      <c r="CS72" s="1307"/>
      <c r="CT72" s="1307"/>
      <c r="CU72" s="1307"/>
      <c r="CV72" s="1307" t="s">
        <v>551</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578</v>
      </c>
      <c r="AO73" s="1311"/>
      <c r="AP73" s="1311"/>
      <c r="AQ73" s="1311"/>
      <c r="AR73" s="1311"/>
      <c r="AS73" s="1311"/>
      <c r="AT73" s="1311"/>
      <c r="AU73" s="1311"/>
      <c r="AV73" s="1311"/>
      <c r="AW73" s="1311"/>
      <c r="AX73" s="1311"/>
      <c r="AY73" s="1311"/>
      <c r="AZ73" s="1311"/>
      <c r="BA73" s="1311"/>
      <c r="BB73" s="1311" t="s">
        <v>579</v>
      </c>
      <c r="BC73" s="1311"/>
      <c r="BD73" s="1311"/>
      <c r="BE73" s="1311"/>
      <c r="BF73" s="1311"/>
      <c r="BG73" s="1311"/>
      <c r="BH73" s="1311"/>
      <c r="BI73" s="1311"/>
      <c r="BJ73" s="1311"/>
      <c r="BK73" s="1311"/>
      <c r="BL73" s="1311"/>
      <c r="BM73" s="1311"/>
      <c r="BN73" s="1311"/>
      <c r="BO73" s="1311"/>
      <c r="BP73" s="1312">
        <v>42.8</v>
      </c>
      <c r="BQ73" s="1312"/>
      <c r="BR73" s="1312"/>
      <c r="BS73" s="1312"/>
      <c r="BT73" s="1312"/>
      <c r="BU73" s="1312"/>
      <c r="BV73" s="1312"/>
      <c r="BW73" s="1312"/>
      <c r="BX73" s="1312">
        <v>29.2</v>
      </c>
      <c r="BY73" s="1312"/>
      <c r="BZ73" s="1312"/>
      <c r="CA73" s="1312"/>
      <c r="CB73" s="1312"/>
      <c r="CC73" s="1312"/>
      <c r="CD73" s="1312"/>
      <c r="CE73" s="1312"/>
      <c r="CF73" s="1312">
        <v>30.9</v>
      </c>
      <c r="CG73" s="1312"/>
      <c r="CH73" s="1312"/>
      <c r="CI73" s="1312"/>
      <c r="CJ73" s="1312"/>
      <c r="CK73" s="1312"/>
      <c r="CL73" s="1312"/>
      <c r="CM73" s="1312"/>
      <c r="CN73" s="1312">
        <v>22.2</v>
      </c>
      <c r="CO73" s="1312"/>
      <c r="CP73" s="1312"/>
      <c r="CQ73" s="1312"/>
      <c r="CR73" s="1312"/>
      <c r="CS73" s="1312"/>
      <c r="CT73" s="1312"/>
      <c r="CU73" s="1312"/>
      <c r="CV73" s="1312">
        <v>25.7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584</v>
      </c>
      <c r="BC75" s="1311"/>
      <c r="BD75" s="1311"/>
      <c r="BE75" s="1311"/>
      <c r="BF75" s="1311"/>
      <c r="BG75" s="1311"/>
      <c r="BH75" s="1311"/>
      <c r="BI75" s="1311"/>
      <c r="BJ75" s="1311"/>
      <c r="BK75" s="1311"/>
      <c r="BL75" s="1311"/>
      <c r="BM75" s="1311"/>
      <c r="BN75" s="1311"/>
      <c r="BO75" s="1311"/>
      <c r="BP75" s="1312">
        <v>5.8</v>
      </c>
      <c r="BQ75" s="1312"/>
      <c r="BR75" s="1312"/>
      <c r="BS75" s="1312"/>
      <c r="BT75" s="1312"/>
      <c r="BU75" s="1312"/>
      <c r="BV75" s="1312"/>
      <c r="BW75" s="1312"/>
      <c r="BX75" s="1312">
        <v>7.5</v>
      </c>
      <c r="BY75" s="1312"/>
      <c r="BZ75" s="1312"/>
      <c r="CA75" s="1312"/>
      <c r="CB75" s="1312"/>
      <c r="CC75" s="1312"/>
      <c r="CD75" s="1312"/>
      <c r="CE75" s="1312"/>
      <c r="CF75" s="1312">
        <v>9.1999999999999993</v>
      </c>
      <c r="CG75" s="1312"/>
      <c r="CH75" s="1312"/>
      <c r="CI75" s="1312"/>
      <c r="CJ75" s="1312"/>
      <c r="CK75" s="1312"/>
      <c r="CL75" s="1312"/>
      <c r="CM75" s="1312"/>
      <c r="CN75" s="1312">
        <v>10</v>
      </c>
      <c r="CO75" s="1312"/>
      <c r="CP75" s="1312"/>
      <c r="CQ75" s="1312"/>
      <c r="CR75" s="1312"/>
      <c r="CS75" s="1312"/>
      <c r="CT75" s="1312"/>
      <c r="CU75" s="1312"/>
      <c r="CV75" s="1312">
        <v>10.1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581</v>
      </c>
      <c r="AO77" s="1307"/>
      <c r="AP77" s="1307"/>
      <c r="AQ77" s="1307"/>
      <c r="AR77" s="1307"/>
      <c r="AS77" s="1307"/>
      <c r="AT77" s="1307"/>
      <c r="AU77" s="1307"/>
      <c r="AV77" s="1307"/>
      <c r="AW77" s="1307"/>
      <c r="AX77" s="1307"/>
      <c r="AY77" s="1307"/>
      <c r="AZ77" s="1307"/>
      <c r="BA77" s="1307"/>
      <c r="BB77" s="1311" t="s">
        <v>579</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584</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tgEMNsEy/erWkUvzMSwtWOIZ4BkpovsCY2ACsF/g1o0BTVrx3+tQKEqUTUkf/kcL7rymsFAu0a5VdCxZKiIjBg==" saltValue="qjainqbc+0XeQ2hoPQlo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CC40" sqref="CC4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rmrvmvnTvVkMANwwPuEf/usgF6xTVV7Pf/c0hML7qCBzWziNP8jWMObJaTtgxohE6y8udAL4MpxvndROOEmucw==" saltValue="nbcqn+sv+d2pxXcFDXQp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CC40" sqref="CC4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vyM7NKaB0u1kYTFYbygQ1HR304I+1DsOIJfwfHc2MIBylzACiIPTQPyTSd9DlHbKZ5SDB3mqat7XAlf1zM+B2w==" saltValue="zraoDXAuqEpPBRHWGR1n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110566</v>
      </c>
      <c r="E3" s="162"/>
      <c r="F3" s="163">
        <v>79466</v>
      </c>
      <c r="G3" s="164"/>
      <c r="H3" s="165"/>
    </row>
    <row r="4" spans="1:8" x14ac:dyDescent="0.15">
      <c r="A4" s="166"/>
      <c r="B4" s="167"/>
      <c r="C4" s="168"/>
      <c r="D4" s="169">
        <v>10043</v>
      </c>
      <c r="E4" s="170"/>
      <c r="F4" s="171">
        <v>44645</v>
      </c>
      <c r="G4" s="172"/>
      <c r="H4" s="173"/>
    </row>
    <row r="5" spans="1:8" x14ac:dyDescent="0.15">
      <c r="A5" s="154" t="s">
        <v>539</v>
      </c>
      <c r="B5" s="159"/>
      <c r="C5" s="160"/>
      <c r="D5" s="161">
        <v>138632</v>
      </c>
      <c r="E5" s="162"/>
      <c r="F5" s="163">
        <v>90072</v>
      </c>
      <c r="G5" s="164"/>
      <c r="H5" s="165"/>
    </row>
    <row r="6" spans="1:8" x14ac:dyDescent="0.15">
      <c r="A6" s="166"/>
      <c r="B6" s="167"/>
      <c r="C6" s="168"/>
      <c r="D6" s="169">
        <v>12563</v>
      </c>
      <c r="E6" s="170"/>
      <c r="F6" s="171">
        <v>46083</v>
      </c>
      <c r="G6" s="172"/>
      <c r="H6" s="173"/>
    </row>
    <row r="7" spans="1:8" x14ac:dyDescent="0.15">
      <c r="A7" s="154" t="s">
        <v>540</v>
      </c>
      <c r="B7" s="159"/>
      <c r="C7" s="160"/>
      <c r="D7" s="161">
        <v>162340</v>
      </c>
      <c r="E7" s="162"/>
      <c r="F7" s="163">
        <v>88328</v>
      </c>
      <c r="G7" s="164"/>
      <c r="H7" s="165"/>
    </row>
    <row r="8" spans="1:8" x14ac:dyDescent="0.15">
      <c r="A8" s="166"/>
      <c r="B8" s="167"/>
      <c r="C8" s="168"/>
      <c r="D8" s="169">
        <v>8235</v>
      </c>
      <c r="E8" s="170"/>
      <c r="F8" s="171">
        <v>49013</v>
      </c>
      <c r="G8" s="172"/>
      <c r="H8" s="173"/>
    </row>
    <row r="9" spans="1:8" x14ac:dyDescent="0.15">
      <c r="A9" s="154" t="s">
        <v>541</v>
      </c>
      <c r="B9" s="159"/>
      <c r="C9" s="160"/>
      <c r="D9" s="161">
        <v>281050</v>
      </c>
      <c r="E9" s="162"/>
      <c r="F9" s="163">
        <v>103390</v>
      </c>
      <c r="G9" s="164"/>
      <c r="H9" s="165"/>
    </row>
    <row r="10" spans="1:8" x14ac:dyDescent="0.15">
      <c r="A10" s="166"/>
      <c r="B10" s="167"/>
      <c r="C10" s="168"/>
      <c r="D10" s="169">
        <v>5720</v>
      </c>
      <c r="E10" s="170"/>
      <c r="F10" s="171">
        <v>51269</v>
      </c>
      <c r="G10" s="172"/>
      <c r="H10" s="173"/>
    </row>
    <row r="11" spans="1:8" x14ac:dyDescent="0.15">
      <c r="A11" s="154" t="s">
        <v>542</v>
      </c>
      <c r="B11" s="159"/>
      <c r="C11" s="160"/>
      <c r="D11" s="161">
        <v>247507</v>
      </c>
      <c r="E11" s="162"/>
      <c r="F11" s="163">
        <v>117234</v>
      </c>
      <c r="G11" s="164"/>
      <c r="H11" s="165"/>
    </row>
    <row r="12" spans="1:8" x14ac:dyDescent="0.15">
      <c r="A12" s="166"/>
      <c r="B12" s="167"/>
      <c r="C12" s="174"/>
      <c r="D12" s="169">
        <v>14755</v>
      </c>
      <c r="E12" s="170"/>
      <c r="F12" s="171">
        <v>59796</v>
      </c>
      <c r="G12" s="172"/>
      <c r="H12" s="173"/>
    </row>
    <row r="13" spans="1:8" x14ac:dyDescent="0.15">
      <c r="A13" s="154"/>
      <c r="B13" s="159"/>
      <c r="C13" s="175"/>
      <c r="D13" s="176">
        <v>188019</v>
      </c>
      <c r="E13" s="177"/>
      <c r="F13" s="178">
        <v>95698</v>
      </c>
      <c r="G13" s="179"/>
      <c r="H13" s="165"/>
    </row>
    <row r="14" spans="1:8" x14ac:dyDescent="0.15">
      <c r="A14" s="166"/>
      <c r="B14" s="167"/>
      <c r="C14" s="168"/>
      <c r="D14" s="169">
        <v>10263</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4.26</v>
      </c>
      <c r="C19" s="180">
        <f>ROUND(VALUE(SUBSTITUTE(実質収支比率等に係る経年分析!G$48,"▲","-")),2)</f>
        <v>8.16</v>
      </c>
      <c r="D19" s="180">
        <f>ROUND(VALUE(SUBSTITUTE(実質収支比率等に係る経年分析!H$48,"▲","-")),2)</f>
        <v>5.48</v>
      </c>
      <c r="E19" s="180">
        <f>ROUND(VALUE(SUBSTITUTE(実質収支比率等に係る経年分析!I$48,"▲","-")),2)</f>
        <v>8.0500000000000007</v>
      </c>
      <c r="F19" s="180">
        <f>ROUND(VALUE(SUBSTITUTE(実質収支比率等に係る経年分析!J$48,"▲","-")),2)</f>
        <v>4.12</v>
      </c>
    </row>
    <row r="20" spans="1:11" x14ac:dyDescent="0.15">
      <c r="A20" s="180" t="s">
        <v>55</v>
      </c>
      <c r="B20" s="180">
        <f>ROUND(VALUE(SUBSTITUTE(実質収支比率等に係る経年分析!F$47,"▲","-")),2)</f>
        <v>40.31</v>
      </c>
      <c r="C20" s="180">
        <f>ROUND(VALUE(SUBSTITUTE(実質収支比率等に係る経年分析!G$47,"▲","-")),2)</f>
        <v>40.47</v>
      </c>
      <c r="D20" s="180">
        <f>ROUND(VALUE(SUBSTITUTE(実質収支比率等に係る経年分析!H$47,"▲","-")),2)</f>
        <v>47.64</v>
      </c>
      <c r="E20" s="180">
        <f>ROUND(VALUE(SUBSTITUTE(実質収支比率等に係る経年分析!I$47,"▲","-")),2)</f>
        <v>44.47</v>
      </c>
      <c r="F20" s="180">
        <f>ROUND(VALUE(SUBSTITUTE(実質収支比率等に係る経年分析!J$47,"▲","-")),2)</f>
        <v>42.64</v>
      </c>
    </row>
    <row r="21" spans="1:11" x14ac:dyDescent="0.15">
      <c r="A21" s="180" t="s">
        <v>56</v>
      </c>
      <c r="B21" s="180">
        <f>IF(ISNUMBER(VALUE(SUBSTITUTE(実質収支比率等に係る経年分析!F$49,"▲","-"))),ROUND(VALUE(SUBSTITUTE(実質収支比率等に係る経年分析!F$49,"▲","-")),2),NA())</f>
        <v>4.58</v>
      </c>
      <c r="C21" s="180">
        <f>IF(ISNUMBER(VALUE(SUBSTITUTE(実質収支比率等に係る経年分析!G$49,"▲","-"))),ROUND(VALUE(SUBSTITUTE(実質収支比率等に係る経年分析!G$49,"▲","-")),2),NA())</f>
        <v>3.93</v>
      </c>
      <c r="D21" s="180">
        <f>IF(ISNUMBER(VALUE(SUBSTITUTE(実質収支比率等に係る経年分析!H$49,"▲","-"))),ROUND(VALUE(SUBSTITUTE(実質収支比率等に係る経年分析!H$49,"▲","-")),2),NA())</f>
        <v>4.75</v>
      </c>
      <c r="E21" s="180">
        <f>IF(ISNUMBER(VALUE(SUBSTITUTE(実質収支比率等に係る経年分析!I$49,"▲","-"))),ROUND(VALUE(SUBSTITUTE(実質収支比率等に係る経年分析!I$49,"▲","-")),2),NA())</f>
        <v>-0.62</v>
      </c>
      <c r="F21" s="180">
        <f>IF(ISNUMBER(VALUE(SUBSTITUTE(実質収支比率等に係る経年分析!J$49,"▲","-"))),ROUND(VALUE(SUBSTITUTE(実質収支比率等に係る経年分析!J$49,"▲","-")),2),NA())</f>
        <v>-2.6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8.0399999999999991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8.6300000000000008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11.18</v>
      </c>
    </row>
    <row r="36" spans="1:16" x14ac:dyDescent="0.15">
      <c r="A36" s="181" t="str">
        <f>IF(連結実質赤字比率に係る赤字・黒字の構成分析!C$34="",NA(),連結実質赤字比率に係る赤字・黒字の構成分析!C$34)</f>
        <v>公共下水道特別会計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0.35</v>
      </c>
      <c r="J36" s="181">
        <f>IF(ROUND(VALUE(SUBSTITUTE(連結実質赤字比率に係る赤字・黒字の構成分析!J$34,"▲", "-")), 2) &lt; 0, ABS(ROUND(VALUE(SUBSTITUTE(連結実質赤字比率に係る赤字・黒字の構成分析!J$34,"▲", "-")), 2)), NA())</f>
        <v>0.63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613</v>
      </c>
      <c r="E42" s="182"/>
      <c r="F42" s="182"/>
      <c r="G42" s="182">
        <f>'実質公債費比率（分子）の構造'!L$52</f>
        <v>602</v>
      </c>
      <c r="H42" s="182"/>
      <c r="I42" s="182"/>
      <c r="J42" s="182">
        <f>'実質公債費比率（分子）の構造'!M$52</f>
        <v>608</v>
      </c>
      <c r="K42" s="182"/>
      <c r="L42" s="182"/>
      <c r="M42" s="182">
        <f>'実質公債費比率（分子）の構造'!N$52</f>
        <v>579</v>
      </c>
      <c r="N42" s="182"/>
      <c r="O42" s="182"/>
      <c r="P42" s="182">
        <f>'実質公債費比率（分子）の構造'!O$52</f>
        <v>593</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4</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85</v>
      </c>
      <c r="C45" s="182"/>
      <c r="D45" s="182"/>
      <c r="E45" s="182">
        <f>'実質公債費比率（分子）の構造'!L$49</f>
        <v>88</v>
      </c>
      <c r="F45" s="182"/>
      <c r="G45" s="182"/>
      <c r="H45" s="182">
        <f>'実質公債費比率（分子）の構造'!M$49</f>
        <v>114</v>
      </c>
      <c r="I45" s="182"/>
      <c r="J45" s="182"/>
      <c r="K45" s="182">
        <f>'実質公債費比率（分子）の構造'!N$49</f>
        <v>112</v>
      </c>
      <c r="L45" s="182"/>
      <c r="M45" s="182"/>
      <c r="N45" s="182">
        <f>'実質公債費比率（分子）の構造'!O$49</f>
        <v>107</v>
      </c>
      <c r="O45" s="182"/>
      <c r="P45" s="182"/>
    </row>
    <row r="46" spans="1:16" x14ac:dyDescent="0.15">
      <c r="A46" s="182" t="s">
        <v>67</v>
      </c>
      <c r="B46" s="182">
        <f>'実質公債費比率（分子）の構造'!K$48</f>
        <v>128</v>
      </c>
      <c r="C46" s="182"/>
      <c r="D46" s="182"/>
      <c r="E46" s="182">
        <f>'実質公債費比率（分子）の構造'!L$48</f>
        <v>139</v>
      </c>
      <c r="F46" s="182"/>
      <c r="G46" s="182"/>
      <c r="H46" s="182">
        <f>'実質公債費比率（分子）の構造'!M$48</f>
        <v>139</v>
      </c>
      <c r="I46" s="182"/>
      <c r="J46" s="182"/>
      <c r="K46" s="182">
        <f>'実質公債費比率（分子）の構造'!N$48</f>
        <v>132</v>
      </c>
      <c r="L46" s="182"/>
      <c r="M46" s="182"/>
      <c r="N46" s="182">
        <f>'実質公債費比率（分子）の構造'!O$48</f>
        <v>181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652</v>
      </c>
      <c r="C49" s="182"/>
      <c r="D49" s="182"/>
      <c r="E49" s="182">
        <f>'実質公債費比率（分子）の構造'!L$45</f>
        <v>715</v>
      </c>
      <c r="F49" s="182"/>
      <c r="G49" s="182"/>
      <c r="H49" s="182">
        <f>'実質公債費比率（分子）の構造'!M$45</f>
        <v>679</v>
      </c>
      <c r="I49" s="182"/>
      <c r="J49" s="182"/>
      <c r="K49" s="182">
        <f>'実質公債費比率（分子）の構造'!N$45</f>
        <v>666</v>
      </c>
      <c r="L49" s="182"/>
      <c r="M49" s="182"/>
      <c r="N49" s="182">
        <f>'実質公債費比率（分子）の構造'!O$45</f>
        <v>685</v>
      </c>
      <c r="O49" s="182"/>
      <c r="P49" s="182"/>
    </row>
    <row r="50" spans="1:16" x14ac:dyDescent="0.15">
      <c r="A50" s="182" t="s">
        <v>71</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341</v>
      </c>
      <c r="G50" s="182" t="e">
        <f>NA()</f>
        <v>#N/A</v>
      </c>
      <c r="H50" s="182" t="e">
        <f>NA()</f>
        <v>#N/A</v>
      </c>
      <c r="I50" s="182">
        <f>IF(ISNUMBER('実質公債費比率（分子）の構造'!M$53),'実質公債費比率（分子）の構造'!M$53,NA())</f>
        <v>324</v>
      </c>
      <c r="J50" s="182" t="e">
        <f>NA()</f>
        <v>#N/A</v>
      </c>
      <c r="K50" s="182" t="e">
        <f>NA()</f>
        <v>#N/A</v>
      </c>
      <c r="L50" s="182">
        <f>IF(ISNUMBER('実質公債費比率（分子）の構造'!N$53),'実質公債費比率（分子）の構造'!N$53,NA())</f>
        <v>335</v>
      </c>
      <c r="M50" s="182" t="e">
        <f>NA()</f>
        <v>#N/A</v>
      </c>
      <c r="N50" s="182" t="e">
        <f>NA()</f>
        <v>#N/A</v>
      </c>
      <c r="O50" s="182">
        <f>IF(ISNUMBER('実質公債費比率（分子）の構造'!O$53),'実質公債費比率（分子）の構造'!O$53,NA())</f>
        <v>381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5309</v>
      </c>
      <c r="E56" s="181"/>
      <c r="F56" s="181"/>
      <c r="G56" s="181">
        <f>'将来負担比率（分子）の構造'!J$52</f>
        <v>5391</v>
      </c>
      <c r="H56" s="181"/>
      <c r="I56" s="181"/>
      <c r="J56" s="181">
        <f>'将来負担比率（分子）の構造'!K$52</f>
        <v>5165</v>
      </c>
      <c r="K56" s="181"/>
      <c r="L56" s="181"/>
      <c r="M56" s="181">
        <f>'将来負担比率（分子）の構造'!L$52</f>
        <v>6046</v>
      </c>
      <c r="N56" s="181"/>
      <c r="O56" s="181"/>
      <c r="P56" s="181">
        <f>'将来負担比率（分子）の構造'!M$52</f>
        <v>6193</v>
      </c>
    </row>
    <row r="57" spans="1:16" x14ac:dyDescent="0.15">
      <c r="A57" s="181" t="s">
        <v>42</v>
      </c>
      <c r="B57" s="181"/>
      <c r="C57" s="181"/>
      <c r="D57" s="181">
        <f>'将来負担比率（分子）の構造'!I$51</f>
        <v>395</v>
      </c>
      <c r="E57" s="181"/>
      <c r="F57" s="181"/>
      <c r="G57" s="181">
        <f>'将来負担比率（分子）の構造'!J$51</f>
        <v>337</v>
      </c>
      <c r="H57" s="181"/>
      <c r="I57" s="181"/>
      <c r="J57" s="181">
        <f>'将来負担比率（分子）の構造'!K$51</f>
        <v>431</v>
      </c>
      <c r="K57" s="181"/>
      <c r="L57" s="181"/>
      <c r="M57" s="181">
        <f>'将来負担比率（分子）の構造'!L$51</f>
        <v>408</v>
      </c>
      <c r="N57" s="181"/>
      <c r="O57" s="181"/>
      <c r="P57" s="181">
        <f>'将来負担比率（分子）の構造'!M$51</f>
        <v>479</v>
      </c>
    </row>
    <row r="58" spans="1:16" x14ac:dyDescent="0.15">
      <c r="A58" s="181" t="s">
        <v>41</v>
      </c>
      <c r="B58" s="181"/>
      <c r="C58" s="181"/>
      <c r="D58" s="181">
        <f>'将来負担比率（分子）の構造'!I$50</f>
        <v>1823</v>
      </c>
      <c r="E58" s="181"/>
      <c r="F58" s="181"/>
      <c r="G58" s="181">
        <f>'将来負担比率（分子）の構造'!J$50</f>
        <v>1847</v>
      </c>
      <c r="H58" s="181"/>
      <c r="I58" s="181"/>
      <c r="J58" s="181">
        <f>'将来負担比率（分子）の構造'!K$50</f>
        <v>2191</v>
      </c>
      <c r="K58" s="181"/>
      <c r="L58" s="181"/>
      <c r="M58" s="181">
        <f>'将来負担比率（分子）の構造'!L$50</f>
        <v>2099</v>
      </c>
      <c r="N58" s="181"/>
      <c r="O58" s="181"/>
      <c r="P58" s="181">
        <f>'将来負担比率（分子）の構造'!M$50</f>
        <v>2134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127</v>
      </c>
      <c r="C62" s="181"/>
      <c r="D62" s="181"/>
      <c r="E62" s="181">
        <f>'将来負担比率（分子）の構造'!J$45</f>
        <v>12</v>
      </c>
      <c r="F62" s="181"/>
      <c r="G62" s="181"/>
      <c r="H62" s="181">
        <f>'将来負担比率（分子）の構造'!K$45</f>
        <v>26</v>
      </c>
      <c r="I62" s="181"/>
      <c r="J62" s="181"/>
      <c r="K62" s="181" t="str">
        <f>'将来負担比率（分子）の構造'!L$45</f>
        <v>-</v>
      </c>
      <c r="L62" s="181"/>
      <c r="M62" s="181"/>
      <c r="N62" s="181">
        <f>'将来負担比率（分子）の構造'!M$45</f>
        <v>15</v>
      </c>
      <c r="O62" s="181"/>
      <c r="P62" s="181"/>
    </row>
    <row r="63" spans="1:16" x14ac:dyDescent="0.15">
      <c r="A63" s="181" t="s">
        <v>34</v>
      </c>
      <c r="B63" s="181">
        <f>'将来負担比率（分子）の構造'!I$44</f>
        <v>845</v>
      </c>
      <c r="C63" s="181"/>
      <c r="D63" s="181"/>
      <c r="E63" s="181">
        <f>'将来負担比率（分子）の構造'!J$44</f>
        <v>753</v>
      </c>
      <c r="F63" s="181"/>
      <c r="G63" s="181"/>
      <c r="H63" s="181">
        <f>'将来負担比率（分子）の構造'!K$44</f>
        <v>640</v>
      </c>
      <c r="I63" s="181"/>
      <c r="J63" s="181"/>
      <c r="K63" s="181">
        <f>'将来負担比率（分子）の構造'!L$44</f>
        <v>548</v>
      </c>
      <c r="L63" s="181"/>
      <c r="M63" s="181"/>
      <c r="N63" s="181">
        <f>'将来負担比率（分子）の構造'!M$44</f>
        <v>473</v>
      </c>
      <c r="O63" s="181"/>
      <c r="P63" s="181"/>
    </row>
    <row r="64" spans="1:16" x14ac:dyDescent="0.15">
      <c r="A64" s="181" t="s">
        <v>33</v>
      </c>
      <c r="B64" s="181">
        <f>'将来負担比率（分子）の構造'!I$43</f>
        <v>1119</v>
      </c>
      <c r="C64" s="181"/>
      <c r="D64" s="181"/>
      <c r="E64" s="181">
        <f>'将来負担比率（分子）の構造'!J$43</f>
        <v>1004</v>
      </c>
      <c r="F64" s="181"/>
      <c r="G64" s="181"/>
      <c r="H64" s="181">
        <f>'将来負担比率（分子）の構造'!K$43</f>
        <v>1031</v>
      </c>
      <c r="I64" s="181"/>
      <c r="J64" s="181"/>
      <c r="K64" s="181">
        <f>'将来負担比率（分子）の構造'!L$43</f>
        <v>933</v>
      </c>
      <c r="L64" s="181"/>
      <c r="M64" s="181"/>
      <c r="N64" s="181">
        <f>'将来負担比率（分子）の構造'!M$43</f>
        <v>933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6851</v>
      </c>
      <c r="C66" s="181"/>
      <c r="D66" s="181"/>
      <c r="E66" s="181">
        <f>'将来負担比率（分子）の構造'!J$41</f>
        <v>6766</v>
      </c>
      <c r="F66" s="181"/>
      <c r="G66" s="181"/>
      <c r="H66" s="181">
        <f>'将来負担比率（分子）の構造'!K$41</f>
        <v>7120</v>
      </c>
      <c r="I66" s="181"/>
      <c r="J66" s="181"/>
      <c r="K66" s="181">
        <f>'将来負担比率（分子）の構造'!L$41</f>
        <v>7816</v>
      </c>
      <c r="L66" s="181"/>
      <c r="M66" s="181"/>
      <c r="N66" s="181">
        <f>'将来負担比率（分子）の構造'!M$41</f>
        <v>8307</v>
      </c>
      <c r="O66" s="181"/>
      <c r="P66" s="181"/>
    </row>
    <row r="67" spans="1:16" x14ac:dyDescent="0.15">
      <c r="A67" s="181" t="s">
        <v>75</v>
      </c>
      <c r="B67" s="181" t="e">
        <f>NA()</f>
        <v>#N/A</v>
      </c>
      <c r="C67" s="181">
        <f>IF(ISNUMBER('将来負担比率（分子）の構造'!I$53), IF('将来負担比率（分子）の構造'!I$53 &lt; 0, 0, '将来負担比率（分子）の構造'!I$53), NA())</f>
        <v>1414</v>
      </c>
      <c r="D67" s="181" t="e">
        <f>NA()</f>
        <v>#N/A</v>
      </c>
      <c r="E67" s="181" t="e">
        <f>NA()</f>
        <v>#N/A</v>
      </c>
      <c r="F67" s="181">
        <f>IF(ISNUMBER('将来負担比率（分子）の構造'!J$53), IF('将来負担比率（分子）の構造'!J$53 &lt; 0, 0, '将来負担比率（分子）の構造'!J$53), NA())</f>
        <v>962</v>
      </c>
      <c r="G67" s="181" t="e">
        <f>NA()</f>
        <v>#N/A</v>
      </c>
      <c r="H67" s="181" t="e">
        <f>NA()</f>
        <v>#N/A</v>
      </c>
      <c r="I67" s="181">
        <f>IF(ISNUMBER('将来負担比率（分子）の構造'!K$53), IF('将来負担比率（分子）の構造'!K$53 &lt; 0, 0, '将来負担比率（分子）の構造'!K$53), NA())</f>
        <v>1031</v>
      </c>
      <c r="J67" s="181" t="e">
        <f>NA()</f>
        <v>#N/A</v>
      </c>
      <c r="K67" s="181" t="e">
        <f>NA()</f>
        <v>#N/A</v>
      </c>
      <c r="L67" s="181">
        <f>IF(ISNUMBER('将来負担比率（分子）の構造'!L$53), IF('将来負担比率（分子）の構造'!L$53 &lt; 0, 0, '将来負担比率（分子）の構造'!L$53), NA())</f>
        <v>744</v>
      </c>
      <c r="M67" s="181" t="e">
        <f>NA()</f>
        <v>#N/A</v>
      </c>
      <c r="N67" s="181" t="e">
        <f>NA()</f>
        <v>#N/A</v>
      </c>
      <c r="O67" s="181">
        <f>IF(ISNUMBER('将来負担比率（分子）の構造'!M$53), IF('将来負担比率（分子）の構造'!M$53 &lt; 0, 0, '将来負担比率（分子）の構造'!M$53), NA())</f>
        <v>921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1852</v>
      </c>
      <c r="C72" s="185">
        <f>基金残高に係る経年分析!G55</f>
        <v>1728</v>
      </c>
      <c r="D72" s="185">
        <f>基金残高に係る経年分析!H55</f>
        <v>1762</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339</v>
      </c>
      <c r="C74" s="185">
        <f>基金残高に係る経年分析!G57</f>
        <v>371</v>
      </c>
      <c r="D74" s="185">
        <f>基金残高に係る経年分析!H57</f>
        <v>371</v>
      </c>
    </row>
  </sheetData>
  <sheetProtection algorithmName="SHA-512" hashValue="g3dEI3QEyZToiBD+j5AQuQHQu8AWsoEQXdHDDerK3FnEHSq2YFqUhCrn8Cu3upvsG6mnMaNM6ofAQQgODE+oDg==" saltValue="XtwwqGUDMg7I2qa+5Wl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1325421</v>
      </c>
      <c r="S5" s="637"/>
      <c r="T5" s="637"/>
      <c r="U5" s="637"/>
      <c r="V5" s="637"/>
      <c r="W5" s="637"/>
      <c r="X5" s="637"/>
      <c r="Y5" s="638"/>
      <c r="Z5" s="639">
        <v>11.4</v>
      </c>
      <c r="AA5" s="639"/>
      <c r="AB5" s="639"/>
      <c r="AC5" s="639"/>
      <c r="AD5" s="640">
        <v>1325421</v>
      </c>
      <c r="AE5" s="640"/>
      <c r="AF5" s="640"/>
      <c r="AG5" s="640"/>
      <c r="AH5" s="640"/>
      <c r="AI5" s="640"/>
      <c r="AJ5" s="640"/>
      <c r="AK5" s="640"/>
      <c r="AL5" s="641">
        <v>32.6</v>
      </c>
      <c r="AM5" s="642"/>
      <c r="AN5" s="642"/>
      <c r="AO5" s="643"/>
      <c r="AP5" s="633" t="s">
        <v>226</v>
      </c>
      <c r="AQ5" s="634"/>
      <c r="AR5" s="634"/>
      <c r="AS5" s="634"/>
      <c r="AT5" s="634"/>
      <c r="AU5" s="634"/>
      <c r="AV5" s="634"/>
      <c r="AW5" s="634"/>
      <c r="AX5" s="634"/>
      <c r="AY5" s="634"/>
      <c r="AZ5" s="634"/>
      <c r="BA5" s="634"/>
      <c r="BB5" s="634"/>
      <c r="BC5" s="634"/>
      <c r="BD5" s="634"/>
      <c r="BE5" s="634"/>
      <c r="BF5" s="635"/>
      <c r="BG5" s="647">
        <v>1321801</v>
      </c>
      <c r="BH5" s="648"/>
      <c r="BI5" s="648"/>
      <c r="BJ5" s="648"/>
      <c r="BK5" s="648"/>
      <c r="BL5" s="648"/>
      <c r="BM5" s="648"/>
      <c r="BN5" s="649"/>
      <c r="BO5" s="650">
        <v>99.7</v>
      </c>
      <c r="BP5" s="650"/>
      <c r="BQ5" s="650"/>
      <c r="BR5" s="650"/>
      <c r="BS5" s="651" t="s">
        <v>227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219</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49240</v>
      </c>
      <c r="S6" s="648"/>
      <c r="T6" s="648"/>
      <c r="U6" s="648"/>
      <c r="V6" s="648"/>
      <c r="W6" s="648"/>
      <c r="X6" s="648"/>
      <c r="Y6" s="649"/>
      <c r="Z6" s="650">
        <v>0.4</v>
      </c>
      <c r="AA6" s="650"/>
      <c r="AB6" s="650"/>
      <c r="AC6" s="650"/>
      <c r="AD6" s="651">
        <v>49240</v>
      </c>
      <c r="AE6" s="651"/>
      <c r="AF6" s="651"/>
      <c r="AG6" s="651"/>
      <c r="AH6" s="651"/>
      <c r="AI6" s="651"/>
      <c r="AJ6" s="651"/>
      <c r="AK6" s="651"/>
      <c r="AL6" s="652">
        <v>1.2</v>
      </c>
      <c r="AM6" s="653"/>
      <c r="AN6" s="653"/>
      <c r="AO6" s="654"/>
      <c r="AP6" s="644" t="s">
        <v>232</v>
      </c>
      <c r="AQ6" s="645"/>
      <c r="AR6" s="645"/>
      <c r="AS6" s="645"/>
      <c r="AT6" s="645"/>
      <c r="AU6" s="645"/>
      <c r="AV6" s="645"/>
      <c r="AW6" s="645"/>
      <c r="AX6" s="645"/>
      <c r="AY6" s="645"/>
      <c r="AZ6" s="645"/>
      <c r="BA6" s="645"/>
      <c r="BB6" s="645"/>
      <c r="BC6" s="645"/>
      <c r="BD6" s="645"/>
      <c r="BE6" s="645"/>
      <c r="BF6" s="646"/>
      <c r="BG6" s="647">
        <v>1321801</v>
      </c>
      <c r="BH6" s="648"/>
      <c r="BI6" s="648"/>
      <c r="BJ6" s="648"/>
      <c r="BK6" s="648"/>
      <c r="BL6" s="648"/>
      <c r="BM6" s="648"/>
      <c r="BN6" s="649"/>
      <c r="BO6" s="650">
        <v>99.7</v>
      </c>
      <c r="BP6" s="650"/>
      <c r="BQ6" s="650"/>
      <c r="BR6" s="650"/>
      <c r="BS6" s="651" t="s">
        <v>233</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94132</v>
      </c>
      <c r="CS6" s="648"/>
      <c r="CT6" s="648"/>
      <c r="CU6" s="648"/>
      <c r="CV6" s="648"/>
      <c r="CW6" s="648"/>
      <c r="CX6" s="648"/>
      <c r="CY6" s="649"/>
      <c r="CZ6" s="641">
        <v>0.8</v>
      </c>
      <c r="DA6" s="642"/>
      <c r="DB6" s="642"/>
      <c r="DC6" s="661"/>
      <c r="DD6" s="656" t="s">
        <v>227</v>
      </c>
      <c r="DE6" s="648"/>
      <c r="DF6" s="648"/>
      <c r="DG6" s="648"/>
      <c r="DH6" s="648"/>
      <c r="DI6" s="648"/>
      <c r="DJ6" s="648"/>
      <c r="DK6" s="648"/>
      <c r="DL6" s="648"/>
      <c r="DM6" s="648"/>
      <c r="DN6" s="648"/>
      <c r="DO6" s="648"/>
      <c r="DP6" s="649"/>
      <c r="DQ6" s="656">
        <v>94132</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405</v>
      </c>
      <c r="S7" s="648"/>
      <c r="T7" s="648"/>
      <c r="U7" s="648"/>
      <c r="V7" s="648"/>
      <c r="W7" s="648"/>
      <c r="X7" s="648"/>
      <c r="Y7" s="649"/>
      <c r="Z7" s="650">
        <v>0</v>
      </c>
      <c r="AA7" s="650"/>
      <c r="AB7" s="650"/>
      <c r="AC7" s="650"/>
      <c r="AD7" s="651">
        <v>405</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430111</v>
      </c>
      <c r="BH7" s="648"/>
      <c r="BI7" s="648"/>
      <c r="BJ7" s="648"/>
      <c r="BK7" s="648"/>
      <c r="BL7" s="648"/>
      <c r="BM7" s="648"/>
      <c r="BN7" s="649"/>
      <c r="BO7" s="650">
        <v>32.5</v>
      </c>
      <c r="BP7" s="650"/>
      <c r="BQ7" s="650"/>
      <c r="BR7" s="650"/>
      <c r="BS7" s="651" t="s">
        <v>233</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2376196</v>
      </c>
      <c r="CS7" s="648"/>
      <c r="CT7" s="648"/>
      <c r="CU7" s="648"/>
      <c r="CV7" s="648"/>
      <c r="CW7" s="648"/>
      <c r="CX7" s="648"/>
      <c r="CY7" s="649"/>
      <c r="CZ7" s="650">
        <v>20.8</v>
      </c>
      <c r="DA7" s="650"/>
      <c r="DB7" s="650"/>
      <c r="DC7" s="650"/>
      <c r="DD7" s="656">
        <v>29130</v>
      </c>
      <c r="DE7" s="648"/>
      <c r="DF7" s="648"/>
      <c r="DG7" s="648"/>
      <c r="DH7" s="648"/>
      <c r="DI7" s="648"/>
      <c r="DJ7" s="648"/>
      <c r="DK7" s="648"/>
      <c r="DL7" s="648"/>
      <c r="DM7" s="648"/>
      <c r="DN7" s="648"/>
      <c r="DO7" s="648"/>
      <c r="DP7" s="649"/>
      <c r="DQ7" s="656">
        <v>907821</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1216</v>
      </c>
      <c r="S8" s="648"/>
      <c r="T8" s="648"/>
      <c r="U8" s="648"/>
      <c r="V8" s="648"/>
      <c r="W8" s="648"/>
      <c r="X8" s="648"/>
      <c r="Y8" s="649"/>
      <c r="Z8" s="650">
        <v>0</v>
      </c>
      <c r="AA8" s="650"/>
      <c r="AB8" s="650"/>
      <c r="AC8" s="650"/>
      <c r="AD8" s="651">
        <v>1216</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18218</v>
      </c>
      <c r="BH8" s="648"/>
      <c r="BI8" s="648"/>
      <c r="BJ8" s="648"/>
      <c r="BK8" s="648"/>
      <c r="BL8" s="648"/>
      <c r="BM8" s="648"/>
      <c r="BN8" s="649"/>
      <c r="BO8" s="650">
        <v>1.4</v>
      </c>
      <c r="BP8" s="650"/>
      <c r="BQ8" s="650"/>
      <c r="BR8" s="650"/>
      <c r="BS8" s="656" t="s">
        <v>233</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2796968</v>
      </c>
      <c r="CS8" s="648"/>
      <c r="CT8" s="648"/>
      <c r="CU8" s="648"/>
      <c r="CV8" s="648"/>
      <c r="CW8" s="648"/>
      <c r="CX8" s="648"/>
      <c r="CY8" s="649"/>
      <c r="CZ8" s="650">
        <v>24.4</v>
      </c>
      <c r="DA8" s="650"/>
      <c r="DB8" s="650"/>
      <c r="DC8" s="650"/>
      <c r="DD8" s="656">
        <v>74896</v>
      </c>
      <c r="DE8" s="648"/>
      <c r="DF8" s="648"/>
      <c r="DG8" s="648"/>
      <c r="DH8" s="648"/>
      <c r="DI8" s="648"/>
      <c r="DJ8" s="648"/>
      <c r="DK8" s="648"/>
      <c r="DL8" s="648"/>
      <c r="DM8" s="648"/>
      <c r="DN8" s="648"/>
      <c r="DO8" s="648"/>
      <c r="DP8" s="649"/>
      <c r="DQ8" s="656">
        <v>1197394</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1356</v>
      </c>
      <c r="S9" s="648"/>
      <c r="T9" s="648"/>
      <c r="U9" s="648"/>
      <c r="V9" s="648"/>
      <c r="W9" s="648"/>
      <c r="X9" s="648"/>
      <c r="Y9" s="649"/>
      <c r="Z9" s="650">
        <v>0</v>
      </c>
      <c r="AA9" s="650"/>
      <c r="AB9" s="650"/>
      <c r="AC9" s="650"/>
      <c r="AD9" s="651">
        <v>1356</v>
      </c>
      <c r="AE9" s="651"/>
      <c r="AF9" s="651"/>
      <c r="AG9" s="651"/>
      <c r="AH9" s="651"/>
      <c r="AI9" s="651"/>
      <c r="AJ9" s="651"/>
      <c r="AK9" s="651"/>
      <c r="AL9" s="652">
        <v>0</v>
      </c>
      <c r="AM9" s="653"/>
      <c r="AN9" s="653"/>
      <c r="AO9" s="654"/>
      <c r="AP9" s="644" t="s">
        <v>242</v>
      </c>
      <c r="AQ9" s="645"/>
      <c r="AR9" s="645"/>
      <c r="AS9" s="645"/>
      <c r="AT9" s="645"/>
      <c r="AU9" s="645"/>
      <c r="AV9" s="645"/>
      <c r="AW9" s="645"/>
      <c r="AX9" s="645"/>
      <c r="AY9" s="645"/>
      <c r="AZ9" s="645"/>
      <c r="BA9" s="645"/>
      <c r="BB9" s="645"/>
      <c r="BC9" s="645"/>
      <c r="BD9" s="645"/>
      <c r="BE9" s="645"/>
      <c r="BF9" s="646"/>
      <c r="BG9" s="647">
        <v>336896</v>
      </c>
      <c r="BH9" s="648"/>
      <c r="BI9" s="648"/>
      <c r="BJ9" s="648"/>
      <c r="BK9" s="648"/>
      <c r="BL9" s="648"/>
      <c r="BM9" s="648"/>
      <c r="BN9" s="649"/>
      <c r="BO9" s="650">
        <v>25.4</v>
      </c>
      <c r="BP9" s="650"/>
      <c r="BQ9" s="650"/>
      <c r="BR9" s="650"/>
      <c r="BS9" s="656" t="s">
        <v>227</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518423</v>
      </c>
      <c r="CS9" s="648"/>
      <c r="CT9" s="648"/>
      <c r="CU9" s="648"/>
      <c r="CV9" s="648"/>
      <c r="CW9" s="648"/>
      <c r="CX9" s="648"/>
      <c r="CY9" s="649"/>
      <c r="CZ9" s="650">
        <v>4.5</v>
      </c>
      <c r="DA9" s="650"/>
      <c r="DB9" s="650"/>
      <c r="DC9" s="650"/>
      <c r="DD9" s="656">
        <v>10400</v>
      </c>
      <c r="DE9" s="648"/>
      <c r="DF9" s="648"/>
      <c r="DG9" s="648"/>
      <c r="DH9" s="648"/>
      <c r="DI9" s="648"/>
      <c r="DJ9" s="648"/>
      <c r="DK9" s="648"/>
      <c r="DL9" s="648"/>
      <c r="DM9" s="648"/>
      <c r="DN9" s="648"/>
      <c r="DO9" s="648"/>
      <c r="DP9" s="649"/>
      <c r="DQ9" s="656">
        <v>458314</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233</v>
      </c>
      <c r="AA10" s="650"/>
      <c r="AB10" s="650"/>
      <c r="AC10" s="650"/>
      <c r="AD10" s="651" t="s">
        <v>233</v>
      </c>
      <c r="AE10" s="651"/>
      <c r="AF10" s="651"/>
      <c r="AG10" s="651"/>
      <c r="AH10" s="651"/>
      <c r="AI10" s="651"/>
      <c r="AJ10" s="651"/>
      <c r="AK10" s="651"/>
      <c r="AL10" s="652" t="s">
        <v>233</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33329</v>
      </c>
      <c r="BH10" s="648"/>
      <c r="BI10" s="648"/>
      <c r="BJ10" s="648"/>
      <c r="BK10" s="648"/>
      <c r="BL10" s="648"/>
      <c r="BM10" s="648"/>
      <c r="BN10" s="649"/>
      <c r="BO10" s="650">
        <v>2.5</v>
      </c>
      <c r="BP10" s="650"/>
      <c r="BQ10" s="650"/>
      <c r="BR10" s="650"/>
      <c r="BS10" s="656" t="s">
        <v>227</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233</v>
      </c>
      <c r="CS10" s="648"/>
      <c r="CT10" s="648"/>
      <c r="CU10" s="648"/>
      <c r="CV10" s="648"/>
      <c r="CW10" s="648"/>
      <c r="CX10" s="648"/>
      <c r="CY10" s="649"/>
      <c r="CZ10" s="650" t="s">
        <v>233</v>
      </c>
      <c r="DA10" s="650"/>
      <c r="DB10" s="650"/>
      <c r="DC10" s="650"/>
      <c r="DD10" s="656" t="s">
        <v>233</v>
      </c>
      <c r="DE10" s="648"/>
      <c r="DF10" s="648"/>
      <c r="DG10" s="648"/>
      <c r="DH10" s="648"/>
      <c r="DI10" s="648"/>
      <c r="DJ10" s="648"/>
      <c r="DK10" s="648"/>
      <c r="DL10" s="648"/>
      <c r="DM10" s="648"/>
      <c r="DN10" s="648"/>
      <c r="DO10" s="648"/>
      <c r="DP10" s="649"/>
      <c r="DQ10" s="656" t="s">
        <v>233</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279979</v>
      </c>
      <c r="S11" s="648"/>
      <c r="T11" s="648"/>
      <c r="U11" s="648"/>
      <c r="V11" s="648"/>
      <c r="W11" s="648"/>
      <c r="X11" s="648"/>
      <c r="Y11" s="649"/>
      <c r="Z11" s="652">
        <v>2.4</v>
      </c>
      <c r="AA11" s="653"/>
      <c r="AB11" s="653"/>
      <c r="AC11" s="665"/>
      <c r="AD11" s="656">
        <v>279979</v>
      </c>
      <c r="AE11" s="648"/>
      <c r="AF11" s="648"/>
      <c r="AG11" s="648"/>
      <c r="AH11" s="648"/>
      <c r="AI11" s="648"/>
      <c r="AJ11" s="648"/>
      <c r="AK11" s="649"/>
      <c r="AL11" s="652">
        <v>6.9</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41668</v>
      </c>
      <c r="BH11" s="648"/>
      <c r="BI11" s="648"/>
      <c r="BJ11" s="648"/>
      <c r="BK11" s="648"/>
      <c r="BL11" s="648"/>
      <c r="BM11" s="648"/>
      <c r="BN11" s="649"/>
      <c r="BO11" s="650">
        <v>3.1</v>
      </c>
      <c r="BP11" s="650"/>
      <c r="BQ11" s="650"/>
      <c r="BR11" s="650"/>
      <c r="BS11" s="656" t="s">
        <v>227</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502070</v>
      </c>
      <c r="CS11" s="648"/>
      <c r="CT11" s="648"/>
      <c r="CU11" s="648"/>
      <c r="CV11" s="648"/>
      <c r="CW11" s="648"/>
      <c r="CX11" s="648"/>
      <c r="CY11" s="649"/>
      <c r="CZ11" s="650">
        <v>4.4000000000000004</v>
      </c>
      <c r="DA11" s="650"/>
      <c r="DB11" s="650"/>
      <c r="DC11" s="650"/>
      <c r="DD11" s="656">
        <v>294752</v>
      </c>
      <c r="DE11" s="648"/>
      <c r="DF11" s="648"/>
      <c r="DG11" s="648"/>
      <c r="DH11" s="648"/>
      <c r="DI11" s="648"/>
      <c r="DJ11" s="648"/>
      <c r="DK11" s="648"/>
      <c r="DL11" s="648"/>
      <c r="DM11" s="648"/>
      <c r="DN11" s="648"/>
      <c r="DO11" s="648"/>
      <c r="DP11" s="649"/>
      <c r="DQ11" s="656">
        <v>180539</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17609</v>
      </c>
      <c r="S12" s="648"/>
      <c r="T12" s="648"/>
      <c r="U12" s="648"/>
      <c r="V12" s="648"/>
      <c r="W12" s="648"/>
      <c r="X12" s="648"/>
      <c r="Y12" s="649"/>
      <c r="Z12" s="650">
        <v>0.2</v>
      </c>
      <c r="AA12" s="650"/>
      <c r="AB12" s="650"/>
      <c r="AC12" s="650"/>
      <c r="AD12" s="651">
        <v>17609</v>
      </c>
      <c r="AE12" s="651"/>
      <c r="AF12" s="651"/>
      <c r="AG12" s="651"/>
      <c r="AH12" s="651"/>
      <c r="AI12" s="651"/>
      <c r="AJ12" s="651"/>
      <c r="AK12" s="651"/>
      <c r="AL12" s="652">
        <v>0.4</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761123</v>
      </c>
      <c r="BH12" s="648"/>
      <c r="BI12" s="648"/>
      <c r="BJ12" s="648"/>
      <c r="BK12" s="648"/>
      <c r="BL12" s="648"/>
      <c r="BM12" s="648"/>
      <c r="BN12" s="649"/>
      <c r="BO12" s="650">
        <v>57.4</v>
      </c>
      <c r="BP12" s="650"/>
      <c r="BQ12" s="650"/>
      <c r="BR12" s="650"/>
      <c r="BS12" s="656" t="s">
        <v>227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770571</v>
      </c>
      <c r="CS12" s="648"/>
      <c r="CT12" s="648"/>
      <c r="CU12" s="648"/>
      <c r="CV12" s="648"/>
      <c r="CW12" s="648"/>
      <c r="CX12" s="648"/>
      <c r="CY12" s="649"/>
      <c r="CZ12" s="650">
        <v>6.7</v>
      </c>
      <c r="DA12" s="650"/>
      <c r="DB12" s="650"/>
      <c r="DC12" s="650"/>
      <c r="DD12" s="656">
        <v>584056</v>
      </c>
      <c r="DE12" s="648"/>
      <c r="DF12" s="648"/>
      <c r="DG12" s="648"/>
      <c r="DH12" s="648"/>
      <c r="DI12" s="648"/>
      <c r="DJ12" s="648"/>
      <c r="DK12" s="648"/>
      <c r="DL12" s="648"/>
      <c r="DM12" s="648"/>
      <c r="DN12" s="648"/>
      <c r="DO12" s="648"/>
      <c r="DP12" s="649"/>
      <c r="DQ12" s="656">
        <v>452278</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233</v>
      </c>
      <c r="AA13" s="650"/>
      <c r="AB13" s="650"/>
      <c r="AC13" s="650"/>
      <c r="AD13" s="651" t="s">
        <v>233</v>
      </c>
      <c r="AE13" s="651"/>
      <c r="AF13" s="651"/>
      <c r="AG13" s="651"/>
      <c r="AH13" s="651"/>
      <c r="AI13" s="651"/>
      <c r="AJ13" s="651"/>
      <c r="AK13" s="651"/>
      <c r="AL13" s="652" t="s">
        <v>227</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757787</v>
      </c>
      <c r="BH13" s="648"/>
      <c r="BI13" s="648"/>
      <c r="BJ13" s="648"/>
      <c r="BK13" s="648"/>
      <c r="BL13" s="648"/>
      <c r="BM13" s="648"/>
      <c r="BN13" s="649"/>
      <c r="BO13" s="650">
        <v>57.2</v>
      </c>
      <c r="BP13" s="650"/>
      <c r="BQ13" s="650"/>
      <c r="BR13" s="650"/>
      <c r="BS13" s="656" t="s">
        <v>227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2084695</v>
      </c>
      <c r="CS13" s="648"/>
      <c r="CT13" s="648"/>
      <c r="CU13" s="648"/>
      <c r="CV13" s="648"/>
      <c r="CW13" s="648"/>
      <c r="CX13" s="648"/>
      <c r="CY13" s="649"/>
      <c r="CZ13" s="650">
        <v>18.2</v>
      </c>
      <c r="DA13" s="650"/>
      <c r="DB13" s="650"/>
      <c r="DC13" s="650"/>
      <c r="DD13" s="656">
        <v>1758195</v>
      </c>
      <c r="DE13" s="648"/>
      <c r="DF13" s="648"/>
      <c r="DG13" s="648"/>
      <c r="DH13" s="648"/>
      <c r="DI13" s="648"/>
      <c r="DJ13" s="648"/>
      <c r="DK13" s="648"/>
      <c r="DL13" s="648"/>
      <c r="DM13" s="648"/>
      <c r="DN13" s="648"/>
      <c r="DO13" s="648"/>
      <c r="DP13" s="649"/>
      <c r="DQ13" s="656">
        <v>276721</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227</v>
      </c>
      <c r="S14" s="648"/>
      <c r="T14" s="648"/>
      <c r="U14" s="648"/>
      <c r="V14" s="648"/>
      <c r="W14" s="648"/>
      <c r="X14" s="648"/>
      <c r="Y14" s="649"/>
      <c r="Z14" s="650" t="s">
        <v>227</v>
      </c>
      <c r="AA14" s="650"/>
      <c r="AB14" s="650"/>
      <c r="AC14" s="650"/>
      <c r="AD14" s="651" t="s">
        <v>233</v>
      </c>
      <c r="AE14" s="651"/>
      <c r="AF14" s="651"/>
      <c r="AG14" s="651"/>
      <c r="AH14" s="651"/>
      <c r="AI14" s="651"/>
      <c r="AJ14" s="651"/>
      <c r="AK14" s="651"/>
      <c r="AL14" s="652" t="s">
        <v>227</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55801</v>
      </c>
      <c r="BH14" s="648"/>
      <c r="BI14" s="648"/>
      <c r="BJ14" s="648"/>
      <c r="BK14" s="648"/>
      <c r="BL14" s="648"/>
      <c r="BM14" s="648"/>
      <c r="BN14" s="649"/>
      <c r="BO14" s="650">
        <v>4.2</v>
      </c>
      <c r="BP14" s="650"/>
      <c r="BQ14" s="650"/>
      <c r="BR14" s="650"/>
      <c r="BS14" s="656" t="s">
        <v>227</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321681</v>
      </c>
      <c r="CS14" s="648"/>
      <c r="CT14" s="648"/>
      <c r="CU14" s="648"/>
      <c r="CV14" s="648"/>
      <c r="CW14" s="648"/>
      <c r="CX14" s="648"/>
      <c r="CY14" s="649"/>
      <c r="CZ14" s="650">
        <v>2.8</v>
      </c>
      <c r="DA14" s="650"/>
      <c r="DB14" s="650"/>
      <c r="DC14" s="650"/>
      <c r="DD14" s="656">
        <v>34100</v>
      </c>
      <c r="DE14" s="648"/>
      <c r="DF14" s="648"/>
      <c r="DG14" s="648"/>
      <c r="DH14" s="648"/>
      <c r="DI14" s="648"/>
      <c r="DJ14" s="648"/>
      <c r="DK14" s="648"/>
      <c r="DL14" s="648"/>
      <c r="DM14" s="648"/>
      <c r="DN14" s="648"/>
      <c r="DO14" s="648"/>
      <c r="DP14" s="649"/>
      <c r="DQ14" s="656">
        <v>316671</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227</v>
      </c>
      <c r="S15" s="648"/>
      <c r="T15" s="648"/>
      <c r="U15" s="648"/>
      <c r="V15" s="648"/>
      <c r="W15" s="648"/>
      <c r="X15" s="648"/>
      <c r="Y15" s="649"/>
      <c r="Z15" s="650" t="s">
        <v>233</v>
      </c>
      <c r="AA15" s="650"/>
      <c r="AB15" s="650"/>
      <c r="AC15" s="650"/>
      <c r="AD15" s="651" t="s">
        <v>227</v>
      </c>
      <c r="AE15" s="651"/>
      <c r="AF15" s="651"/>
      <c r="AG15" s="651"/>
      <c r="AH15" s="651"/>
      <c r="AI15" s="651"/>
      <c r="AJ15" s="651"/>
      <c r="AK15" s="651"/>
      <c r="AL15" s="652" t="s">
        <v>233</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58700</v>
      </c>
      <c r="BH15" s="648"/>
      <c r="BI15" s="648"/>
      <c r="BJ15" s="648"/>
      <c r="BK15" s="648"/>
      <c r="BL15" s="648"/>
      <c r="BM15" s="648"/>
      <c r="BN15" s="649"/>
      <c r="BO15" s="650">
        <v>4.4000000000000004</v>
      </c>
      <c r="BP15" s="650"/>
      <c r="BQ15" s="650"/>
      <c r="BR15" s="650"/>
      <c r="BS15" s="656" t="s">
        <v>233</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1299536</v>
      </c>
      <c r="CS15" s="648"/>
      <c r="CT15" s="648"/>
      <c r="CU15" s="648"/>
      <c r="CV15" s="648"/>
      <c r="CW15" s="648"/>
      <c r="CX15" s="648"/>
      <c r="CY15" s="649"/>
      <c r="CZ15" s="650">
        <v>11.3</v>
      </c>
      <c r="DA15" s="650"/>
      <c r="DB15" s="650"/>
      <c r="DC15" s="650"/>
      <c r="DD15" s="656">
        <v>469935</v>
      </c>
      <c r="DE15" s="648"/>
      <c r="DF15" s="648"/>
      <c r="DG15" s="648"/>
      <c r="DH15" s="648"/>
      <c r="DI15" s="648"/>
      <c r="DJ15" s="648"/>
      <c r="DK15" s="648"/>
      <c r="DL15" s="648"/>
      <c r="DM15" s="648"/>
      <c r="DN15" s="648"/>
      <c r="DO15" s="648"/>
      <c r="DP15" s="649"/>
      <c r="DQ15" s="656">
        <v>597773</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3377</v>
      </c>
      <c r="S16" s="648"/>
      <c r="T16" s="648"/>
      <c r="U16" s="648"/>
      <c r="V16" s="648"/>
      <c r="W16" s="648"/>
      <c r="X16" s="648"/>
      <c r="Y16" s="649"/>
      <c r="Z16" s="650">
        <v>0</v>
      </c>
      <c r="AA16" s="650"/>
      <c r="AB16" s="650"/>
      <c r="AC16" s="650"/>
      <c r="AD16" s="651">
        <v>3377</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v>16066</v>
      </c>
      <c r="BH16" s="648"/>
      <c r="BI16" s="648"/>
      <c r="BJ16" s="648"/>
      <c r="BK16" s="648"/>
      <c r="BL16" s="648"/>
      <c r="BM16" s="648"/>
      <c r="BN16" s="649"/>
      <c r="BO16" s="650">
        <v>1.2</v>
      </c>
      <c r="BP16" s="650"/>
      <c r="BQ16" s="650"/>
      <c r="BR16" s="650"/>
      <c r="BS16" s="656" t="s">
        <v>233</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250</v>
      </c>
      <c r="CS16" s="648"/>
      <c r="CT16" s="648"/>
      <c r="CU16" s="648"/>
      <c r="CV16" s="648"/>
      <c r="CW16" s="648"/>
      <c r="CX16" s="648"/>
      <c r="CY16" s="649"/>
      <c r="CZ16" s="650">
        <v>0</v>
      </c>
      <c r="DA16" s="650"/>
      <c r="DB16" s="650"/>
      <c r="DC16" s="650"/>
      <c r="DD16" s="656" t="s">
        <v>233</v>
      </c>
      <c r="DE16" s="648"/>
      <c r="DF16" s="648"/>
      <c r="DG16" s="648"/>
      <c r="DH16" s="648"/>
      <c r="DI16" s="648"/>
      <c r="DJ16" s="648"/>
      <c r="DK16" s="648"/>
      <c r="DL16" s="648"/>
      <c r="DM16" s="648"/>
      <c r="DN16" s="648"/>
      <c r="DO16" s="648"/>
      <c r="DP16" s="649"/>
      <c r="DQ16" s="656">
        <v>250</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9942</v>
      </c>
      <c r="S17" s="648"/>
      <c r="T17" s="648"/>
      <c r="U17" s="648"/>
      <c r="V17" s="648"/>
      <c r="W17" s="648"/>
      <c r="X17" s="648"/>
      <c r="Y17" s="649"/>
      <c r="Z17" s="650">
        <v>0.1</v>
      </c>
      <c r="AA17" s="650"/>
      <c r="AB17" s="650"/>
      <c r="AC17" s="650"/>
      <c r="AD17" s="651">
        <v>9942</v>
      </c>
      <c r="AE17" s="651"/>
      <c r="AF17" s="651"/>
      <c r="AG17" s="651"/>
      <c r="AH17" s="651"/>
      <c r="AI17" s="651"/>
      <c r="AJ17" s="651"/>
      <c r="AK17" s="651"/>
      <c r="AL17" s="652">
        <v>0.2</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227</v>
      </c>
      <c r="BP17" s="650"/>
      <c r="BQ17" s="650"/>
      <c r="BR17" s="650"/>
      <c r="BS17" s="656" t="s">
        <v>233</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685386</v>
      </c>
      <c r="CS17" s="648"/>
      <c r="CT17" s="648"/>
      <c r="CU17" s="648"/>
      <c r="CV17" s="648"/>
      <c r="CW17" s="648"/>
      <c r="CX17" s="648"/>
      <c r="CY17" s="649"/>
      <c r="CZ17" s="650">
        <v>6</v>
      </c>
      <c r="DA17" s="650"/>
      <c r="DB17" s="650"/>
      <c r="DC17" s="650"/>
      <c r="DD17" s="656" t="s">
        <v>233</v>
      </c>
      <c r="DE17" s="648"/>
      <c r="DF17" s="648"/>
      <c r="DG17" s="648"/>
      <c r="DH17" s="648"/>
      <c r="DI17" s="648"/>
      <c r="DJ17" s="648"/>
      <c r="DK17" s="648"/>
      <c r="DL17" s="648"/>
      <c r="DM17" s="648"/>
      <c r="DN17" s="648"/>
      <c r="DO17" s="648"/>
      <c r="DP17" s="649"/>
      <c r="DQ17" s="656">
        <v>649974</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5889</v>
      </c>
      <c r="S18" s="648"/>
      <c r="T18" s="648"/>
      <c r="U18" s="648"/>
      <c r="V18" s="648"/>
      <c r="W18" s="648"/>
      <c r="X18" s="648"/>
      <c r="Y18" s="649"/>
      <c r="Z18" s="650">
        <v>0.1</v>
      </c>
      <c r="AA18" s="650"/>
      <c r="AB18" s="650"/>
      <c r="AC18" s="650"/>
      <c r="AD18" s="651">
        <v>5889</v>
      </c>
      <c r="AE18" s="651"/>
      <c r="AF18" s="651"/>
      <c r="AG18" s="651"/>
      <c r="AH18" s="651"/>
      <c r="AI18" s="651"/>
      <c r="AJ18" s="651"/>
      <c r="AK18" s="651"/>
      <c r="AL18" s="652">
        <v>0.1</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233</v>
      </c>
      <c r="BH18" s="648"/>
      <c r="BI18" s="648"/>
      <c r="BJ18" s="648"/>
      <c r="BK18" s="648"/>
      <c r="BL18" s="648"/>
      <c r="BM18" s="648"/>
      <c r="BN18" s="649"/>
      <c r="BO18" s="650" t="s">
        <v>233</v>
      </c>
      <c r="BP18" s="650"/>
      <c r="BQ18" s="650"/>
      <c r="BR18" s="650"/>
      <c r="BS18" s="656" t="s">
        <v>233</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227</v>
      </c>
      <c r="CS18" s="648"/>
      <c r="CT18" s="648"/>
      <c r="CU18" s="648"/>
      <c r="CV18" s="648"/>
      <c r="CW18" s="648"/>
      <c r="CX18" s="648"/>
      <c r="CY18" s="649"/>
      <c r="CZ18" s="650" t="s">
        <v>227</v>
      </c>
      <c r="DA18" s="650"/>
      <c r="DB18" s="650"/>
      <c r="DC18" s="650"/>
      <c r="DD18" s="656" t="s">
        <v>227</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3750</v>
      </c>
      <c r="S19" s="648"/>
      <c r="T19" s="648"/>
      <c r="U19" s="648"/>
      <c r="V19" s="648"/>
      <c r="W19" s="648"/>
      <c r="X19" s="648"/>
      <c r="Y19" s="649"/>
      <c r="Z19" s="650">
        <v>0</v>
      </c>
      <c r="AA19" s="650"/>
      <c r="AB19" s="650"/>
      <c r="AC19" s="650"/>
      <c r="AD19" s="651">
        <v>3750</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3620</v>
      </c>
      <c r="BH19" s="648"/>
      <c r="BI19" s="648"/>
      <c r="BJ19" s="648"/>
      <c r="BK19" s="648"/>
      <c r="BL19" s="648"/>
      <c r="BM19" s="648"/>
      <c r="BN19" s="649"/>
      <c r="BO19" s="650">
        <v>0.3</v>
      </c>
      <c r="BP19" s="650"/>
      <c r="BQ19" s="650"/>
      <c r="BR19" s="650"/>
      <c r="BS19" s="656" t="s">
        <v>233</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227</v>
      </c>
      <c r="CS19" s="648"/>
      <c r="CT19" s="648"/>
      <c r="CU19" s="648"/>
      <c r="CV19" s="648"/>
      <c r="CW19" s="648"/>
      <c r="CX19" s="648"/>
      <c r="CY19" s="649"/>
      <c r="CZ19" s="650" t="s">
        <v>227</v>
      </c>
      <c r="DA19" s="650"/>
      <c r="DB19" s="650"/>
      <c r="DC19" s="650"/>
      <c r="DD19" s="656" t="s">
        <v>233</v>
      </c>
      <c r="DE19" s="648"/>
      <c r="DF19" s="648"/>
      <c r="DG19" s="648"/>
      <c r="DH19" s="648"/>
      <c r="DI19" s="648"/>
      <c r="DJ19" s="648"/>
      <c r="DK19" s="648"/>
      <c r="DL19" s="648"/>
      <c r="DM19" s="648"/>
      <c r="DN19" s="648"/>
      <c r="DO19" s="648"/>
      <c r="DP19" s="649"/>
      <c r="DQ19" s="656" t="s">
        <v>233</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1613</v>
      </c>
      <c r="S20" s="648"/>
      <c r="T20" s="648"/>
      <c r="U20" s="648"/>
      <c r="V20" s="648"/>
      <c r="W20" s="648"/>
      <c r="X20" s="648"/>
      <c r="Y20" s="649"/>
      <c r="Z20" s="650">
        <v>0</v>
      </c>
      <c r="AA20" s="650"/>
      <c r="AB20" s="650"/>
      <c r="AC20" s="650"/>
      <c r="AD20" s="651">
        <v>1613</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3620</v>
      </c>
      <c r="BH20" s="648"/>
      <c r="BI20" s="648"/>
      <c r="BJ20" s="648"/>
      <c r="BK20" s="648"/>
      <c r="BL20" s="648"/>
      <c r="BM20" s="648"/>
      <c r="BN20" s="649"/>
      <c r="BO20" s="650">
        <v>0.3</v>
      </c>
      <c r="BP20" s="650"/>
      <c r="BQ20" s="650"/>
      <c r="BR20" s="650"/>
      <c r="BS20" s="656" t="s">
        <v>227</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11449908</v>
      </c>
      <c r="CS20" s="648"/>
      <c r="CT20" s="648"/>
      <c r="CU20" s="648"/>
      <c r="CV20" s="648"/>
      <c r="CW20" s="648"/>
      <c r="CX20" s="648"/>
      <c r="CY20" s="649"/>
      <c r="CZ20" s="650">
        <v>100</v>
      </c>
      <c r="DA20" s="650"/>
      <c r="DB20" s="650"/>
      <c r="DC20" s="650"/>
      <c r="DD20" s="656">
        <v>3255464</v>
      </c>
      <c r="DE20" s="648"/>
      <c r="DF20" s="648"/>
      <c r="DG20" s="648"/>
      <c r="DH20" s="648"/>
      <c r="DI20" s="648"/>
      <c r="DJ20" s="648"/>
      <c r="DK20" s="648"/>
      <c r="DL20" s="648"/>
      <c r="DM20" s="648"/>
      <c r="DN20" s="648"/>
      <c r="DO20" s="648"/>
      <c r="DP20" s="649"/>
      <c r="DQ20" s="656">
        <v>5131867</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526</v>
      </c>
      <c r="S21" s="648"/>
      <c r="T21" s="648"/>
      <c r="U21" s="648"/>
      <c r="V21" s="648"/>
      <c r="W21" s="648"/>
      <c r="X21" s="648"/>
      <c r="Y21" s="649"/>
      <c r="Z21" s="650">
        <v>0</v>
      </c>
      <c r="AA21" s="650"/>
      <c r="AB21" s="650"/>
      <c r="AC21" s="650"/>
      <c r="AD21" s="651">
        <v>526</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3620</v>
      </c>
      <c r="BH21" s="648"/>
      <c r="BI21" s="648"/>
      <c r="BJ21" s="648"/>
      <c r="BK21" s="648"/>
      <c r="BL21" s="648"/>
      <c r="BM21" s="648"/>
      <c r="BN21" s="649"/>
      <c r="BO21" s="650">
        <v>0.3</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2507130</v>
      </c>
      <c r="S22" s="648"/>
      <c r="T22" s="648"/>
      <c r="U22" s="648"/>
      <c r="V22" s="648"/>
      <c r="W22" s="648"/>
      <c r="X22" s="648"/>
      <c r="Y22" s="649"/>
      <c r="Z22" s="650">
        <v>21.5</v>
      </c>
      <c r="AA22" s="650"/>
      <c r="AB22" s="650"/>
      <c r="AC22" s="650"/>
      <c r="AD22" s="651">
        <v>2331299</v>
      </c>
      <c r="AE22" s="651"/>
      <c r="AF22" s="651"/>
      <c r="AG22" s="651"/>
      <c r="AH22" s="651"/>
      <c r="AI22" s="651"/>
      <c r="AJ22" s="651"/>
      <c r="AK22" s="651"/>
      <c r="AL22" s="652">
        <v>57.3</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227</v>
      </c>
      <c r="BH22" s="648"/>
      <c r="BI22" s="648"/>
      <c r="BJ22" s="648"/>
      <c r="BK22" s="648"/>
      <c r="BL22" s="648"/>
      <c r="BM22" s="648"/>
      <c r="BN22" s="649"/>
      <c r="BO22" s="650" t="s">
        <v>233</v>
      </c>
      <c r="BP22" s="650"/>
      <c r="BQ22" s="650"/>
      <c r="BR22" s="650"/>
      <c r="BS22" s="656" t="s">
        <v>227</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2331299</v>
      </c>
      <c r="S23" s="648"/>
      <c r="T23" s="648"/>
      <c r="U23" s="648"/>
      <c r="V23" s="648"/>
      <c r="W23" s="648"/>
      <c r="X23" s="648"/>
      <c r="Y23" s="649"/>
      <c r="Z23" s="650">
        <v>20</v>
      </c>
      <c r="AA23" s="650"/>
      <c r="AB23" s="650"/>
      <c r="AC23" s="650"/>
      <c r="AD23" s="651">
        <v>2331299</v>
      </c>
      <c r="AE23" s="651"/>
      <c r="AF23" s="651"/>
      <c r="AG23" s="651"/>
      <c r="AH23" s="651"/>
      <c r="AI23" s="651"/>
      <c r="AJ23" s="651"/>
      <c r="AK23" s="651"/>
      <c r="AL23" s="652">
        <v>57.3</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227</v>
      </c>
      <c r="BH23" s="648"/>
      <c r="BI23" s="648"/>
      <c r="BJ23" s="648"/>
      <c r="BK23" s="648"/>
      <c r="BL23" s="648"/>
      <c r="BM23" s="648"/>
      <c r="BN23" s="649"/>
      <c r="BO23" s="650" t="s">
        <v>227</v>
      </c>
      <c r="BP23" s="650"/>
      <c r="BQ23" s="650"/>
      <c r="BR23" s="650"/>
      <c r="BS23" s="656" t="s">
        <v>227</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175831</v>
      </c>
      <c r="S24" s="648"/>
      <c r="T24" s="648"/>
      <c r="U24" s="648"/>
      <c r="V24" s="648"/>
      <c r="W24" s="648"/>
      <c r="X24" s="648"/>
      <c r="Y24" s="649"/>
      <c r="Z24" s="650">
        <v>1.5</v>
      </c>
      <c r="AA24" s="650"/>
      <c r="AB24" s="650"/>
      <c r="AC24" s="650"/>
      <c r="AD24" s="651" t="s">
        <v>233</v>
      </c>
      <c r="AE24" s="651"/>
      <c r="AF24" s="651"/>
      <c r="AG24" s="651"/>
      <c r="AH24" s="651"/>
      <c r="AI24" s="651"/>
      <c r="AJ24" s="651"/>
      <c r="AK24" s="651"/>
      <c r="AL24" s="652" t="s">
        <v>233</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227</v>
      </c>
      <c r="BH24" s="648"/>
      <c r="BI24" s="648"/>
      <c r="BJ24" s="648"/>
      <c r="BK24" s="648"/>
      <c r="BL24" s="648"/>
      <c r="BM24" s="648"/>
      <c r="BN24" s="649"/>
      <c r="BO24" s="650" t="s">
        <v>227</v>
      </c>
      <c r="BP24" s="650"/>
      <c r="BQ24" s="650"/>
      <c r="BR24" s="650"/>
      <c r="BS24" s="656" t="s">
        <v>227</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3537154</v>
      </c>
      <c r="CS24" s="637"/>
      <c r="CT24" s="637"/>
      <c r="CU24" s="637"/>
      <c r="CV24" s="637"/>
      <c r="CW24" s="637"/>
      <c r="CX24" s="637"/>
      <c r="CY24" s="638"/>
      <c r="CZ24" s="641">
        <v>30.9</v>
      </c>
      <c r="DA24" s="642"/>
      <c r="DB24" s="642"/>
      <c r="DC24" s="661"/>
      <c r="DD24" s="685">
        <v>1995787</v>
      </c>
      <c r="DE24" s="637"/>
      <c r="DF24" s="637"/>
      <c r="DG24" s="637"/>
      <c r="DH24" s="637"/>
      <c r="DI24" s="637"/>
      <c r="DJ24" s="637"/>
      <c r="DK24" s="638"/>
      <c r="DL24" s="685">
        <v>1908718</v>
      </c>
      <c r="DM24" s="637"/>
      <c r="DN24" s="637"/>
      <c r="DO24" s="637"/>
      <c r="DP24" s="637"/>
      <c r="DQ24" s="637"/>
      <c r="DR24" s="637"/>
      <c r="DS24" s="637"/>
      <c r="DT24" s="637"/>
      <c r="DU24" s="637"/>
      <c r="DV24" s="638"/>
      <c r="DW24" s="641">
        <v>45.4</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233</v>
      </c>
      <c r="S25" s="648"/>
      <c r="T25" s="648"/>
      <c r="U25" s="648"/>
      <c r="V25" s="648"/>
      <c r="W25" s="648"/>
      <c r="X25" s="648"/>
      <c r="Y25" s="649"/>
      <c r="Z25" s="650" t="s">
        <v>227</v>
      </c>
      <c r="AA25" s="650"/>
      <c r="AB25" s="650"/>
      <c r="AC25" s="650"/>
      <c r="AD25" s="651" t="s">
        <v>233</v>
      </c>
      <c r="AE25" s="651"/>
      <c r="AF25" s="651"/>
      <c r="AG25" s="651"/>
      <c r="AH25" s="651"/>
      <c r="AI25" s="651"/>
      <c r="AJ25" s="651"/>
      <c r="AK25" s="651"/>
      <c r="AL25" s="652" t="s">
        <v>227</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227</v>
      </c>
      <c r="BH25" s="648"/>
      <c r="BI25" s="648"/>
      <c r="BJ25" s="648"/>
      <c r="BK25" s="648"/>
      <c r="BL25" s="648"/>
      <c r="BM25" s="648"/>
      <c r="BN25" s="649"/>
      <c r="BO25" s="650" t="s">
        <v>227</v>
      </c>
      <c r="BP25" s="650"/>
      <c r="BQ25" s="650"/>
      <c r="BR25" s="650"/>
      <c r="BS25" s="656" t="s">
        <v>227</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1160170</v>
      </c>
      <c r="CS25" s="681"/>
      <c r="CT25" s="681"/>
      <c r="CU25" s="681"/>
      <c r="CV25" s="681"/>
      <c r="CW25" s="681"/>
      <c r="CX25" s="681"/>
      <c r="CY25" s="682"/>
      <c r="CZ25" s="652">
        <v>10.1</v>
      </c>
      <c r="DA25" s="683"/>
      <c r="DB25" s="683"/>
      <c r="DC25" s="686"/>
      <c r="DD25" s="656">
        <v>950457</v>
      </c>
      <c r="DE25" s="681"/>
      <c r="DF25" s="681"/>
      <c r="DG25" s="681"/>
      <c r="DH25" s="681"/>
      <c r="DI25" s="681"/>
      <c r="DJ25" s="681"/>
      <c r="DK25" s="682"/>
      <c r="DL25" s="656">
        <v>864672</v>
      </c>
      <c r="DM25" s="681"/>
      <c r="DN25" s="681"/>
      <c r="DO25" s="681"/>
      <c r="DP25" s="681"/>
      <c r="DQ25" s="681"/>
      <c r="DR25" s="681"/>
      <c r="DS25" s="681"/>
      <c r="DT25" s="681"/>
      <c r="DU25" s="681"/>
      <c r="DV25" s="682"/>
      <c r="DW25" s="652">
        <v>20.6</v>
      </c>
      <c r="DX25" s="683"/>
      <c r="DY25" s="683"/>
      <c r="DZ25" s="683"/>
      <c r="EA25" s="683"/>
      <c r="EB25" s="683"/>
      <c r="EC25" s="684"/>
    </row>
    <row r="26" spans="2:133" ht="11.25" customHeight="1" x14ac:dyDescent="0.15">
      <c r="B26" s="644" t="s">
        <v>295</v>
      </c>
      <c r="C26" s="645"/>
      <c r="D26" s="645"/>
      <c r="E26" s="645"/>
      <c r="F26" s="645"/>
      <c r="G26" s="645"/>
      <c r="H26" s="645"/>
      <c r="I26" s="645"/>
      <c r="J26" s="645"/>
      <c r="K26" s="645"/>
      <c r="L26" s="645"/>
      <c r="M26" s="645"/>
      <c r="N26" s="645"/>
      <c r="O26" s="645"/>
      <c r="P26" s="645"/>
      <c r="Q26" s="646"/>
      <c r="R26" s="647">
        <v>4201564</v>
      </c>
      <c r="S26" s="648"/>
      <c r="T26" s="648"/>
      <c r="U26" s="648"/>
      <c r="V26" s="648"/>
      <c r="W26" s="648"/>
      <c r="X26" s="648"/>
      <c r="Y26" s="649"/>
      <c r="Z26" s="650">
        <v>36.1</v>
      </c>
      <c r="AA26" s="650"/>
      <c r="AB26" s="650"/>
      <c r="AC26" s="650"/>
      <c r="AD26" s="651">
        <v>4025733</v>
      </c>
      <c r="AE26" s="651"/>
      <c r="AF26" s="651"/>
      <c r="AG26" s="651"/>
      <c r="AH26" s="651"/>
      <c r="AI26" s="651"/>
      <c r="AJ26" s="651"/>
      <c r="AK26" s="651"/>
      <c r="AL26" s="652">
        <v>99</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233</v>
      </c>
      <c r="BH26" s="648"/>
      <c r="BI26" s="648"/>
      <c r="BJ26" s="648"/>
      <c r="BK26" s="648"/>
      <c r="BL26" s="648"/>
      <c r="BM26" s="648"/>
      <c r="BN26" s="649"/>
      <c r="BO26" s="650" t="s">
        <v>233</v>
      </c>
      <c r="BP26" s="650"/>
      <c r="BQ26" s="650"/>
      <c r="BR26" s="650"/>
      <c r="BS26" s="656" t="s">
        <v>233</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555389</v>
      </c>
      <c r="CS26" s="648"/>
      <c r="CT26" s="648"/>
      <c r="CU26" s="648"/>
      <c r="CV26" s="648"/>
      <c r="CW26" s="648"/>
      <c r="CX26" s="648"/>
      <c r="CY26" s="649"/>
      <c r="CZ26" s="652">
        <v>4.9000000000000004</v>
      </c>
      <c r="DA26" s="683"/>
      <c r="DB26" s="683"/>
      <c r="DC26" s="686"/>
      <c r="DD26" s="656">
        <v>494558</v>
      </c>
      <c r="DE26" s="648"/>
      <c r="DF26" s="648"/>
      <c r="DG26" s="648"/>
      <c r="DH26" s="648"/>
      <c r="DI26" s="648"/>
      <c r="DJ26" s="648"/>
      <c r="DK26" s="649"/>
      <c r="DL26" s="656" t="s">
        <v>227</v>
      </c>
      <c r="DM26" s="648"/>
      <c r="DN26" s="648"/>
      <c r="DO26" s="648"/>
      <c r="DP26" s="648"/>
      <c r="DQ26" s="648"/>
      <c r="DR26" s="648"/>
      <c r="DS26" s="648"/>
      <c r="DT26" s="648"/>
      <c r="DU26" s="648"/>
      <c r="DV26" s="649"/>
      <c r="DW26" s="652" t="s">
        <v>227</v>
      </c>
      <c r="DX26" s="683"/>
      <c r="DY26" s="683"/>
      <c r="DZ26" s="683"/>
      <c r="EA26" s="683"/>
      <c r="EB26" s="683"/>
      <c r="EC26" s="684"/>
    </row>
    <row r="27" spans="2:133" ht="11.25" customHeight="1" x14ac:dyDescent="0.15">
      <c r="B27" s="644" t="s">
        <v>298</v>
      </c>
      <c r="C27" s="645"/>
      <c r="D27" s="645"/>
      <c r="E27" s="645"/>
      <c r="F27" s="645"/>
      <c r="G27" s="645"/>
      <c r="H27" s="645"/>
      <c r="I27" s="645"/>
      <c r="J27" s="645"/>
      <c r="K27" s="645"/>
      <c r="L27" s="645"/>
      <c r="M27" s="645"/>
      <c r="N27" s="645"/>
      <c r="O27" s="645"/>
      <c r="P27" s="645"/>
      <c r="Q27" s="646"/>
      <c r="R27" s="647">
        <v>1002</v>
      </c>
      <c r="S27" s="648"/>
      <c r="T27" s="648"/>
      <c r="U27" s="648"/>
      <c r="V27" s="648"/>
      <c r="W27" s="648"/>
      <c r="X27" s="648"/>
      <c r="Y27" s="649"/>
      <c r="Z27" s="650">
        <v>0</v>
      </c>
      <c r="AA27" s="650"/>
      <c r="AB27" s="650"/>
      <c r="AC27" s="650"/>
      <c r="AD27" s="651">
        <v>1002</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1325421</v>
      </c>
      <c r="BH27" s="648"/>
      <c r="BI27" s="648"/>
      <c r="BJ27" s="648"/>
      <c r="BK27" s="648"/>
      <c r="BL27" s="648"/>
      <c r="BM27" s="648"/>
      <c r="BN27" s="649"/>
      <c r="BO27" s="650">
        <v>100</v>
      </c>
      <c r="BP27" s="650"/>
      <c r="BQ27" s="650"/>
      <c r="BR27" s="650"/>
      <c r="BS27" s="656" t="s">
        <v>233</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1691598</v>
      </c>
      <c r="CS27" s="681"/>
      <c r="CT27" s="681"/>
      <c r="CU27" s="681"/>
      <c r="CV27" s="681"/>
      <c r="CW27" s="681"/>
      <c r="CX27" s="681"/>
      <c r="CY27" s="682"/>
      <c r="CZ27" s="652">
        <v>14.8</v>
      </c>
      <c r="DA27" s="683"/>
      <c r="DB27" s="683"/>
      <c r="DC27" s="686"/>
      <c r="DD27" s="656">
        <v>395356</v>
      </c>
      <c r="DE27" s="681"/>
      <c r="DF27" s="681"/>
      <c r="DG27" s="681"/>
      <c r="DH27" s="681"/>
      <c r="DI27" s="681"/>
      <c r="DJ27" s="681"/>
      <c r="DK27" s="682"/>
      <c r="DL27" s="656">
        <v>394072</v>
      </c>
      <c r="DM27" s="681"/>
      <c r="DN27" s="681"/>
      <c r="DO27" s="681"/>
      <c r="DP27" s="681"/>
      <c r="DQ27" s="681"/>
      <c r="DR27" s="681"/>
      <c r="DS27" s="681"/>
      <c r="DT27" s="681"/>
      <c r="DU27" s="681"/>
      <c r="DV27" s="682"/>
      <c r="DW27" s="652">
        <v>9.4</v>
      </c>
      <c r="DX27" s="683"/>
      <c r="DY27" s="683"/>
      <c r="DZ27" s="683"/>
      <c r="EA27" s="683"/>
      <c r="EB27" s="683"/>
      <c r="EC27" s="684"/>
    </row>
    <row r="28" spans="2:133" ht="11.25" customHeight="1" x14ac:dyDescent="0.15">
      <c r="B28" s="644" t="s">
        <v>301</v>
      </c>
      <c r="C28" s="645"/>
      <c r="D28" s="645"/>
      <c r="E28" s="645"/>
      <c r="F28" s="645"/>
      <c r="G28" s="645"/>
      <c r="H28" s="645"/>
      <c r="I28" s="645"/>
      <c r="J28" s="645"/>
      <c r="K28" s="645"/>
      <c r="L28" s="645"/>
      <c r="M28" s="645"/>
      <c r="N28" s="645"/>
      <c r="O28" s="645"/>
      <c r="P28" s="645"/>
      <c r="Q28" s="646"/>
      <c r="R28" s="647">
        <v>131408</v>
      </c>
      <c r="S28" s="648"/>
      <c r="T28" s="648"/>
      <c r="U28" s="648"/>
      <c r="V28" s="648"/>
      <c r="W28" s="648"/>
      <c r="X28" s="648"/>
      <c r="Y28" s="649"/>
      <c r="Z28" s="650">
        <v>1.1000000000000001</v>
      </c>
      <c r="AA28" s="650"/>
      <c r="AB28" s="650"/>
      <c r="AC28" s="650"/>
      <c r="AD28" s="651" t="s">
        <v>227</v>
      </c>
      <c r="AE28" s="651"/>
      <c r="AF28" s="651"/>
      <c r="AG28" s="651"/>
      <c r="AH28" s="651"/>
      <c r="AI28" s="651"/>
      <c r="AJ28" s="651"/>
      <c r="AK28" s="651"/>
      <c r="AL28" s="652" t="s">
        <v>227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685386</v>
      </c>
      <c r="CS28" s="648"/>
      <c r="CT28" s="648"/>
      <c r="CU28" s="648"/>
      <c r="CV28" s="648"/>
      <c r="CW28" s="648"/>
      <c r="CX28" s="648"/>
      <c r="CY28" s="649"/>
      <c r="CZ28" s="652">
        <v>6</v>
      </c>
      <c r="DA28" s="683"/>
      <c r="DB28" s="683"/>
      <c r="DC28" s="686"/>
      <c r="DD28" s="656">
        <v>649974</v>
      </c>
      <c r="DE28" s="648"/>
      <c r="DF28" s="648"/>
      <c r="DG28" s="648"/>
      <c r="DH28" s="648"/>
      <c r="DI28" s="648"/>
      <c r="DJ28" s="648"/>
      <c r="DK28" s="649"/>
      <c r="DL28" s="656">
        <v>649974</v>
      </c>
      <c r="DM28" s="648"/>
      <c r="DN28" s="648"/>
      <c r="DO28" s="648"/>
      <c r="DP28" s="648"/>
      <c r="DQ28" s="648"/>
      <c r="DR28" s="648"/>
      <c r="DS28" s="648"/>
      <c r="DT28" s="648"/>
      <c r="DU28" s="648"/>
      <c r="DV28" s="649"/>
      <c r="DW28" s="652">
        <v>15.5</v>
      </c>
      <c r="DX28" s="683"/>
      <c r="DY28" s="683"/>
      <c r="DZ28" s="683"/>
      <c r="EA28" s="683"/>
      <c r="EB28" s="683"/>
      <c r="EC28" s="684"/>
    </row>
    <row r="29" spans="2:133" ht="11.25" customHeight="1" x14ac:dyDescent="0.15">
      <c r="B29" s="644" t="s">
        <v>303</v>
      </c>
      <c r="C29" s="645"/>
      <c r="D29" s="645"/>
      <c r="E29" s="645"/>
      <c r="F29" s="645"/>
      <c r="G29" s="645"/>
      <c r="H29" s="645"/>
      <c r="I29" s="645"/>
      <c r="J29" s="645"/>
      <c r="K29" s="645"/>
      <c r="L29" s="645"/>
      <c r="M29" s="645"/>
      <c r="N29" s="645"/>
      <c r="O29" s="645"/>
      <c r="P29" s="645"/>
      <c r="Q29" s="646"/>
      <c r="R29" s="647">
        <v>66134</v>
      </c>
      <c r="S29" s="648"/>
      <c r="T29" s="648"/>
      <c r="U29" s="648"/>
      <c r="V29" s="648"/>
      <c r="W29" s="648"/>
      <c r="X29" s="648"/>
      <c r="Y29" s="649"/>
      <c r="Z29" s="650">
        <v>0.6</v>
      </c>
      <c r="AA29" s="650"/>
      <c r="AB29" s="650"/>
      <c r="AC29" s="650"/>
      <c r="AD29" s="651" t="s">
        <v>233</v>
      </c>
      <c r="AE29" s="651"/>
      <c r="AF29" s="651"/>
      <c r="AG29" s="651"/>
      <c r="AH29" s="651"/>
      <c r="AI29" s="651"/>
      <c r="AJ29" s="651"/>
      <c r="AK29" s="651"/>
      <c r="AL29" s="652" t="s">
        <v>233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684037</v>
      </c>
      <c r="CS29" s="681"/>
      <c r="CT29" s="681"/>
      <c r="CU29" s="681"/>
      <c r="CV29" s="681"/>
      <c r="CW29" s="681"/>
      <c r="CX29" s="681"/>
      <c r="CY29" s="682"/>
      <c r="CZ29" s="652">
        <v>6</v>
      </c>
      <c r="DA29" s="683"/>
      <c r="DB29" s="683"/>
      <c r="DC29" s="686"/>
      <c r="DD29" s="656">
        <v>648625</v>
      </c>
      <c r="DE29" s="681"/>
      <c r="DF29" s="681"/>
      <c r="DG29" s="681"/>
      <c r="DH29" s="681"/>
      <c r="DI29" s="681"/>
      <c r="DJ29" s="681"/>
      <c r="DK29" s="682"/>
      <c r="DL29" s="656">
        <v>648625</v>
      </c>
      <c r="DM29" s="681"/>
      <c r="DN29" s="681"/>
      <c r="DO29" s="681"/>
      <c r="DP29" s="681"/>
      <c r="DQ29" s="681"/>
      <c r="DR29" s="681"/>
      <c r="DS29" s="681"/>
      <c r="DT29" s="681"/>
      <c r="DU29" s="681"/>
      <c r="DV29" s="682"/>
      <c r="DW29" s="652">
        <v>15.4</v>
      </c>
      <c r="DX29" s="683"/>
      <c r="DY29" s="683"/>
      <c r="DZ29" s="683"/>
      <c r="EA29" s="683"/>
      <c r="EB29" s="683"/>
      <c r="EC29" s="684"/>
    </row>
    <row r="30" spans="2:133" ht="11.25" customHeight="1" x14ac:dyDescent="0.15">
      <c r="B30" s="644" t="s">
        <v>306</v>
      </c>
      <c r="C30" s="645"/>
      <c r="D30" s="645"/>
      <c r="E30" s="645"/>
      <c r="F30" s="645"/>
      <c r="G30" s="645"/>
      <c r="H30" s="645"/>
      <c r="I30" s="645"/>
      <c r="J30" s="645"/>
      <c r="K30" s="645"/>
      <c r="L30" s="645"/>
      <c r="M30" s="645"/>
      <c r="N30" s="645"/>
      <c r="O30" s="645"/>
      <c r="P30" s="645"/>
      <c r="Q30" s="646"/>
      <c r="R30" s="647">
        <v>39610</v>
      </c>
      <c r="S30" s="648"/>
      <c r="T30" s="648"/>
      <c r="U30" s="648"/>
      <c r="V30" s="648"/>
      <c r="W30" s="648"/>
      <c r="X30" s="648"/>
      <c r="Y30" s="649"/>
      <c r="Z30" s="650">
        <v>0.3</v>
      </c>
      <c r="AA30" s="650"/>
      <c r="AB30" s="650"/>
      <c r="AC30" s="650"/>
      <c r="AD30" s="651" t="s">
        <v>233</v>
      </c>
      <c r="AE30" s="651"/>
      <c r="AF30" s="651"/>
      <c r="AG30" s="651"/>
      <c r="AH30" s="651"/>
      <c r="AI30" s="651"/>
      <c r="AJ30" s="651"/>
      <c r="AK30" s="651"/>
      <c r="AL30" s="652" t="s">
        <v>227</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633747</v>
      </c>
      <c r="CS30" s="648"/>
      <c r="CT30" s="648"/>
      <c r="CU30" s="648"/>
      <c r="CV30" s="648"/>
      <c r="CW30" s="648"/>
      <c r="CX30" s="648"/>
      <c r="CY30" s="649"/>
      <c r="CZ30" s="652">
        <v>5.5</v>
      </c>
      <c r="DA30" s="683"/>
      <c r="DB30" s="683"/>
      <c r="DC30" s="686"/>
      <c r="DD30" s="656">
        <v>598335</v>
      </c>
      <c r="DE30" s="648"/>
      <c r="DF30" s="648"/>
      <c r="DG30" s="648"/>
      <c r="DH30" s="648"/>
      <c r="DI30" s="648"/>
      <c r="DJ30" s="648"/>
      <c r="DK30" s="649"/>
      <c r="DL30" s="656">
        <v>598335</v>
      </c>
      <c r="DM30" s="648"/>
      <c r="DN30" s="648"/>
      <c r="DO30" s="648"/>
      <c r="DP30" s="648"/>
      <c r="DQ30" s="648"/>
      <c r="DR30" s="648"/>
      <c r="DS30" s="648"/>
      <c r="DT30" s="648"/>
      <c r="DU30" s="648"/>
      <c r="DV30" s="649"/>
      <c r="DW30" s="652">
        <v>14.2</v>
      </c>
      <c r="DX30" s="683"/>
      <c r="DY30" s="683"/>
      <c r="DZ30" s="683"/>
      <c r="EA30" s="683"/>
      <c r="EB30" s="683"/>
      <c r="EC30" s="684"/>
    </row>
    <row r="31" spans="2:133" ht="11.25" customHeight="1" x14ac:dyDescent="0.15">
      <c r="B31" s="644" t="s">
        <v>310</v>
      </c>
      <c r="C31" s="645"/>
      <c r="D31" s="645"/>
      <c r="E31" s="645"/>
      <c r="F31" s="645"/>
      <c r="G31" s="645"/>
      <c r="H31" s="645"/>
      <c r="I31" s="645"/>
      <c r="J31" s="645"/>
      <c r="K31" s="645"/>
      <c r="L31" s="645"/>
      <c r="M31" s="645"/>
      <c r="N31" s="645"/>
      <c r="O31" s="645"/>
      <c r="P31" s="645"/>
      <c r="Q31" s="646"/>
      <c r="R31" s="647">
        <v>3846585</v>
      </c>
      <c r="S31" s="648"/>
      <c r="T31" s="648"/>
      <c r="U31" s="648"/>
      <c r="V31" s="648"/>
      <c r="W31" s="648"/>
      <c r="X31" s="648"/>
      <c r="Y31" s="649"/>
      <c r="Z31" s="650">
        <v>33</v>
      </c>
      <c r="AA31" s="650"/>
      <c r="AB31" s="650"/>
      <c r="AC31" s="650"/>
      <c r="AD31" s="651" t="s">
        <v>227</v>
      </c>
      <c r="AE31" s="651"/>
      <c r="AF31" s="651"/>
      <c r="AG31" s="651"/>
      <c r="AH31" s="651"/>
      <c r="AI31" s="651"/>
      <c r="AJ31" s="651"/>
      <c r="AK31" s="651"/>
      <c r="AL31" s="652" t="s">
        <v>227</v>
      </c>
      <c r="AM31" s="653"/>
      <c r="AN31" s="653"/>
      <c r="AO31" s="654"/>
      <c r="AP31" s="704" t="s">
        <v>311</v>
      </c>
      <c r="AQ31" s="705"/>
      <c r="AR31" s="705"/>
      <c r="AS31" s="705"/>
      <c r="AT31" s="710" t="s">
        <v>312</v>
      </c>
      <c r="AU31" s="231"/>
      <c r="AV31" s="231"/>
      <c r="AW31" s="231"/>
      <c r="AX31" s="633" t="s">
        <v>188</v>
      </c>
      <c r="AY31" s="634"/>
      <c r="AZ31" s="634"/>
      <c r="BA31" s="634"/>
      <c r="BB31" s="634"/>
      <c r="BC31" s="634"/>
      <c r="BD31" s="634"/>
      <c r="BE31" s="634"/>
      <c r="BF31" s="635"/>
      <c r="BG31" s="703">
        <v>98</v>
      </c>
      <c r="BH31" s="699"/>
      <c r="BI31" s="699"/>
      <c r="BJ31" s="699"/>
      <c r="BK31" s="699"/>
      <c r="BL31" s="699"/>
      <c r="BM31" s="642">
        <v>95.7</v>
      </c>
      <c r="BN31" s="699"/>
      <c r="BO31" s="699"/>
      <c r="BP31" s="699"/>
      <c r="BQ31" s="700"/>
      <c r="BR31" s="703">
        <v>98.2</v>
      </c>
      <c r="BS31" s="699"/>
      <c r="BT31" s="699"/>
      <c r="BU31" s="699"/>
      <c r="BV31" s="699"/>
      <c r="BW31" s="699"/>
      <c r="BX31" s="642">
        <v>95.7</v>
      </c>
      <c r="BY31" s="699"/>
      <c r="BZ31" s="699"/>
      <c r="CA31" s="699"/>
      <c r="CB31" s="700"/>
      <c r="CD31" s="695"/>
      <c r="CE31" s="696"/>
      <c r="CF31" s="662" t="s">
        <v>313</v>
      </c>
      <c r="CG31" s="663"/>
      <c r="CH31" s="663"/>
      <c r="CI31" s="663"/>
      <c r="CJ31" s="663"/>
      <c r="CK31" s="663"/>
      <c r="CL31" s="663"/>
      <c r="CM31" s="663"/>
      <c r="CN31" s="663"/>
      <c r="CO31" s="663"/>
      <c r="CP31" s="663"/>
      <c r="CQ31" s="664"/>
      <c r="CR31" s="647">
        <v>50290</v>
      </c>
      <c r="CS31" s="681"/>
      <c r="CT31" s="681"/>
      <c r="CU31" s="681"/>
      <c r="CV31" s="681"/>
      <c r="CW31" s="681"/>
      <c r="CX31" s="681"/>
      <c r="CY31" s="682"/>
      <c r="CZ31" s="652">
        <v>0.4</v>
      </c>
      <c r="DA31" s="683"/>
      <c r="DB31" s="683"/>
      <c r="DC31" s="686"/>
      <c r="DD31" s="656">
        <v>50290</v>
      </c>
      <c r="DE31" s="681"/>
      <c r="DF31" s="681"/>
      <c r="DG31" s="681"/>
      <c r="DH31" s="681"/>
      <c r="DI31" s="681"/>
      <c r="DJ31" s="681"/>
      <c r="DK31" s="682"/>
      <c r="DL31" s="656">
        <v>50290</v>
      </c>
      <c r="DM31" s="681"/>
      <c r="DN31" s="681"/>
      <c r="DO31" s="681"/>
      <c r="DP31" s="681"/>
      <c r="DQ31" s="681"/>
      <c r="DR31" s="681"/>
      <c r="DS31" s="681"/>
      <c r="DT31" s="681"/>
      <c r="DU31" s="681"/>
      <c r="DV31" s="682"/>
      <c r="DW31" s="652">
        <v>1.2</v>
      </c>
      <c r="DX31" s="683"/>
      <c r="DY31" s="683"/>
      <c r="DZ31" s="683"/>
      <c r="EA31" s="683"/>
      <c r="EB31" s="683"/>
      <c r="EC31" s="684"/>
    </row>
    <row r="32" spans="2:133" ht="11.25" customHeight="1" x14ac:dyDescent="0.15">
      <c r="B32" s="714" t="s">
        <v>314</v>
      </c>
      <c r="C32" s="715"/>
      <c r="D32" s="715"/>
      <c r="E32" s="715"/>
      <c r="F32" s="715"/>
      <c r="G32" s="715"/>
      <c r="H32" s="715"/>
      <c r="I32" s="715"/>
      <c r="J32" s="715"/>
      <c r="K32" s="715"/>
      <c r="L32" s="715"/>
      <c r="M32" s="715"/>
      <c r="N32" s="715"/>
      <c r="O32" s="715"/>
      <c r="P32" s="715"/>
      <c r="Q32" s="716"/>
      <c r="R32" s="647">
        <v>12673</v>
      </c>
      <c r="S32" s="648"/>
      <c r="T32" s="648"/>
      <c r="U32" s="648"/>
      <c r="V32" s="648"/>
      <c r="W32" s="648"/>
      <c r="X32" s="648"/>
      <c r="Y32" s="649"/>
      <c r="Z32" s="650">
        <v>0.1</v>
      </c>
      <c r="AA32" s="650"/>
      <c r="AB32" s="650"/>
      <c r="AC32" s="650"/>
      <c r="AD32" s="651">
        <v>12673</v>
      </c>
      <c r="AE32" s="651"/>
      <c r="AF32" s="651"/>
      <c r="AG32" s="651"/>
      <c r="AH32" s="651"/>
      <c r="AI32" s="651"/>
      <c r="AJ32" s="651"/>
      <c r="AK32" s="651"/>
      <c r="AL32" s="652">
        <v>0.3</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98.4</v>
      </c>
      <c r="BH32" s="681"/>
      <c r="BI32" s="681"/>
      <c r="BJ32" s="681"/>
      <c r="BK32" s="681"/>
      <c r="BL32" s="681"/>
      <c r="BM32" s="653">
        <v>97.8</v>
      </c>
      <c r="BN32" s="701"/>
      <c r="BO32" s="701"/>
      <c r="BP32" s="701"/>
      <c r="BQ32" s="702"/>
      <c r="BR32" s="713">
        <v>98.3</v>
      </c>
      <c r="BS32" s="681"/>
      <c r="BT32" s="681"/>
      <c r="BU32" s="681"/>
      <c r="BV32" s="681"/>
      <c r="BW32" s="681"/>
      <c r="BX32" s="653">
        <v>98</v>
      </c>
      <c r="BY32" s="701"/>
      <c r="BZ32" s="701"/>
      <c r="CA32" s="701"/>
      <c r="CB32" s="702"/>
      <c r="CD32" s="697"/>
      <c r="CE32" s="698"/>
      <c r="CF32" s="662" t="s">
        <v>317</v>
      </c>
      <c r="CG32" s="663"/>
      <c r="CH32" s="663"/>
      <c r="CI32" s="663"/>
      <c r="CJ32" s="663"/>
      <c r="CK32" s="663"/>
      <c r="CL32" s="663"/>
      <c r="CM32" s="663"/>
      <c r="CN32" s="663"/>
      <c r="CO32" s="663"/>
      <c r="CP32" s="663"/>
      <c r="CQ32" s="664"/>
      <c r="CR32" s="647">
        <v>1349</v>
      </c>
      <c r="CS32" s="648"/>
      <c r="CT32" s="648"/>
      <c r="CU32" s="648"/>
      <c r="CV32" s="648"/>
      <c r="CW32" s="648"/>
      <c r="CX32" s="648"/>
      <c r="CY32" s="649"/>
      <c r="CZ32" s="652">
        <v>0</v>
      </c>
      <c r="DA32" s="683"/>
      <c r="DB32" s="683"/>
      <c r="DC32" s="686"/>
      <c r="DD32" s="656">
        <v>1349</v>
      </c>
      <c r="DE32" s="648"/>
      <c r="DF32" s="648"/>
      <c r="DG32" s="648"/>
      <c r="DH32" s="648"/>
      <c r="DI32" s="648"/>
      <c r="DJ32" s="648"/>
      <c r="DK32" s="649"/>
      <c r="DL32" s="656">
        <v>1349</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318</v>
      </c>
      <c r="C33" s="645"/>
      <c r="D33" s="645"/>
      <c r="E33" s="645"/>
      <c r="F33" s="645"/>
      <c r="G33" s="645"/>
      <c r="H33" s="645"/>
      <c r="I33" s="645"/>
      <c r="J33" s="645"/>
      <c r="K33" s="645"/>
      <c r="L33" s="645"/>
      <c r="M33" s="645"/>
      <c r="N33" s="645"/>
      <c r="O33" s="645"/>
      <c r="P33" s="645"/>
      <c r="Q33" s="646"/>
      <c r="R33" s="647">
        <v>1336036</v>
      </c>
      <c r="S33" s="648"/>
      <c r="T33" s="648"/>
      <c r="U33" s="648"/>
      <c r="V33" s="648"/>
      <c r="W33" s="648"/>
      <c r="X33" s="648"/>
      <c r="Y33" s="649"/>
      <c r="Z33" s="650">
        <v>11.5</v>
      </c>
      <c r="AA33" s="650"/>
      <c r="AB33" s="650"/>
      <c r="AC33" s="650"/>
      <c r="AD33" s="651" t="s">
        <v>227</v>
      </c>
      <c r="AE33" s="651"/>
      <c r="AF33" s="651"/>
      <c r="AG33" s="651"/>
      <c r="AH33" s="651"/>
      <c r="AI33" s="651"/>
      <c r="AJ33" s="651"/>
      <c r="AK33" s="651"/>
      <c r="AL33" s="652" t="s">
        <v>233</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97.5</v>
      </c>
      <c r="BH33" s="718"/>
      <c r="BI33" s="718"/>
      <c r="BJ33" s="718"/>
      <c r="BK33" s="718"/>
      <c r="BL33" s="718"/>
      <c r="BM33" s="719">
        <v>94.1</v>
      </c>
      <c r="BN33" s="718"/>
      <c r="BO33" s="718"/>
      <c r="BP33" s="718"/>
      <c r="BQ33" s="720"/>
      <c r="BR33" s="717">
        <v>97.9</v>
      </c>
      <c r="BS33" s="718"/>
      <c r="BT33" s="718"/>
      <c r="BU33" s="718"/>
      <c r="BV33" s="718"/>
      <c r="BW33" s="718"/>
      <c r="BX33" s="719">
        <v>93.7</v>
      </c>
      <c r="BY33" s="718"/>
      <c r="BZ33" s="718"/>
      <c r="CA33" s="718"/>
      <c r="CB33" s="720"/>
      <c r="CD33" s="662" t="s">
        <v>320</v>
      </c>
      <c r="CE33" s="663"/>
      <c r="CF33" s="663"/>
      <c r="CG33" s="663"/>
      <c r="CH33" s="663"/>
      <c r="CI33" s="663"/>
      <c r="CJ33" s="663"/>
      <c r="CK33" s="663"/>
      <c r="CL33" s="663"/>
      <c r="CM33" s="663"/>
      <c r="CN33" s="663"/>
      <c r="CO33" s="663"/>
      <c r="CP33" s="663"/>
      <c r="CQ33" s="664"/>
      <c r="CR33" s="647">
        <v>4657040</v>
      </c>
      <c r="CS33" s="681"/>
      <c r="CT33" s="681"/>
      <c r="CU33" s="681"/>
      <c r="CV33" s="681"/>
      <c r="CW33" s="681"/>
      <c r="CX33" s="681"/>
      <c r="CY33" s="682"/>
      <c r="CZ33" s="652">
        <v>40.700000000000003</v>
      </c>
      <c r="DA33" s="683"/>
      <c r="DB33" s="683"/>
      <c r="DC33" s="686"/>
      <c r="DD33" s="656">
        <v>2652141</v>
      </c>
      <c r="DE33" s="681"/>
      <c r="DF33" s="681"/>
      <c r="DG33" s="681"/>
      <c r="DH33" s="681"/>
      <c r="DI33" s="681"/>
      <c r="DJ33" s="681"/>
      <c r="DK33" s="682"/>
      <c r="DL33" s="656">
        <v>2066994</v>
      </c>
      <c r="DM33" s="681"/>
      <c r="DN33" s="681"/>
      <c r="DO33" s="681"/>
      <c r="DP33" s="681"/>
      <c r="DQ33" s="681"/>
      <c r="DR33" s="681"/>
      <c r="DS33" s="681"/>
      <c r="DT33" s="681"/>
      <c r="DU33" s="681"/>
      <c r="DV33" s="682"/>
      <c r="DW33" s="652">
        <v>49.2</v>
      </c>
      <c r="DX33" s="683"/>
      <c r="DY33" s="683"/>
      <c r="DZ33" s="683"/>
      <c r="EA33" s="683"/>
      <c r="EB33" s="683"/>
      <c r="EC33" s="684"/>
    </row>
    <row r="34" spans="2:133" ht="11.25" customHeight="1" x14ac:dyDescent="0.15">
      <c r="B34" s="644" t="s">
        <v>321</v>
      </c>
      <c r="C34" s="645"/>
      <c r="D34" s="645"/>
      <c r="E34" s="645"/>
      <c r="F34" s="645"/>
      <c r="G34" s="645"/>
      <c r="H34" s="645"/>
      <c r="I34" s="645"/>
      <c r="J34" s="645"/>
      <c r="K34" s="645"/>
      <c r="L34" s="645"/>
      <c r="M34" s="645"/>
      <c r="N34" s="645"/>
      <c r="O34" s="645"/>
      <c r="P34" s="645"/>
      <c r="Q34" s="646"/>
      <c r="R34" s="647">
        <v>26766</v>
      </c>
      <c r="S34" s="648"/>
      <c r="T34" s="648"/>
      <c r="U34" s="648"/>
      <c r="V34" s="648"/>
      <c r="W34" s="648"/>
      <c r="X34" s="648"/>
      <c r="Y34" s="649"/>
      <c r="Z34" s="650">
        <v>0.2</v>
      </c>
      <c r="AA34" s="650"/>
      <c r="AB34" s="650"/>
      <c r="AC34" s="650"/>
      <c r="AD34" s="651">
        <v>26448</v>
      </c>
      <c r="AE34" s="651"/>
      <c r="AF34" s="651"/>
      <c r="AG34" s="651"/>
      <c r="AH34" s="651"/>
      <c r="AI34" s="651"/>
      <c r="AJ34" s="651"/>
      <c r="AK34" s="651"/>
      <c r="AL34" s="652">
        <v>0.7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1108930</v>
      </c>
      <c r="CS34" s="648"/>
      <c r="CT34" s="648"/>
      <c r="CU34" s="648"/>
      <c r="CV34" s="648"/>
      <c r="CW34" s="648"/>
      <c r="CX34" s="648"/>
      <c r="CY34" s="649"/>
      <c r="CZ34" s="652">
        <v>9.6999999999999993</v>
      </c>
      <c r="DA34" s="683"/>
      <c r="DB34" s="683"/>
      <c r="DC34" s="686"/>
      <c r="DD34" s="656">
        <v>700361</v>
      </c>
      <c r="DE34" s="648"/>
      <c r="DF34" s="648"/>
      <c r="DG34" s="648"/>
      <c r="DH34" s="648"/>
      <c r="DI34" s="648"/>
      <c r="DJ34" s="648"/>
      <c r="DK34" s="649"/>
      <c r="DL34" s="656">
        <v>587985</v>
      </c>
      <c r="DM34" s="648"/>
      <c r="DN34" s="648"/>
      <c r="DO34" s="648"/>
      <c r="DP34" s="648"/>
      <c r="DQ34" s="648"/>
      <c r="DR34" s="648"/>
      <c r="DS34" s="648"/>
      <c r="DT34" s="648"/>
      <c r="DU34" s="648"/>
      <c r="DV34" s="649"/>
      <c r="DW34" s="652">
        <v>14</v>
      </c>
      <c r="DX34" s="683"/>
      <c r="DY34" s="683"/>
      <c r="DZ34" s="683"/>
      <c r="EA34" s="683"/>
      <c r="EB34" s="683"/>
      <c r="EC34" s="684"/>
    </row>
    <row r="35" spans="2:133" ht="11.25" customHeight="1" x14ac:dyDescent="0.15">
      <c r="B35" s="644" t="s">
        <v>323</v>
      </c>
      <c r="C35" s="645"/>
      <c r="D35" s="645"/>
      <c r="E35" s="645"/>
      <c r="F35" s="645"/>
      <c r="G35" s="645"/>
      <c r="H35" s="645"/>
      <c r="I35" s="645"/>
      <c r="J35" s="645"/>
      <c r="K35" s="645"/>
      <c r="L35" s="645"/>
      <c r="M35" s="645"/>
      <c r="N35" s="645"/>
      <c r="O35" s="645"/>
      <c r="P35" s="645"/>
      <c r="Q35" s="646"/>
      <c r="R35" s="647">
        <v>184851</v>
      </c>
      <c r="S35" s="648"/>
      <c r="T35" s="648"/>
      <c r="U35" s="648"/>
      <c r="V35" s="648"/>
      <c r="W35" s="648"/>
      <c r="X35" s="648"/>
      <c r="Y35" s="649"/>
      <c r="Z35" s="650">
        <v>1.6</v>
      </c>
      <c r="AA35" s="650"/>
      <c r="AB35" s="650"/>
      <c r="AC35" s="650"/>
      <c r="AD35" s="651" t="s">
        <v>227</v>
      </c>
      <c r="AE35" s="651"/>
      <c r="AF35" s="651"/>
      <c r="AG35" s="651"/>
      <c r="AH35" s="651"/>
      <c r="AI35" s="651"/>
      <c r="AJ35" s="651"/>
      <c r="AK35" s="651"/>
      <c r="AL35" s="652" t="s">
        <v>233</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99674</v>
      </c>
      <c r="CS35" s="681"/>
      <c r="CT35" s="681"/>
      <c r="CU35" s="681"/>
      <c r="CV35" s="681"/>
      <c r="CW35" s="681"/>
      <c r="CX35" s="681"/>
      <c r="CY35" s="682"/>
      <c r="CZ35" s="652">
        <v>0.9</v>
      </c>
      <c r="DA35" s="683"/>
      <c r="DB35" s="683"/>
      <c r="DC35" s="686"/>
      <c r="DD35" s="656">
        <v>82019</v>
      </c>
      <c r="DE35" s="681"/>
      <c r="DF35" s="681"/>
      <c r="DG35" s="681"/>
      <c r="DH35" s="681"/>
      <c r="DI35" s="681"/>
      <c r="DJ35" s="681"/>
      <c r="DK35" s="682"/>
      <c r="DL35" s="656">
        <v>74352</v>
      </c>
      <c r="DM35" s="681"/>
      <c r="DN35" s="681"/>
      <c r="DO35" s="681"/>
      <c r="DP35" s="681"/>
      <c r="DQ35" s="681"/>
      <c r="DR35" s="681"/>
      <c r="DS35" s="681"/>
      <c r="DT35" s="681"/>
      <c r="DU35" s="681"/>
      <c r="DV35" s="682"/>
      <c r="DW35" s="652">
        <v>1.8</v>
      </c>
      <c r="DX35" s="683"/>
      <c r="DY35" s="683"/>
      <c r="DZ35" s="683"/>
      <c r="EA35" s="683"/>
      <c r="EB35" s="683"/>
      <c r="EC35" s="684"/>
    </row>
    <row r="36" spans="2:133" ht="11.25" customHeight="1" x14ac:dyDescent="0.15">
      <c r="B36" s="644" t="s">
        <v>327</v>
      </c>
      <c r="C36" s="645"/>
      <c r="D36" s="645"/>
      <c r="E36" s="645"/>
      <c r="F36" s="645"/>
      <c r="G36" s="645"/>
      <c r="H36" s="645"/>
      <c r="I36" s="645"/>
      <c r="J36" s="645"/>
      <c r="K36" s="645"/>
      <c r="L36" s="645"/>
      <c r="M36" s="645"/>
      <c r="N36" s="645"/>
      <c r="O36" s="645"/>
      <c r="P36" s="645"/>
      <c r="Q36" s="646"/>
      <c r="R36" s="647">
        <v>232355</v>
      </c>
      <c r="S36" s="648"/>
      <c r="T36" s="648"/>
      <c r="U36" s="648"/>
      <c r="V36" s="648"/>
      <c r="W36" s="648"/>
      <c r="X36" s="648"/>
      <c r="Y36" s="649"/>
      <c r="Z36" s="650">
        <v>2</v>
      </c>
      <c r="AA36" s="650"/>
      <c r="AB36" s="650"/>
      <c r="AC36" s="650"/>
      <c r="AD36" s="651" t="s">
        <v>227</v>
      </c>
      <c r="AE36" s="651"/>
      <c r="AF36" s="651"/>
      <c r="AG36" s="651"/>
      <c r="AH36" s="651"/>
      <c r="AI36" s="651"/>
      <c r="AJ36" s="651"/>
      <c r="AK36" s="651"/>
      <c r="AL36" s="652" t="s">
        <v>227</v>
      </c>
      <c r="AM36" s="653"/>
      <c r="AN36" s="653"/>
      <c r="AO36" s="654"/>
      <c r="AP36" s="235"/>
      <c r="AQ36" s="721" t="s">
        <v>328</v>
      </c>
      <c r="AR36" s="722"/>
      <c r="AS36" s="722"/>
      <c r="AT36" s="722"/>
      <c r="AU36" s="722"/>
      <c r="AV36" s="722"/>
      <c r="AW36" s="722"/>
      <c r="AX36" s="722"/>
      <c r="AY36" s="723"/>
      <c r="AZ36" s="636">
        <v>924434</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81700</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2304019</v>
      </c>
      <c r="CS36" s="648"/>
      <c r="CT36" s="648"/>
      <c r="CU36" s="648"/>
      <c r="CV36" s="648"/>
      <c r="CW36" s="648"/>
      <c r="CX36" s="648"/>
      <c r="CY36" s="649"/>
      <c r="CZ36" s="652">
        <v>20.100000000000001</v>
      </c>
      <c r="DA36" s="683"/>
      <c r="DB36" s="683"/>
      <c r="DC36" s="686"/>
      <c r="DD36" s="656">
        <v>877685</v>
      </c>
      <c r="DE36" s="648"/>
      <c r="DF36" s="648"/>
      <c r="DG36" s="648"/>
      <c r="DH36" s="648"/>
      <c r="DI36" s="648"/>
      <c r="DJ36" s="648"/>
      <c r="DK36" s="649"/>
      <c r="DL36" s="656">
        <v>739807</v>
      </c>
      <c r="DM36" s="648"/>
      <c r="DN36" s="648"/>
      <c r="DO36" s="648"/>
      <c r="DP36" s="648"/>
      <c r="DQ36" s="648"/>
      <c r="DR36" s="648"/>
      <c r="DS36" s="648"/>
      <c r="DT36" s="648"/>
      <c r="DU36" s="648"/>
      <c r="DV36" s="649"/>
      <c r="DW36" s="652">
        <v>17.600000000000001</v>
      </c>
      <c r="DX36" s="683"/>
      <c r="DY36" s="683"/>
      <c r="DZ36" s="683"/>
      <c r="EA36" s="683"/>
      <c r="EB36" s="683"/>
      <c r="EC36" s="684"/>
    </row>
    <row r="37" spans="2:133" ht="11.25" customHeight="1" x14ac:dyDescent="0.15">
      <c r="B37" s="644" t="s">
        <v>331</v>
      </c>
      <c r="C37" s="645"/>
      <c r="D37" s="645"/>
      <c r="E37" s="645"/>
      <c r="F37" s="645"/>
      <c r="G37" s="645"/>
      <c r="H37" s="645"/>
      <c r="I37" s="645"/>
      <c r="J37" s="645"/>
      <c r="K37" s="645"/>
      <c r="L37" s="645"/>
      <c r="M37" s="645"/>
      <c r="N37" s="645"/>
      <c r="O37" s="645"/>
      <c r="P37" s="645"/>
      <c r="Q37" s="646"/>
      <c r="R37" s="647">
        <v>384019</v>
      </c>
      <c r="S37" s="648"/>
      <c r="T37" s="648"/>
      <c r="U37" s="648"/>
      <c r="V37" s="648"/>
      <c r="W37" s="648"/>
      <c r="X37" s="648"/>
      <c r="Y37" s="649"/>
      <c r="Z37" s="650">
        <v>3.3</v>
      </c>
      <c r="AA37" s="650"/>
      <c r="AB37" s="650"/>
      <c r="AC37" s="650"/>
      <c r="AD37" s="651" t="s">
        <v>227</v>
      </c>
      <c r="AE37" s="651"/>
      <c r="AF37" s="651"/>
      <c r="AG37" s="651"/>
      <c r="AH37" s="651"/>
      <c r="AI37" s="651"/>
      <c r="AJ37" s="651"/>
      <c r="AK37" s="651"/>
      <c r="AL37" s="652" t="s">
        <v>233</v>
      </c>
      <c r="AM37" s="653"/>
      <c r="AN37" s="653"/>
      <c r="AO37" s="654"/>
      <c r="AQ37" s="725" t="s">
        <v>332</v>
      </c>
      <c r="AR37" s="726"/>
      <c r="AS37" s="726"/>
      <c r="AT37" s="726"/>
      <c r="AU37" s="726"/>
      <c r="AV37" s="726"/>
      <c r="AW37" s="726"/>
      <c r="AX37" s="726"/>
      <c r="AY37" s="727"/>
      <c r="AZ37" s="647">
        <v>214675</v>
      </c>
      <c r="BA37" s="648"/>
      <c r="BB37" s="648"/>
      <c r="BC37" s="648"/>
      <c r="BD37" s="681"/>
      <c r="BE37" s="681"/>
      <c r="BF37" s="702"/>
      <c r="BG37" s="662" t="s">
        <v>333</v>
      </c>
      <c r="BH37" s="663"/>
      <c r="BI37" s="663"/>
      <c r="BJ37" s="663"/>
      <c r="BK37" s="663"/>
      <c r="BL37" s="663"/>
      <c r="BM37" s="663"/>
      <c r="BN37" s="663"/>
      <c r="BO37" s="663"/>
      <c r="BP37" s="663"/>
      <c r="BQ37" s="663"/>
      <c r="BR37" s="663"/>
      <c r="BS37" s="663"/>
      <c r="BT37" s="663"/>
      <c r="BU37" s="664"/>
      <c r="BV37" s="647">
        <v>51670</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579987</v>
      </c>
      <c r="CS37" s="681"/>
      <c r="CT37" s="681"/>
      <c r="CU37" s="681"/>
      <c r="CV37" s="681"/>
      <c r="CW37" s="681"/>
      <c r="CX37" s="681"/>
      <c r="CY37" s="682"/>
      <c r="CZ37" s="652">
        <v>5.0999999999999996</v>
      </c>
      <c r="DA37" s="683"/>
      <c r="DB37" s="683"/>
      <c r="DC37" s="686"/>
      <c r="DD37" s="656">
        <v>579987</v>
      </c>
      <c r="DE37" s="681"/>
      <c r="DF37" s="681"/>
      <c r="DG37" s="681"/>
      <c r="DH37" s="681"/>
      <c r="DI37" s="681"/>
      <c r="DJ37" s="681"/>
      <c r="DK37" s="682"/>
      <c r="DL37" s="656">
        <v>579987</v>
      </c>
      <c r="DM37" s="681"/>
      <c r="DN37" s="681"/>
      <c r="DO37" s="681"/>
      <c r="DP37" s="681"/>
      <c r="DQ37" s="681"/>
      <c r="DR37" s="681"/>
      <c r="DS37" s="681"/>
      <c r="DT37" s="681"/>
      <c r="DU37" s="681"/>
      <c r="DV37" s="682"/>
      <c r="DW37" s="652">
        <v>13.8</v>
      </c>
      <c r="DX37" s="683"/>
      <c r="DY37" s="683"/>
      <c r="DZ37" s="683"/>
      <c r="EA37" s="683"/>
      <c r="EB37" s="683"/>
      <c r="EC37" s="684"/>
    </row>
    <row r="38" spans="2:133" ht="11.25" customHeight="1" x14ac:dyDescent="0.15">
      <c r="B38" s="644" t="s">
        <v>335</v>
      </c>
      <c r="C38" s="645"/>
      <c r="D38" s="645"/>
      <c r="E38" s="645"/>
      <c r="F38" s="645"/>
      <c r="G38" s="645"/>
      <c r="H38" s="645"/>
      <c r="I38" s="645"/>
      <c r="J38" s="645"/>
      <c r="K38" s="645"/>
      <c r="L38" s="645"/>
      <c r="M38" s="645"/>
      <c r="N38" s="645"/>
      <c r="O38" s="645"/>
      <c r="P38" s="645"/>
      <c r="Q38" s="646"/>
      <c r="R38" s="647">
        <v>62450</v>
      </c>
      <c r="S38" s="648"/>
      <c r="T38" s="648"/>
      <c r="U38" s="648"/>
      <c r="V38" s="648"/>
      <c r="W38" s="648"/>
      <c r="X38" s="648"/>
      <c r="Y38" s="649"/>
      <c r="Z38" s="650">
        <v>0.5</v>
      </c>
      <c r="AA38" s="650"/>
      <c r="AB38" s="650"/>
      <c r="AC38" s="650"/>
      <c r="AD38" s="651">
        <v>1973</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27912</v>
      </c>
      <c r="BA38" s="648"/>
      <c r="BB38" s="648"/>
      <c r="BC38" s="648"/>
      <c r="BD38" s="681"/>
      <c r="BE38" s="681"/>
      <c r="BF38" s="702"/>
      <c r="BG38" s="662" t="s">
        <v>337</v>
      </c>
      <c r="BH38" s="663"/>
      <c r="BI38" s="663"/>
      <c r="BJ38" s="663"/>
      <c r="BK38" s="663"/>
      <c r="BL38" s="663"/>
      <c r="BM38" s="663"/>
      <c r="BN38" s="663"/>
      <c r="BO38" s="663"/>
      <c r="BP38" s="663"/>
      <c r="BQ38" s="663"/>
      <c r="BR38" s="663"/>
      <c r="BS38" s="663"/>
      <c r="BT38" s="663"/>
      <c r="BU38" s="664"/>
      <c r="BV38" s="647">
        <v>2532</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896522</v>
      </c>
      <c r="CS38" s="648"/>
      <c r="CT38" s="648"/>
      <c r="CU38" s="648"/>
      <c r="CV38" s="648"/>
      <c r="CW38" s="648"/>
      <c r="CX38" s="648"/>
      <c r="CY38" s="649"/>
      <c r="CZ38" s="652">
        <v>7.8</v>
      </c>
      <c r="DA38" s="683"/>
      <c r="DB38" s="683"/>
      <c r="DC38" s="686"/>
      <c r="DD38" s="656">
        <v>757776</v>
      </c>
      <c r="DE38" s="648"/>
      <c r="DF38" s="648"/>
      <c r="DG38" s="648"/>
      <c r="DH38" s="648"/>
      <c r="DI38" s="648"/>
      <c r="DJ38" s="648"/>
      <c r="DK38" s="649"/>
      <c r="DL38" s="656">
        <v>664850</v>
      </c>
      <c r="DM38" s="648"/>
      <c r="DN38" s="648"/>
      <c r="DO38" s="648"/>
      <c r="DP38" s="648"/>
      <c r="DQ38" s="648"/>
      <c r="DR38" s="648"/>
      <c r="DS38" s="648"/>
      <c r="DT38" s="648"/>
      <c r="DU38" s="648"/>
      <c r="DV38" s="649"/>
      <c r="DW38" s="652">
        <v>15.8</v>
      </c>
      <c r="DX38" s="683"/>
      <c r="DY38" s="683"/>
      <c r="DZ38" s="683"/>
      <c r="EA38" s="683"/>
      <c r="EB38" s="683"/>
      <c r="EC38" s="684"/>
    </row>
    <row r="39" spans="2:133" ht="11.25" customHeight="1" x14ac:dyDescent="0.15">
      <c r="B39" s="644" t="s">
        <v>339</v>
      </c>
      <c r="C39" s="645"/>
      <c r="D39" s="645"/>
      <c r="E39" s="645"/>
      <c r="F39" s="645"/>
      <c r="G39" s="645"/>
      <c r="H39" s="645"/>
      <c r="I39" s="645"/>
      <c r="J39" s="645"/>
      <c r="K39" s="645"/>
      <c r="L39" s="645"/>
      <c r="M39" s="645"/>
      <c r="N39" s="645"/>
      <c r="O39" s="645"/>
      <c r="P39" s="645"/>
      <c r="Q39" s="646"/>
      <c r="R39" s="647">
        <v>1124941</v>
      </c>
      <c r="S39" s="648"/>
      <c r="T39" s="648"/>
      <c r="U39" s="648"/>
      <c r="V39" s="648"/>
      <c r="W39" s="648"/>
      <c r="X39" s="648"/>
      <c r="Y39" s="649"/>
      <c r="Z39" s="650">
        <v>9.6999999999999993</v>
      </c>
      <c r="AA39" s="650"/>
      <c r="AB39" s="650"/>
      <c r="AC39" s="650"/>
      <c r="AD39" s="651" t="s">
        <v>233</v>
      </c>
      <c r="AE39" s="651"/>
      <c r="AF39" s="651"/>
      <c r="AG39" s="651"/>
      <c r="AH39" s="651"/>
      <c r="AI39" s="651"/>
      <c r="AJ39" s="651"/>
      <c r="AK39" s="651"/>
      <c r="AL39" s="652" t="s">
        <v>233</v>
      </c>
      <c r="AM39" s="653"/>
      <c r="AN39" s="653"/>
      <c r="AO39" s="654"/>
      <c r="AQ39" s="725" t="s">
        <v>340</v>
      </c>
      <c r="AR39" s="726"/>
      <c r="AS39" s="726"/>
      <c r="AT39" s="726"/>
      <c r="AU39" s="726"/>
      <c r="AV39" s="726"/>
      <c r="AW39" s="726"/>
      <c r="AX39" s="726"/>
      <c r="AY39" s="727"/>
      <c r="AZ39" s="647" t="s">
        <v>233</v>
      </c>
      <c r="BA39" s="648"/>
      <c r="BB39" s="648"/>
      <c r="BC39" s="648"/>
      <c r="BD39" s="681"/>
      <c r="BE39" s="681"/>
      <c r="BF39" s="702"/>
      <c r="BG39" s="662" t="s">
        <v>341</v>
      </c>
      <c r="BH39" s="663"/>
      <c r="BI39" s="663"/>
      <c r="BJ39" s="663"/>
      <c r="BK39" s="663"/>
      <c r="BL39" s="663"/>
      <c r="BM39" s="663"/>
      <c r="BN39" s="663"/>
      <c r="BO39" s="663"/>
      <c r="BP39" s="663"/>
      <c r="BQ39" s="663"/>
      <c r="BR39" s="663"/>
      <c r="BS39" s="663"/>
      <c r="BT39" s="663"/>
      <c r="BU39" s="664"/>
      <c r="BV39" s="647">
        <v>4117</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247895</v>
      </c>
      <c r="CS39" s="681"/>
      <c r="CT39" s="681"/>
      <c r="CU39" s="681"/>
      <c r="CV39" s="681"/>
      <c r="CW39" s="681"/>
      <c r="CX39" s="681"/>
      <c r="CY39" s="682"/>
      <c r="CZ39" s="652">
        <v>2.2000000000000002</v>
      </c>
      <c r="DA39" s="683"/>
      <c r="DB39" s="683"/>
      <c r="DC39" s="686"/>
      <c r="DD39" s="656">
        <v>234300</v>
      </c>
      <c r="DE39" s="681"/>
      <c r="DF39" s="681"/>
      <c r="DG39" s="681"/>
      <c r="DH39" s="681"/>
      <c r="DI39" s="681"/>
      <c r="DJ39" s="681"/>
      <c r="DK39" s="682"/>
      <c r="DL39" s="656" t="s">
        <v>233</v>
      </c>
      <c r="DM39" s="681"/>
      <c r="DN39" s="681"/>
      <c r="DO39" s="681"/>
      <c r="DP39" s="681"/>
      <c r="DQ39" s="681"/>
      <c r="DR39" s="681"/>
      <c r="DS39" s="681"/>
      <c r="DT39" s="681"/>
      <c r="DU39" s="681"/>
      <c r="DV39" s="682"/>
      <c r="DW39" s="652" t="s">
        <v>227</v>
      </c>
      <c r="DX39" s="683"/>
      <c r="DY39" s="683"/>
      <c r="DZ39" s="683"/>
      <c r="EA39" s="683"/>
      <c r="EB39" s="683"/>
      <c r="EC39" s="684"/>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233</v>
      </c>
      <c r="S40" s="648"/>
      <c r="T40" s="648"/>
      <c r="U40" s="648"/>
      <c r="V40" s="648"/>
      <c r="W40" s="648"/>
      <c r="X40" s="648"/>
      <c r="Y40" s="649"/>
      <c r="Z40" s="650" t="s">
        <v>227</v>
      </c>
      <c r="AA40" s="650"/>
      <c r="AB40" s="650"/>
      <c r="AC40" s="650"/>
      <c r="AD40" s="651" t="s">
        <v>233</v>
      </c>
      <c r="AE40" s="651"/>
      <c r="AF40" s="651"/>
      <c r="AG40" s="651"/>
      <c r="AH40" s="651"/>
      <c r="AI40" s="651"/>
      <c r="AJ40" s="651"/>
      <c r="AK40" s="651"/>
      <c r="AL40" s="652" t="s">
        <v>227</v>
      </c>
      <c r="AM40" s="653"/>
      <c r="AN40" s="653"/>
      <c r="AO40" s="654"/>
      <c r="AQ40" s="725" t="s">
        <v>344</v>
      </c>
      <c r="AR40" s="726"/>
      <c r="AS40" s="726"/>
      <c r="AT40" s="726"/>
      <c r="AU40" s="726"/>
      <c r="AV40" s="726"/>
      <c r="AW40" s="726"/>
      <c r="AX40" s="726"/>
      <c r="AY40" s="727"/>
      <c r="AZ40" s="647" t="s">
        <v>227</v>
      </c>
      <c r="BA40" s="648"/>
      <c r="BB40" s="648"/>
      <c r="BC40" s="648"/>
      <c r="BD40" s="681"/>
      <c r="BE40" s="681"/>
      <c r="BF40" s="702"/>
      <c r="BG40" s="728" t="s">
        <v>345</v>
      </c>
      <c r="BH40" s="729"/>
      <c r="BI40" s="729"/>
      <c r="BJ40" s="729"/>
      <c r="BK40" s="729"/>
      <c r="BL40" s="236"/>
      <c r="BM40" s="663" t="s">
        <v>346</v>
      </c>
      <c r="BN40" s="663"/>
      <c r="BO40" s="663"/>
      <c r="BP40" s="663"/>
      <c r="BQ40" s="663"/>
      <c r="BR40" s="663"/>
      <c r="BS40" s="663"/>
      <c r="BT40" s="663"/>
      <c r="BU40" s="664"/>
      <c r="BV40" s="647">
        <v>69</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t="s">
        <v>227</v>
      </c>
      <c r="CS40" s="648"/>
      <c r="CT40" s="648"/>
      <c r="CU40" s="648"/>
      <c r="CV40" s="648"/>
      <c r="CW40" s="648"/>
      <c r="CX40" s="648"/>
      <c r="CY40" s="649"/>
      <c r="CZ40" s="652" t="s">
        <v>233</v>
      </c>
      <c r="DA40" s="683"/>
      <c r="DB40" s="683"/>
      <c r="DC40" s="686"/>
      <c r="DD40" s="656" t="s">
        <v>227</v>
      </c>
      <c r="DE40" s="648"/>
      <c r="DF40" s="648"/>
      <c r="DG40" s="648"/>
      <c r="DH40" s="648"/>
      <c r="DI40" s="648"/>
      <c r="DJ40" s="648"/>
      <c r="DK40" s="649"/>
      <c r="DL40" s="656" t="s">
        <v>233</v>
      </c>
      <c r="DM40" s="648"/>
      <c r="DN40" s="648"/>
      <c r="DO40" s="648"/>
      <c r="DP40" s="648"/>
      <c r="DQ40" s="648"/>
      <c r="DR40" s="648"/>
      <c r="DS40" s="648"/>
      <c r="DT40" s="648"/>
      <c r="DU40" s="648"/>
      <c r="DV40" s="649"/>
      <c r="DW40" s="652" t="s">
        <v>233</v>
      </c>
      <c r="DX40" s="683"/>
      <c r="DY40" s="683"/>
      <c r="DZ40" s="683"/>
      <c r="EA40" s="683"/>
      <c r="EB40" s="683"/>
      <c r="EC40" s="684"/>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227</v>
      </c>
      <c r="AA41" s="650"/>
      <c r="AB41" s="650"/>
      <c r="AC41" s="650"/>
      <c r="AD41" s="651" t="s">
        <v>233</v>
      </c>
      <c r="AE41" s="651"/>
      <c r="AF41" s="651"/>
      <c r="AG41" s="651"/>
      <c r="AH41" s="651"/>
      <c r="AI41" s="651"/>
      <c r="AJ41" s="651"/>
      <c r="AK41" s="651"/>
      <c r="AL41" s="652" t="s">
        <v>227</v>
      </c>
      <c r="AM41" s="653"/>
      <c r="AN41" s="653"/>
      <c r="AO41" s="654"/>
      <c r="AQ41" s="725" t="s">
        <v>349</v>
      </c>
      <c r="AR41" s="726"/>
      <c r="AS41" s="726"/>
      <c r="AT41" s="726"/>
      <c r="AU41" s="726"/>
      <c r="AV41" s="726"/>
      <c r="AW41" s="726"/>
      <c r="AX41" s="726"/>
      <c r="AY41" s="727"/>
      <c r="AZ41" s="647">
        <v>202231</v>
      </c>
      <c r="BA41" s="648"/>
      <c r="BB41" s="648"/>
      <c r="BC41" s="648"/>
      <c r="BD41" s="681"/>
      <c r="BE41" s="681"/>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227</v>
      </c>
      <c r="CS41" s="681"/>
      <c r="CT41" s="681"/>
      <c r="CU41" s="681"/>
      <c r="CV41" s="681"/>
      <c r="CW41" s="681"/>
      <c r="CX41" s="681"/>
      <c r="CY41" s="682"/>
      <c r="CZ41" s="652" t="s">
        <v>233</v>
      </c>
      <c r="DA41" s="683"/>
      <c r="DB41" s="683"/>
      <c r="DC41" s="686"/>
      <c r="DD41" s="656" t="s">
        <v>233</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134482</v>
      </c>
      <c r="S42" s="648"/>
      <c r="T42" s="648"/>
      <c r="U42" s="648"/>
      <c r="V42" s="648"/>
      <c r="W42" s="648"/>
      <c r="X42" s="648"/>
      <c r="Y42" s="649"/>
      <c r="Z42" s="650">
        <v>1.2</v>
      </c>
      <c r="AA42" s="650"/>
      <c r="AB42" s="650"/>
      <c r="AC42" s="650"/>
      <c r="AD42" s="651" t="s">
        <v>233</v>
      </c>
      <c r="AE42" s="651"/>
      <c r="AF42" s="651"/>
      <c r="AG42" s="651"/>
      <c r="AH42" s="651"/>
      <c r="AI42" s="651"/>
      <c r="AJ42" s="651"/>
      <c r="AK42" s="651"/>
      <c r="AL42" s="652" t="s">
        <v>233</v>
      </c>
      <c r="AM42" s="653"/>
      <c r="AN42" s="653"/>
      <c r="AO42" s="654"/>
      <c r="AQ42" s="746" t="s">
        <v>353</v>
      </c>
      <c r="AR42" s="747"/>
      <c r="AS42" s="747"/>
      <c r="AT42" s="747"/>
      <c r="AU42" s="747"/>
      <c r="AV42" s="747"/>
      <c r="AW42" s="747"/>
      <c r="AX42" s="747"/>
      <c r="AY42" s="748"/>
      <c r="AZ42" s="738">
        <v>479616</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331</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3255714</v>
      </c>
      <c r="CS42" s="648"/>
      <c r="CT42" s="648"/>
      <c r="CU42" s="648"/>
      <c r="CV42" s="648"/>
      <c r="CW42" s="648"/>
      <c r="CX42" s="648"/>
      <c r="CY42" s="649"/>
      <c r="CZ42" s="652">
        <v>28.4</v>
      </c>
      <c r="DA42" s="653"/>
      <c r="DB42" s="653"/>
      <c r="DC42" s="665"/>
      <c r="DD42" s="656">
        <v>483939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11650394</v>
      </c>
      <c r="S43" s="739"/>
      <c r="T43" s="739"/>
      <c r="U43" s="739"/>
      <c r="V43" s="739"/>
      <c r="W43" s="739"/>
      <c r="X43" s="739"/>
      <c r="Y43" s="740"/>
      <c r="Z43" s="741">
        <v>100</v>
      </c>
      <c r="AA43" s="741"/>
      <c r="AB43" s="741"/>
      <c r="AC43" s="741"/>
      <c r="AD43" s="742">
        <v>4067829</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63336</v>
      </c>
      <c r="CS43" s="681"/>
      <c r="CT43" s="681"/>
      <c r="CU43" s="681"/>
      <c r="CV43" s="681"/>
      <c r="CW43" s="681"/>
      <c r="CX43" s="681"/>
      <c r="CY43" s="682"/>
      <c r="CZ43" s="652">
        <v>0.6</v>
      </c>
      <c r="DA43" s="683"/>
      <c r="DB43" s="683"/>
      <c r="DC43" s="686"/>
      <c r="DD43" s="656" t="s">
        <v>227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3255464</v>
      </c>
      <c r="CS44" s="648"/>
      <c r="CT44" s="648"/>
      <c r="CU44" s="648"/>
      <c r="CV44" s="648"/>
      <c r="CW44" s="648"/>
      <c r="CX44" s="648"/>
      <c r="CY44" s="649"/>
      <c r="CZ44" s="652">
        <v>28.4</v>
      </c>
      <c r="DA44" s="653"/>
      <c r="DB44" s="653"/>
      <c r="DC44" s="665"/>
      <c r="DD44" s="656">
        <v>483689</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3061395</v>
      </c>
      <c r="CS45" s="681"/>
      <c r="CT45" s="681"/>
      <c r="CU45" s="681"/>
      <c r="CV45" s="681"/>
      <c r="CW45" s="681"/>
      <c r="CX45" s="681"/>
      <c r="CY45" s="682"/>
      <c r="CZ45" s="652">
        <v>26.7</v>
      </c>
      <c r="DA45" s="683"/>
      <c r="DB45" s="683"/>
      <c r="DC45" s="686"/>
      <c r="DD45" s="656">
        <v>358592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194069</v>
      </c>
      <c r="CS46" s="648"/>
      <c r="CT46" s="648"/>
      <c r="CU46" s="648"/>
      <c r="CV46" s="648"/>
      <c r="CW46" s="648"/>
      <c r="CX46" s="648"/>
      <c r="CY46" s="649"/>
      <c r="CZ46" s="652">
        <v>1.7</v>
      </c>
      <c r="DA46" s="653"/>
      <c r="DB46" s="653"/>
      <c r="DC46" s="665"/>
      <c r="DD46" s="656">
        <v>125097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250</v>
      </c>
      <c r="CS47" s="681"/>
      <c r="CT47" s="681"/>
      <c r="CU47" s="681"/>
      <c r="CV47" s="681"/>
      <c r="CW47" s="681"/>
      <c r="CX47" s="681"/>
      <c r="CY47" s="682"/>
      <c r="CZ47" s="652">
        <v>0</v>
      </c>
      <c r="DA47" s="683"/>
      <c r="DB47" s="683"/>
      <c r="DC47" s="686"/>
      <c r="DD47" s="656">
        <v>250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227</v>
      </c>
      <c r="CS48" s="648"/>
      <c r="CT48" s="648"/>
      <c r="CU48" s="648"/>
      <c r="CV48" s="648"/>
      <c r="CW48" s="648"/>
      <c r="CX48" s="648"/>
      <c r="CY48" s="649"/>
      <c r="CZ48" s="652" t="s">
        <v>233</v>
      </c>
      <c r="DA48" s="653"/>
      <c r="DB48" s="653"/>
      <c r="DC48" s="665"/>
      <c r="DD48" s="656" t="s">
        <v>227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11449908</v>
      </c>
      <c r="CS49" s="718"/>
      <c r="CT49" s="718"/>
      <c r="CU49" s="718"/>
      <c r="CV49" s="718"/>
      <c r="CW49" s="718"/>
      <c r="CX49" s="718"/>
      <c r="CY49" s="749"/>
      <c r="CZ49" s="743">
        <v>100</v>
      </c>
      <c r="DA49" s="750"/>
      <c r="DB49" s="750"/>
      <c r="DC49" s="751"/>
      <c r="DD49" s="752">
        <v>5131867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dx0dUV97u+VbcMDQX1r/CZ43a6SexGA6/GuHrU8dc1PXW3BsBcSxhKsm3GTyHWNSbOMC+UZ9fHhkhkNiXARlg==" saltValue="weN883yIwHhnxb2IV6p6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c r="R7" s="783"/>
      <c r="S7" s="783"/>
      <c r="T7" s="783"/>
      <c r="U7" s="783"/>
      <c r="V7" s="783"/>
      <c r="W7" s="783"/>
      <c r="X7" s="783"/>
      <c r="Y7" s="783"/>
      <c r="Z7" s="783"/>
      <c r="AA7" s="783"/>
      <c r="AB7" s="783"/>
      <c r="AC7" s="783"/>
      <c r="AD7" s="783"/>
      <c r="AE7" s="784"/>
      <c r="AF7" s="785">
        <v>170</v>
      </c>
      <c r="AG7" s="786"/>
      <c r="AH7" s="786"/>
      <c r="AI7" s="786"/>
      <c r="AJ7" s="787"/>
      <c r="AK7" s="822"/>
      <c r="AL7" s="823"/>
      <c r="AM7" s="823"/>
      <c r="AN7" s="823"/>
      <c r="AO7" s="823"/>
      <c r="AP7" s="823"/>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170</v>
      </c>
      <c r="AG23" s="842"/>
      <c r="AH23" s="842"/>
      <c r="AI23" s="842"/>
      <c r="AJ23" s="845"/>
      <c r="AK23" s="846"/>
      <c r="AL23" s="847"/>
      <c r="AM23" s="847"/>
      <c r="AN23" s="847"/>
      <c r="AO23" s="847"/>
      <c r="AP23" s="842"/>
      <c r="AQ23" s="842"/>
      <c r="AR23" s="842"/>
      <c r="AS23" s="842"/>
      <c r="AT23" s="842"/>
      <c r="AU23" s="848"/>
      <c r="AV23" s="848"/>
      <c r="AW23" s="848"/>
      <c r="AX23" s="848"/>
      <c r="AY23" s="849"/>
      <c r="AZ23" s="857" t="s">
        <v>227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c r="R28" s="871"/>
      <c r="S28" s="871"/>
      <c r="T28" s="871"/>
      <c r="U28" s="871"/>
      <c r="V28" s="871"/>
      <c r="W28" s="871"/>
      <c r="X28" s="871"/>
      <c r="Y28" s="871"/>
      <c r="Z28" s="871"/>
      <c r="AA28" s="871"/>
      <c r="AB28" s="871"/>
      <c r="AC28" s="871"/>
      <c r="AD28" s="871"/>
      <c r="AE28" s="872"/>
      <c r="AF28" s="873">
        <v>82</v>
      </c>
      <c r="AG28" s="871"/>
      <c r="AH28" s="871"/>
      <c r="AI28" s="871"/>
      <c r="AJ28" s="874"/>
      <c r="AK28" s="875"/>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c r="R29" s="807"/>
      <c r="S29" s="807"/>
      <c r="T29" s="807"/>
      <c r="U29" s="807"/>
      <c r="V29" s="807"/>
      <c r="W29" s="807"/>
      <c r="X29" s="807"/>
      <c r="Y29" s="807"/>
      <c r="Z29" s="807"/>
      <c r="AA29" s="807"/>
      <c r="AB29" s="807"/>
      <c r="AC29" s="807"/>
      <c r="AD29" s="807"/>
      <c r="AE29" s="808"/>
      <c r="AF29" s="809">
        <v>0</v>
      </c>
      <c r="AG29" s="810"/>
      <c r="AH29" s="810"/>
      <c r="AI29" s="810"/>
      <c r="AJ29" s="811"/>
      <c r="AK29" s="878"/>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c r="R30" s="807"/>
      <c r="S30" s="807"/>
      <c r="T30" s="807"/>
      <c r="U30" s="807"/>
      <c r="V30" s="807"/>
      <c r="W30" s="807"/>
      <c r="X30" s="807"/>
      <c r="Y30" s="807"/>
      <c r="Z30" s="807"/>
      <c r="AA30" s="807"/>
      <c r="AB30" s="807"/>
      <c r="AC30" s="807"/>
      <c r="AD30" s="807"/>
      <c r="AE30" s="808"/>
      <c r="AF30" s="809">
        <v>462</v>
      </c>
      <c r="AG30" s="810"/>
      <c r="AH30" s="810"/>
      <c r="AI30" s="810"/>
      <c r="AJ30" s="811"/>
      <c r="AK30" s="878"/>
      <c r="AL30" s="879"/>
      <c r="AM30" s="879"/>
      <c r="AN30" s="879"/>
      <c r="AO30" s="879"/>
      <c r="AP30" s="879"/>
      <c r="AQ30" s="879"/>
      <c r="AR30" s="879"/>
      <c r="AS30" s="879"/>
      <c r="AT30" s="879"/>
      <c r="AU30" s="879"/>
      <c r="AV30" s="879"/>
      <c r="AW30" s="879"/>
      <c r="AX30" s="879"/>
      <c r="AY30" s="879"/>
      <c r="AZ30" s="880"/>
      <c r="BA30" s="880"/>
      <c r="BB30" s="880"/>
      <c r="BC30" s="880"/>
      <c r="BD30" s="880"/>
      <c r="BE30" s="876" t="s">
        <v>406</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v>-26</v>
      </c>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518</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227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395</v>
      </c>
      <c r="R66" s="766"/>
      <c r="S66" s="766"/>
      <c r="T66" s="766"/>
      <c r="U66" s="767"/>
      <c r="V66" s="765" t="s">
        <v>413</v>
      </c>
      <c r="W66" s="766"/>
      <c r="X66" s="766"/>
      <c r="Y66" s="766"/>
      <c r="Z66" s="767"/>
      <c r="AA66" s="765" t="s">
        <v>414</v>
      </c>
      <c r="AB66" s="766"/>
      <c r="AC66" s="766"/>
      <c r="AD66" s="766"/>
      <c r="AE66" s="767"/>
      <c r="AF66" s="900" t="s">
        <v>398</v>
      </c>
      <c r="AG66" s="861"/>
      <c r="AH66" s="861"/>
      <c r="AI66" s="861"/>
      <c r="AJ66" s="901"/>
      <c r="AK66" s="765" t="s">
        <v>399</v>
      </c>
      <c r="AL66" s="789"/>
      <c r="AM66" s="789"/>
      <c r="AN66" s="789"/>
      <c r="AO66" s="790"/>
      <c r="AP66" s="765" t="s">
        <v>400</v>
      </c>
      <c r="AQ66" s="766"/>
      <c r="AR66" s="766"/>
      <c r="AS66" s="766"/>
      <c r="AT66" s="767"/>
      <c r="AU66" s="765" t="s">
        <v>415</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c r="C68" s="918"/>
      <c r="D68" s="918"/>
      <c r="E68" s="918"/>
      <c r="F68" s="918"/>
      <c r="G68" s="918"/>
      <c r="H68" s="918"/>
      <c r="I68" s="918"/>
      <c r="J68" s="918"/>
      <c r="K68" s="918"/>
      <c r="L68" s="918"/>
      <c r="M68" s="918"/>
      <c r="N68" s="918"/>
      <c r="O68" s="918"/>
      <c r="P68" s="919"/>
      <c r="Q68" s="920"/>
      <c r="R68" s="914"/>
      <c r="S68" s="914"/>
      <c r="T68" s="914"/>
      <c r="U68" s="914"/>
      <c r="V68" s="914"/>
      <c r="W68" s="914"/>
      <c r="X68" s="914"/>
      <c r="Y68" s="914"/>
      <c r="Z68" s="914"/>
      <c r="AA68" s="914"/>
      <c r="AB68" s="914"/>
      <c r="AC68" s="914"/>
      <c r="AD68" s="914"/>
      <c r="AE68" s="914"/>
      <c r="AF68" s="914"/>
      <c r="AG68" s="914"/>
      <c r="AH68" s="914"/>
      <c r="AI68" s="914"/>
      <c r="AJ68" s="914"/>
      <c r="AK68" s="914"/>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416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417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425</v>
      </c>
      <c r="AB109" s="943"/>
      <c r="AC109" s="943"/>
      <c r="AD109" s="943"/>
      <c r="AE109" s="944"/>
      <c r="AF109" s="942" t="s">
        <v>426</v>
      </c>
      <c r="AG109" s="943"/>
      <c r="AH109" s="943"/>
      <c r="AI109" s="943"/>
      <c r="AJ109" s="944"/>
      <c r="AK109" s="942" t="s">
        <v>307</v>
      </c>
      <c r="AL109" s="943"/>
      <c r="AM109" s="943"/>
      <c r="AN109" s="943"/>
      <c r="AO109" s="944"/>
      <c r="AP109" s="942" t="s">
        <v>427</v>
      </c>
      <c r="AQ109" s="943"/>
      <c r="AR109" s="943"/>
      <c r="AS109" s="943"/>
      <c r="AT109" s="945"/>
      <c r="AU109" s="962" t="s">
        <v>424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425</v>
      </c>
      <c r="BR109" s="943"/>
      <c r="BS109" s="943"/>
      <c r="BT109" s="943"/>
      <c r="BU109" s="944"/>
      <c r="BV109" s="942" t="s">
        <v>426</v>
      </c>
      <c r="BW109" s="943"/>
      <c r="BX109" s="943"/>
      <c r="BY109" s="943"/>
      <c r="BZ109" s="944"/>
      <c r="CA109" s="942" t="s">
        <v>307</v>
      </c>
      <c r="CB109" s="943"/>
      <c r="CC109" s="943"/>
      <c r="CD109" s="943"/>
      <c r="CE109" s="944"/>
      <c r="CF109" s="963" t="s">
        <v>427</v>
      </c>
      <c r="CG109" s="963"/>
      <c r="CH109" s="963"/>
      <c r="CI109" s="963"/>
      <c r="CJ109" s="963"/>
      <c r="CK109" s="942" t="s">
        <v>428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425</v>
      </c>
      <c r="DH109" s="943"/>
      <c r="DI109" s="943"/>
      <c r="DJ109" s="943"/>
      <c r="DK109" s="944"/>
      <c r="DL109" s="942" t="s">
        <v>426</v>
      </c>
      <c r="DM109" s="943"/>
      <c r="DN109" s="943"/>
      <c r="DO109" s="943"/>
      <c r="DP109" s="944"/>
      <c r="DQ109" s="942" t="s">
        <v>307</v>
      </c>
      <c r="DR109" s="943"/>
      <c r="DS109" s="943"/>
      <c r="DT109" s="943"/>
      <c r="DU109" s="944"/>
      <c r="DV109" s="942" t="s">
        <v>427</v>
      </c>
      <c r="DW109" s="943"/>
      <c r="DX109" s="943"/>
      <c r="DY109" s="943"/>
      <c r="DZ109" s="945"/>
    </row>
    <row r="110" spans="1:131" s="248" customFormat="1" ht="26.25" customHeight="1" x14ac:dyDescent="0.15">
      <c r="A110" s="946" t="s">
        <v>429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678524</v>
      </c>
      <c r="AB110" s="950"/>
      <c r="AC110" s="950"/>
      <c r="AD110" s="950"/>
      <c r="AE110" s="951"/>
      <c r="AF110" s="952">
        <v>666443</v>
      </c>
      <c r="AG110" s="950"/>
      <c r="AH110" s="950"/>
      <c r="AI110" s="950"/>
      <c r="AJ110" s="951"/>
      <c r="AK110" s="952">
        <v>685386</v>
      </c>
      <c r="AL110" s="950"/>
      <c r="AM110" s="950"/>
      <c r="AN110" s="950"/>
      <c r="AO110" s="951"/>
      <c r="AP110" s="953">
        <v>19.2</v>
      </c>
      <c r="AQ110" s="954"/>
      <c r="AR110" s="954"/>
      <c r="AS110" s="954"/>
      <c r="AT110" s="955"/>
      <c r="AU110" s="956" t="s">
        <v>73</v>
      </c>
      <c r="AV110" s="957"/>
      <c r="AW110" s="957"/>
      <c r="AX110" s="957"/>
      <c r="AY110" s="957"/>
      <c r="AZ110" s="998" t="s">
        <v>430</v>
      </c>
      <c r="BA110" s="947"/>
      <c r="BB110" s="947"/>
      <c r="BC110" s="947"/>
      <c r="BD110" s="947"/>
      <c r="BE110" s="947"/>
      <c r="BF110" s="947"/>
      <c r="BG110" s="947"/>
      <c r="BH110" s="947"/>
      <c r="BI110" s="947"/>
      <c r="BJ110" s="947"/>
      <c r="BK110" s="947"/>
      <c r="BL110" s="947"/>
      <c r="BM110" s="947"/>
      <c r="BN110" s="947"/>
      <c r="BO110" s="947"/>
      <c r="BP110" s="948"/>
      <c r="BQ110" s="984">
        <v>7119818</v>
      </c>
      <c r="BR110" s="985"/>
      <c r="BS110" s="985"/>
      <c r="BT110" s="985"/>
      <c r="BU110" s="985"/>
      <c r="BV110" s="985">
        <v>7815995</v>
      </c>
      <c r="BW110" s="985"/>
      <c r="BX110" s="985"/>
      <c r="BY110" s="985"/>
      <c r="BZ110" s="985"/>
      <c r="CA110" s="985">
        <v>8307189</v>
      </c>
      <c r="CB110" s="985"/>
      <c r="CC110" s="985"/>
      <c r="CD110" s="985"/>
      <c r="CE110" s="985"/>
      <c r="CF110" s="999">
        <v>232.4</v>
      </c>
      <c r="CG110" s="1000"/>
      <c r="CH110" s="1000"/>
      <c r="CI110" s="1000"/>
      <c r="CJ110" s="1000"/>
      <c r="CK110" s="1001" t="s">
        <v>431</v>
      </c>
      <c r="CL110" s="1002"/>
      <c r="CM110" s="981" t="s">
        <v>432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433</v>
      </c>
      <c r="DH110" s="985"/>
      <c r="DI110" s="985"/>
      <c r="DJ110" s="985"/>
      <c r="DK110" s="985"/>
      <c r="DL110" s="985" t="s">
        <v>434</v>
      </c>
      <c r="DM110" s="985"/>
      <c r="DN110" s="985"/>
      <c r="DO110" s="985"/>
      <c r="DP110" s="985"/>
      <c r="DQ110" s="985" t="s">
        <v>434</v>
      </c>
      <c r="DR110" s="985"/>
      <c r="DS110" s="985"/>
      <c r="DT110" s="985"/>
      <c r="DU110" s="985"/>
      <c r="DV110" s="986" t="s">
        <v>433</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433</v>
      </c>
      <c r="AB111" s="992"/>
      <c r="AC111" s="992"/>
      <c r="AD111" s="992"/>
      <c r="AE111" s="993"/>
      <c r="AF111" s="994" t="s">
        <v>433</v>
      </c>
      <c r="AG111" s="992"/>
      <c r="AH111" s="992"/>
      <c r="AI111" s="992"/>
      <c r="AJ111" s="993"/>
      <c r="AK111" s="994" t="s">
        <v>227</v>
      </c>
      <c r="AL111" s="992"/>
      <c r="AM111" s="992"/>
      <c r="AN111" s="992"/>
      <c r="AO111" s="993"/>
      <c r="AP111" s="995" t="s">
        <v>436</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t="s">
        <v>227</v>
      </c>
      <c r="BR111" s="978"/>
      <c r="BS111" s="978"/>
      <c r="BT111" s="978"/>
      <c r="BU111" s="978"/>
      <c r="BV111" s="978" t="s">
        <v>227</v>
      </c>
      <c r="BW111" s="978"/>
      <c r="BX111" s="978"/>
      <c r="BY111" s="978"/>
      <c r="BZ111" s="978"/>
      <c r="CA111" s="978" t="s">
        <v>434</v>
      </c>
      <c r="CB111" s="978"/>
      <c r="CC111" s="978"/>
      <c r="CD111" s="978"/>
      <c r="CE111" s="978"/>
      <c r="CF111" s="972" t="s">
        <v>434</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227</v>
      </c>
      <c r="DH111" s="978"/>
      <c r="DI111" s="978"/>
      <c r="DJ111" s="978"/>
      <c r="DK111" s="978"/>
      <c r="DL111" s="978" t="s">
        <v>434</v>
      </c>
      <c r="DM111" s="978"/>
      <c r="DN111" s="978"/>
      <c r="DO111" s="978"/>
      <c r="DP111" s="978"/>
      <c r="DQ111" s="978" t="s">
        <v>434</v>
      </c>
      <c r="DR111" s="978"/>
      <c r="DS111" s="978"/>
      <c r="DT111" s="978"/>
      <c r="DU111" s="978"/>
      <c r="DV111" s="979" t="s">
        <v>434</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227</v>
      </c>
      <c r="AB112" s="1017"/>
      <c r="AC112" s="1017"/>
      <c r="AD112" s="1017"/>
      <c r="AE112" s="1018"/>
      <c r="AF112" s="1019" t="s">
        <v>227</v>
      </c>
      <c r="AG112" s="1017"/>
      <c r="AH112" s="1017"/>
      <c r="AI112" s="1017"/>
      <c r="AJ112" s="1018"/>
      <c r="AK112" s="1019" t="s">
        <v>227</v>
      </c>
      <c r="AL112" s="1017"/>
      <c r="AM112" s="1017"/>
      <c r="AN112" s="1017"/>
      <c r="AO112" s="1018"/>
      <c r="AP112" s="1020" t="s">
        <v>227</v>
      </c>
      <c r="AQ112" s="1021"/>
      <c r="AR112" s="1021"/>
      <c r="AS112" s="1021"/>
      <c r="AT112" s="1022"/>
      <c r="AU112" s="958"/>
      <c r="AV112" s="959"/>
      <c r="AW112" s="959"/>
      <c r="AX112" s="959"/>
      <c r="AY112" s="959"/>
      <c r="AZ112" s="1007" t="s">
        <v>441</v>
      </c>
      <c r="BA112" s="1008"/>
      <c r="BB112" s="1008"/>
      <c r="BC112" s="1008"/>
      <c r="BD112" s="1008"/>
      <c r="BE112" s="1008"/>
      <c r="BF112" s="1008"/>
      <c r="BG112" s="1008"/>
      <c r="BH112" s="1008"/>
      <c r="BI112" s="1008"/>
      <c r="BJ112" s="1008"/>
      <c r="BK112" s="1008"/>
      <c r="BL112" s="1008"/>
      <c r="BM112" s="1008"/>
      <c r="BN112" s="1008"/>
      <c r="BO112" s="1008"/>
      <c r="BP112" s="1009"/>
      <c r="BQ112" s="977">
        <v>1031457</v>
      </c>
      <c r="BR112" s="978"/>
      <c r="BS112" s="978"/>
      <c r="BT112" s="978"/>
      <c r="BU112" s="978"/>
      <c r="BV112" s="978">
        <v>933042</v>
      </c>
      <c r="BW112" s="978"/>
      <c r="BX112" s="978"/>
      <c r="BY112" s="978"/>
      <c r="BZ112" s="978"/>
      <c r="CA112" s="978">
        <v>932978</v>
      </c>
      <c r="CB112" s="978"/>
      <c r="CC112" s="978"/>
      <c r="CD112" s="978"/>
      <c r="CE112" s="978"/>
      <c r="CF112" s="972">
        <v>26.1</v>
      </c>
      <c r="CG112" s="973"/>
      <c r="CH112" s="973"/>
      <c r="CI112" s="973"/>
      <c r="CJ112" s="973"/>
      <c r="CK112" s="1003"/>
      <c r="CL112" s="1004"/>
      <c r="CM112" s="974" t="s">
        <v>442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227</v>
      </c>
      <c r="DH112" s="978"/>
      <c r="DI112" s="978"/>
      <c r="DJ112" s="978"/>
      <c r="DK112" s="978"/>
      <c r="DL112" s="978" t="s">
        <v>227</v>
      </c>
      <c r="DM112" s="978"/>
      <c r="DN112" s="978"/>
      <c r="DO112" s="978"/>
      <c r="DP112" s="978"/>
      <c r="DQ112" s="978" t="s">
        <v>227</v>
      </c>
      <c r="DR112" s="978"/>
      <c r="DS112" s="978"/>
      <c r="DT112" s="978"/>
      <c r="DU112" s="978"/>
      <c r="DV112" s="979" t="s">
        <v>227</v>
      </c>
      <c r="DW112" s="979"/>
      <c r="DX112" s="979"/>
      <c r="DY112" s="979"/>
      <c r="DZ112" s="980"/>
    </row>
    <row r="113" spans="1:130" s="248" customFormat="1" ht="26.25" customHeight="1" x14ac:dyDescent="0.15">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139233</v>
      </c>
      <c r="AB113" s="992"/>
      <c r="AC113" s="992"/>
      <c r="AD113" s="992"/>
      <c r="AE113" s="993"/>
      <c r="AF113" s="994">
        <v>131852</v>
      </c>
      <c r="AG113" s="992"/>
      <c r="AH113" s="992"/>
      <c r="AI113" s="992"/>
      <c r="AJ113" s="993"/>
      <c r="AK113" s="994">
        <v>181131</v>
      </c>
      <c r="AL113" s="992"/>
      <c r="AM113" s="992"/>
      <c r="AN113" s="992"/>
      <c r="AO113" s="993"/>
      <c r="AP113" s="995">
        <v>5.0999999999999996</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640369</v>
      </c>
      <c r="BR113" s="978"/>
      <c r="BS113" s="978"/>
      <c r="BT113" s="978"/>
      <c r="BU113" s="978"/>
      <c r="BV113" s="978">
        <v>548428</v>
      </c>
      <c r="BW113" s="978"/>
      <c r="BX113" s="978"/>
      <c r="BY113" s="978"/>
      <c r="BZ113" s="978"/>
      <c r="CA113" s="978">
        <v>472747</v>
      </c>
      <c r="CB113" s="978"/>
      <c r="CC113" s="978"/>
      <c r="CD113" s="978"/>
      <c r="CE113" s="978"/>
      <c r="CF113" s="972">
        <v>13.2</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227</v>
      </c>
      <c r="DH113" s="1017"/>
      <c r="DI113" s="1017"/>
      <c r="DJ113" s="1017"/>
      <c r="DK113" s="1018"/>
      <c r="DL113" s="1019" t="s">
        <v>227</v>
      </c>
      <c r="DM113" s="1017"/>
      <c r="DN113" s="1017"/>
      <c r="DO113" s="1017"/>
      <c r="DP113" s="1018"/>
      <c r="DQ113" s="1019" t="s">
        <v>227</v>
      </c>
      <c r="DR113" s="1017"/>
      <c r="DS113" s="1017"/>
      <c r="DT113" s="1017"/>
      <c r="DU113" s="1018"/>
      <c r="DV113" s="1020" t="s">
        <v>227</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114015</v>
      </c>
      <c r="AB114" s="1017"/>
      <c r="AC114" s="1017"/>
      <c r="AD114" s="1017"/>
      <c r="AE114" s="1018"/>
      <c r="AF114" s="1019">
        <v>112162</v>
      </c>
      <c r="AG114" s="1017"/>
      <c r="AH114" s="1017"/>
      <c r="AI114" s="1017"/>
      <c r="AJ114" s="1018"/>
      <c r="AK114" s="1019">
        <v>107315</v>
      </c>
      <c r="AL114" s="1017"/>
      <c r="AM114" s="1017"/>
      <c r="AN114" s="1017"/>
      <c r="AO114" s="1018"/>
      <c r="AP114" s="1020">
        <v>3</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26091</v>
      </c>
      <c r="BR114" s="978"/>
      <c r="BS114" s="978"/>
      <c r="BT114" s="978"/>
      <c r="BU114" s="978"/>
      <c r="BV114" s="978" t="s">
        <v>227</v>
      </c>
      <c r="BW114" s="978"/>
      <c r="BX114" s="978"/>
      <c r="BY114" s="978"/>
      <c r="BZ114" s="978"/>
      <c r="CA114" s="978">
        <v>14669</v>
      </c>
      <c r="CB114" s="978"/>
      <c r="CC114" s="978"/>
      <c r="CD114" s="978"/>
      <c r="CE114" s="978"/>
      <c r="CF114" s="972">
        <v>0.4</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227</v>
      </c>
      <c r="DH114" s="1017"/>
      <c r="DI114" s="1017"/>
      <c r="DJ114" s="1017"/>
      <c r="DK114" s="1018"/>
      <c r="DL114" s="1019" t="s">
        <v>434</v>
      </c>
      <c r="DM114" s="1017"/>
      <c r="DN114" s="1017"/>
      <c r="DO114" s="1017"/>
      <c r="DP114" s="1018"/>
      <c r="DQ114" s="1019" t="s">
        <v>227</v>
      </c>
      <c r="DR114" s="1017"/>
      <c r="DS114" s="1017"/>
      <c r="DT114" s="1017"/>
      <c r="DU114" s="1018"/>
      <c r="DV114" s="1020" t="s">
        <v>227</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227</v>
      </c>
      <c r="AB115" s="992"/>
      <c r="AC115" s="992"/>
      <c r="AD115" s="992"/>
      <c r="AE115" s="993"/>
      <c r="AF115" s="994" t="s">
        <v>227</v>
      </c>
      <c r="AG115" s="992"/>
      <c r="AH115" s="992"/>
      <c r="AI115" s="992"/>
      <c r="AJ115" s="993"/>
      <c r="AK115" s="994" t="s">
        <v>227</v>
      </c>
      <c r="AL115" s="992"/>
      <c r="AM115" s="992"/>
      <c r="AN115" s="992"/>
      <c r="AO115" s="993"/>
      <c r="AP115" s="995" t="s">
        <v>227</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227</v>
      </c>
      <c r="BR115" s="978"/>
      <c r="BS115" s="978"/>
      <c r="BT115" s="978"/>
      <c r="BU115" s="978"/>
      <c r="BV115" s="978" t="s">
        <v>434</v>
      </c>
      <c r="BW115" s="978"/>
      <c r="BX115" s="978"/>
      <c r="BY115" s="978"/>
      <c r="BZ115" s="978"/>
      <c r="CA115" s="978" t="s">
        <v>434</v>
      </c>
      <c r="CB115" s="978"/>
      <c r="CC115" s="978"/>
      <c r="CD115" s="978"/>
      <c r="CE115" s="978"/>
      <c r="CF115" s="972" t="s">
        <v>227</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227</v>
      </c>
      <c r="DH115" s="1017"/>
      <c r="DI115" s="1017"/>
      <c r="DJ115" s="1017"/>
      <c r="DK115" s="1018"/>
      <c r="DL115" s="1019" t="s">
        <v>227</v>
      </c>
      <c r="DM115" s="1017"/>
      <c r="DN115" s="1017"/>
      <c r="DO115" s="1017"/>
      <c r="DP115" s="1018"/>
      <c r="DQ115" s="1019" t="s">
        <v>227</v>
      </c>
      <c r="DR115" s="1017"/>
      <c r="DS115" s="1017"/>
      <c r="DT115" s="1017"/>
      <c r="DU115" s="1018"/>
      <c r="DV115" s="1020" t="s">
        <v>227</v>
      </c>
      <c r="DW115" s="1021"/>
      <c r="DX115" s="1021"/>
      <c r="DY115" s="1021"/>
      <c r="DZ115" s="1022"/>
    </row>
    <row r="116" spans="1:130" s="248" customFormat="1" ht="26.25" customHeight="1" x14ac:dyDescent="0.15">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312</v>
      </c>
      <c r="AB116" s="1017"/>
      <c r="AC116" s="1017"/>
      <c r="AD116" s="1017"/>
      <c r="AE116" s="1018"/>
      <c r="AF116" s="1019">
        <v>4238</v>
      </c>
      <c r="AG116" s="1017"/>
      <c r="AH116" s="1017"/>
      <c r="AI116" s="1017"/>
      <c r="AJ116" s="1018"/>
      <c r="AK116" s="1019">
        <v>1349</v>
      </c>
      <c r="AL116" s="1017"/>
      <c r="AM116" s="1017"/>
      <c r="AN116" s="1017"/>
      <c r="AO116" s="1018"/>
      <c r="AP116" s="1020">
        <v>0</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227</v>
      </c>
      <c r="BR116" s="978"/>
      <c r="BS116" s="978"/>
      <c r="BT116" s="978"/>
      <c r="BU116" s="978"/>
      <c r="BV116" s="978" t="s">
        <v>227</v>
      </c>
      <c r="BW116" s="978"/>
      <c r="BX116" s="978"/>
      <c r="BY116" s="978"/>
      <c r="BZ116" s="978"/>
      <c r="CA116" s="978" t="s">
        <v>227</v>
      </c>
      <c r="CB116" s="978"/>
      <c r="CC116" s="978"/>
      <c r="CD116" s="978"/>
      <c r="CE116" s="978"/>
      <c r="CF116" s="972" t="s">
        <v>227</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227</v>
      </c>
      <c r="DH116" s="1017"/>
      <c r="DI116" s="1017"/>
      <c r="DJ116" s="1017"/>
      <c r="DK116" s="1018"/>
      <c r="DL116" s="1019" t="s">
        <v>227</v>
      </c>
      <c r="DM116" s="1017"/>
      <c r="DN116" s="1017"/>
      <c r="DO116" s="1017"/>
      <c r="DP116" s="1018"/>
      <c r="DQ116" s="1019" t="s">
        <v>227</v>
      </c>
      <c r="DR116" s="1017"/>
      <c r="DS116" s="1017"/>
      <c r="DT116" s="1017"/>
      <c r="DU116" s="1018"/>
      <c r="DV116" s="1020" t="s">
        <v>227</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932084</v>
      </c>
      <c r="AB117" s="1035"/>
      <c r="AC117" s="1035"/>
      <c r="AD117" s="1035"/>
      <c r="AE117" s="1036"/>
      <c r="AF117" s="1037">
        <v>914695</v>
      </c>
      <c r="AG117" s="1035"/>
      <c r="AH117" s="1035"/>
      <c r="AI117" s="1035"/>
      <c r="AJ117" s="1036"/>
      <c r="AK117" s="1037">
        <v>975181</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434</v>
      </c>
      <c r="BR117" s="978"/>
      <c r="BS117" s="978"/>
      <c r="BT117" s="978"/>
      <c r="BU117" s="978"/>
      <c r="BV117" s="978" t="s">
        <v>227</v>
      </c>
      <c r="BW117" s="978"/>
      <c r="BX117" s="978"/>
      <c r="BY117" s="978"/>
      <c r="BZ117" s="978"/>
      <c r="CA117" s="978" t="s">
        <v>434</v>
      </c>
      <c r="CB117" s="978"/>
      <c r="CC117" s="978"/>
      <c r="CD117" s="978"/>
      <c r="CE117" s="978"/>
      <c r="CF117" s="972" t="s">
        <v>227</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434</v>
      </c>
      <c r="DH117" s="1017"/>
      <c r="DI117" s="1017"/>
      <c r="DJ117" s="1017"/>
      <c r="DK117" s="1018"/>
      <c r="DL117" s="1019" t="s">
        <v>227</v>
      </c>
      <c r="DM117" s="1017"/>
      <c r="DN117" s="1017"/>
      <c r="DO117" s="1017"/>
      <c r="DP117" s="1018"/>
      <c r="DQ117" s="1019" t="s">
        <v>227</v>
      </c>
      <c r="DR117" s="1017"/>
      <c r="DS117" s="1017"/>
      <c r="DT117" s="1017"/>
      <c r="DU117" s="1018"/>
      <c r="DV117" s="1020" t="s">
        <v>434</v>
      </c>
      <c r="DW117" s="1021"/>
      <c r="DX117" s="1021"/>
      <c r="DY117" s="1021"/>
      <c r="DZ117" s="1022"/>
    </row>
    <row r="118" spans="1:130" s="248" customFormat="1" ht="26.25" customHeight="1" x14ac:dyDescent="0.15">
      <c r="A118" s="962" t="s">
        <v>428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425</v>
      </c>
      <c r="AB118" s="943"/>
      <c r="AC118" s="943"/>
      <c r="AD118" s="943"/>
      <c r="AE118" s="944"/>
      <c r="AF118" s="942" t="s">
        <v>426</v>
      </c>
      <c r="AG118" s="943"/>
      <c r="AH118" s="943"/>
      <c r="AI118" s="943"/>
      <c r="AJ118" s="944"/>
      <c r="AK118" s="942" t="s">
        <v>307</v>
      </c>
      <c r="AL118" s="943"/>
      <c r="AM118" s="943"/>
      <c r="AN118" s="943"/>
      <c r="AO118" s="944"/>
      <c r="AP118" s="1029" t="s">
        <v>427</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227</v>
      </c>
      <c r="BR118" s="1056"/>
      <c r="BS118" s="1056"/>
      <c r="BT118" s="1056"/>
      <c r="BU118" s="1056"/>
      <c r="BV118" s="1056" t="s">
        <v>434</v>
      </c>
      <c r="BW118" s="1056"/>
      <c r="BX118" s="1056"/>
      <c r="BY118" s="1056"/>
      <c r="BZ118" s="1056"/>
      <c r="CA118" s="1056" t="s">
        <v>227</v>
      </c>
      <c r="CB118" s="1056"/>
      <c r="CC118" s="1056"/>
      <c r="CD118" s="1056"/>
      <c r="CE118" s="1056"/>
      <c r="CF118" s="972" t="s">
        <v>434</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227</v>
      </c>
      <c r="DH118" s="1017"/>
      <c r="DI118" s="1017"/>
      <c r="DJ118" s="1017"/>
      <c r="DK118" s="1018"/>
      <c r="DL118" s="1019" t="s">
        <v>434</v>
      </c>
      <c r="DM118" s="1017"/>
      <c r="DN118" s="1017"/>
      <c r="DO118" s="1017"/>
      <c r="DP118" s="1018"/>
      <c r="DQ118" s="1019" t="s">
        <v>227</v>
      </c>
      <c r="DR118" s="1017"/>
      <c r="DS118" s="1017"/>
      <c r="DT118" s="1017"/>
      <c r="DU118" s="1018"/>
      <c r="DV118" s="1020" t="s">
        <v>227</v>
      </c>
      <c r="DW118" s="1021"/>
      <c r="DX118" s="1021"/>
      <c r="DY118" s="1021"/>
      <c r="DZ118" s="1022"/>
    </row>
    <row r="119" spans="1:130" s="248" customFormat="1" ht="26.25" customHeight="1" x14ac:dyDescent="0.15">
      <c r="A119" s="1117" t="s">
        <v>431</v>
      </c>
      <c r="B119" s="1002"/>
      <c r="C119" s="981" t="s">
        <v>432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227</v>
      </c>
      <c r="AB119" s="950"/>
      <c r="AC119" s="950"/>
      <c r="AD119" s="950"/>
      <c r="AE119" s="951"/>
      <c r="AF119" s="952" t="s">
        <v>227</v>
      </c>
      <c r="AG119" s="950"/>
      <c r="AH119" s="950"/>
      <c r="AI119" s="950"/>
      <c r="AJ119" s="951"/>
      <c r="AK119" s="952" t="s">
        <v>227</v>
      </c>
      <c r="AL119" s="950"/>
      <c r="AM119" s="950"/>
      <c r="AN119" s="950"/>
      <c r="AO119" s="951"/>
      <c r="AP119" s="953" t="s">
        <v>434</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460</v>
      </c>
      <c r="BP119" s="1064"/>
      <c r="BQ119" s="1055">
        <v>8817735</v>
      </c>
      <c r="BR119" s="1056"/>
      <c r="BS119" s="1056"/>
      <c r="BT119" s="1056"/>
      <c r="BU119" s="1056"/>
      <c r="BV119" s="1056">
        <v>9297465</v>
      </c>
      <c r="BW119" s="1056"/>
      <c r="BX119" s="1056"/>
      <c r="BY119" s="1056"/>
      <c r="BZ119" s="1056"/>
      <c r="CA119" s="1056">
        <v>9727583</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227</v>
      </c>
      <c r="DH119" s="1042"/>
      <c r="DI119" s="1042"/>
      <c r="DJ119" s="1042"/>
      <c r="DK119" s="1043"/>
      <c r="DL119" s="1041" t="s">
        <v>227</v>
      </c>
      <c r="DM119" s="1042"/>
      <c r="DN119" s="1042"/>
      <c r="DO119" s="1042"/>
      <c r="DP119" s="1043"/>
      <c r="DQ119" s="1041" t="s">
        <v>227</v>
      </c>
      <c r="DR119" s="1042"/>
      <c r="DS119" s="1042"/>
      <c r="DT119" s="1042"/>
      <c r="DU119" s="1043"/>
      <c r="DV119" s="1044" t="s">
        <v>434</v>
      </c>
      <c r="DW119" s="1045"/>
      <c r="DX119" s="1045"/>
      <c r="DY119" s="1045"/>
      <c r="DZ119" s="1046"/>
    </row>
    <row r="120" spans="1:130" s="248" customFormat="1" ht="26.25" customHeight="1" x14ac:dyDescent="0.15">
      <c r="A120" s="1118"/>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227</v>
      </c>
      <c r="AB120" s="1017"/>
      <c r="AC120" s="1017"/>
      <c r="AD120" s="1017"/>
      <c r="AE120" s="1018"/>
      <c r="AF120" s="1019" t="s">
        <v>434</v>
      </c>
      <c r="AG120" s="1017"/>
      <c r="AH120" s="1017"/>
      <c r="AI120" s="1017"/>
      <c r="AJ120" s="1018"/>
      <c r="AK120" s="1019" t="s">
        <v>227</v>
      </c>
      <c r="AL120" s="1017"/>
      <c r="AM120" s="1017"/>
      <c r="AN120" s="1017"/>
      <c r="AO120" s="1018"/>
      <c r="AP120" s="1020" t="s">
        <v>434</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2191415</v>
      </c>
      <c r="BR120" s="985"/>
      <c r="BS120" s="985"/>
      <c r="BT120" s="985"/>
      <c r="BU120" s="985"/>
      <c r="BV120" s="985">
        <v>2099384</v>
      </c>
      <c r="BW120" s="985"/>
      <c r="BX120" s="985"/>
      <c r="BY120" s="985"/>
      <c r="BZ120" s="985"/>
      <c r="CA120" s="985">
        <v>2134246</v>
      </c>
      <c r="CB120" s="985"/>
      <c r="CC120" s="985"/>
      <c r="CD120" s="985"/>
      <c r="CE120" s="985"/>
      <c r="CF120" s="999">
        <v>59.7</v>
      </c>
      <c r="CG120" s="1000"/>
      <c r="CH120" s="1000"/>
      <c r="CI120" s="1000"/>
      <c r="CJ120" s="1000"/>
      <c r="CK120" s="1065" t="s">
        <v>464</v>
      </c>
      <c r="CL120" s="1066"/>
      <c r="CM120" s="1066"/>
      <c r="CN120" s="1066"/>
      <c r="CO120" s="1067"/>
      <c r="CP120" s="1073" t="s">
        <v>407</v>
      </c>
      <c r="CQ120" s="1074"/>
      <c r="CR120" s="1074"/>
      <c r="CS120" s="1074"/>
      <c r="CT120" s="1074"/>
      <c r="CU120" s="1074"/>
      <c r="CV120" s="1074"/>
      <c r="CW120" s="1074"/>
      <c r="CX120" s="1074"/>
      <c r="CY120" s="1074"/>
      <c r="CZ120" s="1074"/>
      <c r="DA120" s="1074"/>
      <c r="DB120" s="1074"/>
      <c r="DC120" s="1074"/>
      <c r="DD120" s="1074"/>
      <c r="DE120" s="1074"/>
      <c r="DF120" s="1075"/>
      <c r="DG120" s="984">
        <v>1031457</v>
      </c>
      <c r="DH120" s="985"/>
      <c r="DI120" s="985"/>
      <c r="DJ120" s="985"/>
      <c r="DK120" s="985"/>
      <c r="DL120" s="985">
        <v>933042</v>
      </c>
      <c r="DM120" s="985"/>
      <c r="DN120" s="985"/>
      <c r="DO120" s="985"/>
      <c r="DP120" s="985"/>
      <c r="DQ120" s="985">
        <v>932978</v>
      </c>
      <c r="DR120" s="985"/>
      <c r="DS120" s="985"/>
      <c r="DT120" s="985"/>
      <c r="DU120" s="985"/>
      <c r="DV120" s="986">
        <v>26.1</v>
      </c>
      <c r="DW120" s="986"/>
      <c r="DX120" s="986"/>
      <c r="DY120" s="986"/>
      <c r="DZ120" s="987"/>
    </row>
    <row r="121" spans="1:130" s="248" customFormat="1" ht="26.25" customHeight="1" x14ac:dyDescent="0.15">
      <c r="A121" s="1118"/>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227</v>
      </c>
      <c r="AB121" s="1017"/>
      <c r="AC121" s="1017"/>
      <c r="AD121" s="1017"/>
      <c r="AE121" s="1018"/>
      <c r="AF121" s="1019" t="s">
        <v>227</v>
      </c>
      <c r="AG121" s="1017"/>
      <c r="AH121" s="1017"/>
      <c r="AI121" s="1017"/>
      <c r="AJ121" s="1018"/>
      <c r="AK121" s="1019" t="s">
        <v>227</v>
      </c>
      <c r="AL121" s="1017"/>
      <c r="AM121" s="1017"/>
      <c r="AN121" s="1017"/>
      <c r="AO121" s="1018"/>
      <c r="AP121" s="1020" t="s">
        <v>227</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431269</v>
      </c>
      <c r="BR121" s="978"/>
      <c r="BS121" s="978"/>
      <c r="BT121" s="978"/>
      <c r="BU121" s="978"/>
      <c r="BV121" s="978">
        <v>408025</v>
      </c>
      <c r="BW121" s="978"/>
      <c r="BX121" s="978"/>
      <c r="BY121" s="978"/>
      <c r="BZ121" s="978"/>
      <c r="CA121" s="978">
        <v>478945</v>
      </c>
      <c r="CB121" s="978"/>
      <c r="CC121" s="978"/>
      <c r="CD121" s="978"/>
      <c r="CE121" s="978"/>
      <c r="CF121" s="972">
        <v>13.4</v>
      </c>
      <c r="CG121" s="973"/>
      <c r="CH121" s="973"/>
      <c r="CI121" s="973"/>
      <c r="CJ121" s="973"/>
      <c r="CK121" s="1068"/>
      <c r="CL121" s="1069"/>
      <c r="CM121" s="1069"/>
      <c r="CN121" s="1069"/>
      <c r="CO121" s="1070"/>
      <c r="CP121" s="1078" t="s">
        <v>404</v>
      </c>
      <c r="CQ121" s="1079"/>
      <c r="CR121" s="1079"/>
      <c r="CS121" s="1079"/>
      <c r="CT121" s="1079"/>
      <c r="CU121" s="1079"/>
      <c r="CV121" s="1079"/>
      <c r="CW121" s="1079"/>
      <c r="CX121" s="1079"/>
      <c r="CY121" s="1079"/>
      <c r="CZ121" s="1079"/>
      <c r="DA121" s="1079"/>
      <c r="DB121" s="1079"/>
      <c r="DC121" s="1079"/>
      <c r="DD121" s="1079"/>
      <c r="DE121" s="1079"/>
      <c r="DF121" s="1080"/>
      <c r="DG121" s="977" t="s">
        <v>227</v>
      </c>
      <c r="DH121" s="978"/>
      <c r="DI121" s="978"/>
      <c r="DJ121" s="978"/>
      <c r="DK121" s="978"/>
      <c r="DL121" s="978" t="s">
        <v>227</v>
      </c>
      <c r="DM121" s="978"/>
      <c r="DN121" s="978"/>
      <c r="DO121" s="978"/>
      <c r="DP121" s="978"/>
      <c r="DQ121" s="978" t="s">
        <v>227</v>
      </c>
      <c r="DR121" s="978"/>
      <c r="DS121" s="978"/>
      <c r="DT121" s="978"/>
      <c r="DU121" s="978"/>
      <c r="DV121" s="979" t="s">
        <v>227</v>
      </c>
      <c r="DW121" s="979"/>
      <c r="DX121" s="979"/>
      <c r="DY121" s="979"/>
      <c r="DZ121" s="980"/>
    </row>
    <row r="122" spans="1:130" s="248" customFormat="1" ht="26.25" customHeight="1" x14ac:dyDescent="0.15">
      <c r="A122" s="1118"/>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227</v>
      </c>
      <c r="AB122" s="1017"/>
      <c r="AC122" s="1017"/>
      <c r="AD122" s="1017"/>
      <c r="AE122" s="1018"/>
      <c r="AF122" s="1019" t="s">
        <v>434</v>
      </c>
      <c r="AG122" s="1017"/>
      <c r="AH122" s="1017"/>
      <c r="AI122" s="1017"/>
      <c r="AJ122" s="1018"/>
      <c r="AK122" s="1019" t="s">
        <v>227</v>
      </c>
      <c r="AL122" s="1017"/>
      <c r="AM122" s="1017"/>
      <c r="AN122" s="1017"/>
      <c r="AO122" s="1018"/>
      <c r="AP122" s="1020" t="s">
        <v>227</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5164536</v>
      </c>
      <c r="BR122" s="1056"/>
      <c r="BS122" s="1056"/>
      <c r="BT122" s="1056"/>
      <c r="BU122" s="1056"/>
      <c r="BV122" s="1056">
        <v>6045760</v>
      </c>
      <c r="BW122" s="1056"/>
      <c r="BX122" s="1056"/>
      <c r="BY122" s="1056"/>
      <c r="BZ122" s="1056"/>
      <c r="CA122" s="1056">
        <v>6193374</v>
      </c>
      <c r="CB122" s="1056"/>
      <c r="CC122" s="1056"/>
      <c r="CD122" s="1056"/>
      <c r="CE122" s="1056"/>
      <c r="CF122" s="1076">
        <v>173.2</v>
      </c>
      <c r="CG122" s="1077"/>
      <c r="CH122" s="1077"/>
      <c r="CI122" s="1077"/>
      <c r="CJ122" s="1077"/>
      <c r="CK122" s="1068"/>
      <c r="CL122" s="1069"/>
      <c r="CM122" s="1069"/>
      <c r="CN122" s="1069"/>
      <c r="CO122" s="1070"/>
      <c r="CP122" s="1078" t="s">
        <v>403</v>
      </c>
      <c r="CQ122" s="1079"/>
      <c r="CR122" s="1079"/>
      <c r="CS122" s="1079"/>
      <c r="CT122" s="1079"/>
      <c r="CU122" s="1079"/>
      <c r="CV122" s="1079"/>
      <c r="CW122" s="1079"/>
      <c r="CX122" s="1079"/>
      <c r="CY122" s="1079"/>
      <c r="CZ122" s="1079"/>
      <c r="DA122" s="1079"/>
      <c r="DB122" s="1079"/>
      <c r="DC122" s="1079"/>
      <c r="DD122" s="1079"/>
      <c r="DE122" s="1079"/>
      <c r="DF122" s="1080"/>
      <c r="DG122" s="977" t="s">
        <v>227</v>
      </c>
      <c r="DH122" s="978"/>
      <c r="DI122" s="978"/>
      <c r="DJ122" s="978"/>
      <c r="DK122" s="978"/>
      <c r="DL122" s="978" t="s">
        <v>227</v>
      </c>
      <c r="DM122" s="978"/>
      <c r="DN122" s="978"/>
      <c r="DO122" s="978"/>
      <c r="DP122" s="978"/>
      <c r="DQ122" s="978" t="s">
        <v>227</v>
      </c>
      <c r="DR122" s="978"/>
      <c r="DS122" s="978"/>
      <c r="DT122" s="978"/>
      <c r="DU122" s="978"/>
      <c r="DV122" s="979" t="s">
        <v>227</v>
      </c>
      <c r="DW122" s="979"/>
      <c r="DX122" s="979"/>
      <c r="DY122" s="979"/>
      <c r="DZ122" s="980"/>
    </row>
    <row r="123" spans="1:130" s="248" customFormat="1" ht="26.25" customHeight="1" x14ac:dyDescent="0.15">
      <c r="A123" s="1118"/>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434</v>
      </c>
      <c r="AB123" s="1017"/>
      <c r="AC123" s="1017"/>
      <c r="AD123" s="1017"/>
      <c r="AE123" s="1018"/>
      <c r="AF123" s="1019" t="s">
        <v>227</v>
      </c>
      <c r="AG123" s="1017"/>
      <c r="AH123" s="1017"/>
      <c r="AI123" s="1017"/>
      <c r="AJ123" s="1018"/>
      <c r="AK123" s="1019" t="s">
        <v>434</v>
      </c>
      <c r="AL123" s="1017"/>
      <c r="AM123" s="1017"/>
      <c r="AN123" s="1017"/>
      <c r="AO123" s="1018"/>
      <c r="AP123" s="1020" t="s">
        <v>227</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468</v>
      </c>
      <c r="BP123" s="1064"/>
      <c r="BQ123" s="1124">
        <v>7787220</v>
      </c>
      <c r="BR123" s="1090"/>
      <c r="BS123" s="1090"/>
      <c r="BT123" s="1090"/>
      <c r="BU123" s="1090"/>
      <c r="BV123" s="1090">
        <v>8553169</v>
      </c>
      <c r="BW123" s="1090"/>
      <c r="BX123" s="1090"/>
      <c r="BY123" s="1090"/>
      <c r="BZ123" s="1090"/>
      <c r="CA123" s="1090">
        <v>8806565</v>
      </c>
      <c r="CB123" s="1090"/>
      <c r="CC123" s="1090"/>
      <c r="CD123" s="1090"/>
      <c r="CE123" s="1090"/>
      <c r="CF123" s="1057"/>
      <c r="CG123" s="1058"/>
      <c r="CH123" s="1058"/>
      <c r="CI123" s="1058"/>
      <c r="CJ123" s="1059"/>
      <c r="CK123" s="1068"/>
      <c r="CL123" s="1069"/>
      <c r="CM123" s="1069"/>
      <c r="CN123" s="1069"/>
      <c r="CO123" s="1070"/>
      <c r="CP123" s="1078" t="s">
        <v>405</v>
      </c>
      <c r="CQ123" s="1079"/>
      <c r="CR123" s="1079"/>
      <c r="CS123" s="1079"/>
      <c r="CT123" s="1079"/>
      <c r="CU123" s="1079"/>
      <c r="CV123" s="1079"/>
      <c r="CW123" s="1079"/>
      <c r="CX123" s="1079"/>
      <c r="CY123" s="1079"/>
      <c r="CZ123" s="1079"/>
      <c r="DA123" s="1079"/>
      <c r="DB123" s="1079"/>
      <c r="DC123" s="1079"/>
      <c r="DD123" s="1079"/>
      <c r="DE123" s="1079"/>
      <c r="DF123" s="1080"/>
      <c r="DG123" s="1016" t="s">
        <v>434</v>
      </c>
      <c r="DH123" s="1017"/>
      <c r="DI123" s="1017"/>
      <c r="DJ123" s="1017"/>
      <c r="DK123" s="1018"/>
      <c r="DL123" s="1019" t="s">
        <v>434</v>
      </c>
      <c r="DM123" s="1017"/>
      <c r="DN123" s="1017"/>
      <c r="DO123" s="1017"/>
      <c r="DP123" s="1018"/>
      <c r="DQ123" s="1019" t="s">
        <v>227</v>
      </c>
      <c r="DR123" s="1017"/>
      <c r="DS123" s="1017"/>
      <c r="DT123" s="1017"/>
      <c r="DU123" s="1018"/>
      <c r="DV123" s="1020" t="s">
        <v>227</v>
      </c>
      <c r="DW123" s="1021"/>
      <c r="DX123" s="1021"/>
      <c r="DY123" s="1021"/>
      <c r="DZ123" s="1022"/>
    </row>
    <row r="124" spans="1:130" s="248" customFormat="1" ht="26.25" customHeight="1" thickBot="1" x14ac:dyDescent="0.2">
      <c r="A124" s="1118"/>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434</v>
      </c>
      <c r="AB124" s="1017"/>
      <c r="AC124" s="1017"/>
      <c r="AD124" s="1017"/>
      <c r="AE124" s="1018"/>
      <c r="AF124" s="1019" t="s">
        <v>434</v>
      </c>
      <c r="AG124" s="1017"/>
      <c r="AH124" s="1017"/>
      <c r="AI124" s="1017"/>
      <c r="AJ124" s="1018"/>
      <c r="AK124" s="1019" t="s">
        <v>227</v>
      </c>
      <c r="AL124" s="1017"/>
      <c r="AM124" s="1017"/>
      <c r="AN124" s="1017"/>
      <c r="AO124" s="1018"/>
      <c r="AP124" s="1020" t="s">
        <v>434</v>
      </c>
      <c r="AQ124" s="1021"/>
      <c r="AR124" s="1021"/>
      <c r="AS124" s="1021"/>
      <c r="AT124" s="1022"/>
      <c r="AU124" s="1120" t="s">
        <v>469</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30.9</v>
      </c>
      <c r="BR124" s="1086"/>
      <c r="BS124" s="1086"/>
      <c r="BT124" s="1086"/>
      <c r="BU124" s="1086"/>
      <c r="BV124" s="1086">
        <v>22.2</v>
      </c>
      <c r="BW124" s="1086"/>
      <c r="BX124" s="1086"/>
      <c r="BY124" s="1086"/>
      <c r="BZ124" s="1086"/>
      <c r="CA124" s="1086">
        <v>25.7</v>
      </c>
      <c r="CB124" s="1086"/>
      <c r="CC124" s="1086"/>
      <c r="CD124" s="1086"/>
      <c r="CE124" s="1086"/>
      <c r="CF124" s="1087"/>
      <c r="CG124" s="1088"/>
      <c r="CH124" s="1088"/>
      <c r="CI124" s="1088"/>
      <c r="CJ124" s="1089"/>
      <c r="CK124" s="1071"/>
      <c r="CL124" s="1071"/>
      <c r="CM124" s="1071"/>
      <c r="CN124" s="1071"/>
      <c r="CO124" s="1072"/>
      <c r="CP124" s="1078" t="s">
        <v>470</v>
      </c>
      <c r="CQ124" s="1079"/>
      <c r="CR124" s="1079"/>
      <c r="CS124" s="1079"/>
      <c r="CT124" s="1079"/>
      <c r="CU124" s="1079"/>
      <c r="CV124" s="1079"/>
      <c r="CW124" s="1079"/>
      <c r="CX124" s="1079"/>
      <c r="CY124" s="1079"/>
      <c r="CZ124" s="1079"/>
      <c r="DA124" s="1079"/>
      <c r="DB124" s="1079"/>
      <c r="DC124" s="1079"/>
      <c r="DD124" s="1079"/>
      <c r="DE124" s="1079"/>
      <c r="DF124" s="1080"/>
      <c r="DG124" s="1063" t="s">
        <v>227</v>
      </c>
      <c r="DH124" s="1042"/>
      <c r="DI124" s="1042"/>
      <c r="DJ124" s="1042"/>
      <c r="DK124" s="1043"/>
      <c r="DL124" s="1041" t="s">
        <v>227</v>
      </c>
      <c r="DM124" s="1042"/>
      <c r="DN124" s="1042"/>
      <c r="DO124" s="1042"/>
      <c r="DP124" s="1043"/>
      <c r="DQ124" s="1041" t="s">
        <v>227</v>
      </c>
      <c r="DR124" s="1042"/>
      <c r="DS124" s="1042"/>
      <c r="DT124" s="1042"/>
      <c r="DU124" s="1043"/>
      <c r="DV124" s="1044" t="s">
        <v>227</v>
      </c>
      <c r="DW124" s="1045"/>
      <c r="DX124" s="1045"/>
      <c r="DY124" s="1045"/>
      <c r="DZ124" s="1046"/>
    </row>
    <row r="125" spans="1:130" s="248" customFormat="1" ht="26.25" customHeight="1" x14ac:dyDescent="0.15">
      <c r="A125" s="1118"/>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434</v>
      </c>
      <c r="AB125" s="1017"/>
      <c r="AC125" s="1017"/>
      <c r="AD125" s="1017"/>
      <c r="AE125" s="1018"/>
      <c r="AF125" s="1019" t="s">
        <v>434</v>
      </c>
      <c r="AG125" s="1017"/>
      <c r="AH125" s="1017"/>
      <c r="AI125" s="1017"/>
      <c r="AJ125" s="1018"/>
      <c r="AK125" s="1019" t="s">
        <v>227</v>
      </c>
      <c r="AL125" s="1017"/>
      <c r="AM125" s="1017"/>
      <c r="AN125" s="1017"/>
      <c r="AO125" s="1018"/>
      <c r="AP125" s="1020" t="s">
        <v>227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471</v>
      </c>
      <c r="CL125" s="1066"/>
      <c r="CM125" s="1066"/>
      <c r="CN125" s="1066"/>
      <c r="CO125" s="1067"/>
      <c r="CP125" s="998" t="s">
        <v>472</v>
      </c>
      <c r="CQ125" s="947"/>
      <c r="CR125" s="947"/>
      <c r="CS125" s="947"/>
      <c r="CT125" s="947"/>
      <c r="CU125" s="947"/>
      <c r="CV125" s="947"/>
      <c r="CW125" s="947"/>
      <c r="CX125" s="947"/>
      <c r="CY125" s="947"/>
      <c r="CZ125" s="947"/>
      <c r="DA125" s="947"/>
      <c r="DB125" s="947"/>
      <c r="DC125" s="947"/>
      <c r="DD125" s="947"/>
      <c r="DE125" s="947"/>
      <c r="DF125" s="948"/>
      <c r="DG125" s="984" t="s">
        <v>227</v>
      </c>
      <c r="DH125" s="985"/>
      <c r="DI125" s="985"/>
      <c r="DJ125" s="985"/>
      <c r="DK125" s="985"/>
      <c r="DL125" s="985" t="s">
        <v>434</v>
      </c>
      <c r="DM125" s="985"/>
      <c r="DN125" s="985"/>
      <c r="DO125" s="985"/>
      <c r="DP125" s="985"/>
      <c r="DQ125" s="985" t="s">
        <v>227</v>
      </c>
      <c r="DR125" s="985"/>
      <c r="DS125" s="985"/>
      <c r="DT125" s="985"/>
      <c r="DU125" s="985"/>
      <c r="DV125" s="986" t="s">
        <v>227</v>
      </c>
      <c r="DW125" s="986"/>
      <c r="DX125" s="986"/>
      <c r="DY125" s="986"/>
      <c r="DZ125" s="987"/>
    </row>
    <row r="126" spans="1:130" s="248" customFormat="1" ht="26.25" customHeight="1" thickBot="1" x14ac:dyDescent="0.2">
      <c r="A126" s="1118"/>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227</v>
      </c>
      <c r="AB126" s="1017"/>
      <c r="AC126" s="1017"/>
      <c r="AD126" s="1017"/>
      <c r="AE126" s="1018"/>
      <c r="AF126" s="1019" t="s">
        <v>434</v>
      </c>
      <c r="AG126" s="1017"/>
      <c r="AH126" s="1017"/>
      <c r="AI126" s="1017"/>
      <c r="AJ126" s="1018"/>
      <c r="AK126" s="1019" t="s">
        <v>227</v>
      </c>
      <c r="AL126" s="1017"/>
      <c r="AM126" s="1017"/>
      <c r="AN126" s="1017"/>
      <c r="AO126" s="1018"/>
      <c r="AP126" s="1020" t="s">
        <v>434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473</v>
      </c>
      <c r="CQ126" s="1008"/>
      <c r="CR126" s="1008"/>
      <c r="CS126" s="1008"/>
      <c r="CT126" s="1008"/>
      <c r="CU126" s="1008"/>
      <c r="CV126" s="1008"/>
      <c r="CW126" s="1008"/>
      <c r="CX126" s="1008"/>
      <c r="CY126" s="1008"/>
      <c r="CZ126" s="1008"/>
      <c r="DA126" s="1008"/>
      <c r="DB126" s="1008"/>
      <c r="DC126" s="1008"/>
      <c r="DD126" s="1008"/>
      <c r="DE126" s="1008"/>
      <c r="DF126" s="1009"/>
      <c r="DG126" s="977" t="s">
        <v>227</v>
      </c>
      <c r="DH126" s="978"/>
      <c r="DI126" s="978"/>
      <c r="DJ126" s="978"/>
      <c r="DK126" s="978"/>
      <c r="DL126" s="978" t="s">
        <v>227</v>
      </c>
      <c r="DM126" s="978"/>
      <c r="DN126" s="978"/>
      <c r="DO126" s="978"/>
      <c r="DP126" s="978"/>
      <c r="DQ126" s="978" t="s">
        <v>227</v>
      </c>
      <c r="DR126" s="978"/>
      <c r="DS126" s="978"/>
      <c r="DT126" s="978"/>
      <c r="DU126" s="978"/>
      <c r="DV126" s="979" t="s">
        <v>227</v>
      </c>
      <c r="DW126" s="979"/>
      <c r="DX126" s="979"/>
      <c r="DY126" s="979"/>
      <c r="DZ126" s="980"/>
    </row>
    <row r="127" spans="1:130" s="248" customFormat="1" ht="26.25" customHeight="1" x14ac:dyDescent="0.15">
      <c r="A127" s="1119"/>
      <c r="B127" s="1006"/>
      <c r="C127" s="1060" t="s">
        <v>474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227</v>
      </c>
      <c r="AB127" s="1017"/>
      <c r="AC127" s="1017"/>
      <c r="AD127" s="1017"/>
      <c r="AE127" s="1018"/>
      <c r="AF127" s="1019" t="s">
        <v>227</v>
      </c>
      <c r="AG127" s="1017"/>
      <c r="AH127" s="1017"/>
      <c r="AI127" s="1017"/>
      <c r="AJ127" s="1018"/>
      <c r="AK127" s="1019" t="s">
        <v>227</v>
      </c>
      <c r="AL127" s="1017"/>
      <c r="AM127" s="1017"/>
      <c r="AN127" s="1017"/>
      <c r="AO127" s="1018"/>
      <c r="AP127" s="1020" t="s">
        <v>434</v>
      </c>
      <c r="AQ127" s="1021"/>
      <c r="AR127" s="1021"/>
      <c r="AS127" s="1021"/>
      <c r="AT127" s="1022"/>
      <c r="AU127" s="284"/>
      <c r="AV127" s="284"/>
      <c r="AW127" s="284"/>
      <c r="AX127" s="1091" t="s">
        <v>475</v>
      </c>
      <c r="AY127" s="1092"/>
      <c r="AZ127" s="1092"/>
      <c r="BA127" s="1092"/>
      <c r="BB127" s="1092"/>
      <c r="BC127" s="1092"/>
      <c r="BD127" s="1092"/>
      <c r="BE127" s="1093"/>
      <c r="BF127" s="1094" t="s">
        <v>476</v>
      </c>
      <c r="BG127" s="1092"/>
      <c r="BH127" s="1092"/>
      <c r="BI127" s="1092"/>
      <c r="BJ127" s="1092"/>
      <c r="BK127" s="1092"/>
      <c r="BL127" s="1093"/>
      <c r="BM127" s="1094" t="s">
        <v>477</v>
      </c>
      <c r="BN127" s="1092"/>
      <c r="BO127" s="1092"/>
      <c r="BP127" s="1092"/>
      <c r="BQ127" s="1092"/>
      <c r="BR127" s="1092"/>
      <c r="BS127" s="1093"/>
      <c r="BT127" s="1094" t="s">
        <v>478</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479</v>
      </c>
      <c r="CQ127" s="1008"/>
      <c r="CR127" s="1008"/>
      <c r="CS127" s="1008"/>
      <c r="CT127" s="1008"/>
      <c r="CU127" s="1008"/>
      <c r="CV127" s="1008"/>
      <c r="CW127" s="1008"/>
      <c r="CX127" s="1008"/>
      <c r="CY127" s="1008"/>
      <c r="CZ127" s="1008"/>
      <c r="DA127" s="1008"/>
      <c r="DB127" s="1008"/>
      <c r="DC127" s="1008"/>
      <c r="DD127" s="1008"/>
      <c r="DE127" s="1008"/>
      <c r="DF127" s="1009"/>
      <c r="DG127" s="977" t="s">
        <v>227</v>
      </c>
      <c r="DH127" s="978"/>
      <c r="DI127" s="978"/>
      <c r="DJ127" s="978"/>
      <c r="DK127" s="978"/>
      <c r="DL127" s="978" t="s">
        <v>227</v>
      </c>
      <c r="DM127" s="978"/>
      <c r="DN127" s="978"/>
      <c r="DO127" s="978"/>
      <c r="DP127" s="978"/>
      <c r="DQ127" s="978" t="s">
        <v>227</v>
      </c>
      <c r="DR127" s="978"/>
      <c r="DS127" s="978"/>
      <c r="DT127" s="978"/>
      <c r="DU127" s="978"/>
      <c r="DV127" s="979" t="s">
        <v>434</v>
      </c>
      <c r="DW127" s="979"/>
      <c r="DX127" s="979"/>
      <c r="DY127" s="979"/>
      <c r="DZ127" s="980"/>
    </row>
    <row r="128" spans="1:130" s="248" customFormat="1" ht="26.25" customHeight="1" thickBot="1" x14ac:dyDescent="0.2">
      <c r="A128" s="1102" t="s">
        <v>480</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481</v>
      </c>
      <c r="X128" s="1104"/>
      <c r="Y128" s="1104"/>
      <c r="Z128" s="1105"/>
      <c r="AA128" s="1106">
        <v>46274</v>
      </c>
      <c r="AB128" s="1107"/>
      <c r="AC128" s="1107"/>
      <c r="AD128" s="1107"/>
      <c r="AE128" s="1108"/>
      <c r="AF128" s="1109">
        <v>32467</v>
      </c>
      <c r="AG128" s="1107"/>
      <c r="AH128" s="1107"/>
      <c r="AI128" s="1107"/>
      <c r="AJ128" s="1108"/>
      <c r="AK128" s="1109">
        <v>35412</v>
      </c>
      <c r="AL128" s="1107"/>
      <c r="AM128" s="1107"/>
      <c r="AN128" s="1107"/>
      <c r="AO128" s="1108"/>
      <c r="AP128" s="1110"/>
      <c r="AQ128" s="1111"/>
      <c r="AR128" s="1111"/>
      <c r="AS128" s="1111"/>
      <c r="AT128" s="1112"/>
      <c r="AU128" s="284"/>
      <c r="AV128" s="284"/>
      <c r="AW128" s="284"/>
      <c r="AX128" s="946" t="s">
        <v>482</v>
      </c>
      <c r="AY128" s="947"/>
      <c r="AZ128" s="947"/>
      <c r="BA128" s="947"/>
      <c r="BB128" s="947"/>
      <c r="BC128" s="947"/>
      <c r="BD128" s="947"/>
      <c r="BE128" s="948"/>
      <c r="BF128" s="1113" t="s">
        <v>227</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483</v>
      </c>
      <c r="CQ128" s="1096"/>
      <c r="CR128" s="1096"/>
      <c r="CS128" s="1096"/>
      <c r="CT128" s="1096"/>
      <c r="CU128" s="1096"/>
      <c r="CV128" s="1096"/>
      <c r="CW128" s="1096"/>
      <c r="CX128" s="1096"/>
      <c r="CY128" s="1096"/>
      <c r="CZ128" s="1096"/>
      <c r="DA128" s="1096"/>
      <c r="DB128" s="1096"/>
      <c r="DC128" s="1096"/>
      <c r="DD128" s="1096"/>
      <c r="DE128" s="1096"/>
      <c r="DF128" s="1097"/>
      <c r="DG128" s="1098" t="s">
        <v>227</v>
      </c>
      <c r="DH128" s="1099"/>
      <c r="DI128" s="1099"/>
      <c r="DJ128" s="1099"/>
      <c r="DK128" s="1099"/>
      <c r="DL128" s="1099" t="s">
        <v>227</v>
      </c>
      <c r="DM128" s="1099"/>
      <c r="DN128" s="1099"/>
      <c r="DO128" s="1099"/>
      <c r="DP128" s="1099"/>
      <c r="DQ128" s="1099" t="s">
        <v>227</v>
      </c>
      <c r="DR128" s="1099"/>
      <c r="DS128" s="1099"/>
      <c r="DT128" s="1099"/>
      <c r="DU128" s="1099"/>
      <c r="DV128" s="1100" t="s">
        <v>227</v>
      </c>
      <c r="DW128" s="1100"/>
      <c r="DX128" s="1100"/>
      <c r="DY128" s="1100"/>
      <c r="DZ128" s="1101"/>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484</v>
      </c>
      <c r="X129" s="1132"/>
      <c r="Y129" s="1132"/>
      <c r="Z129" s="1133"/>
      <c r="AA129" s="1016">
        <v>3886897</v>
      </c>
      <c r="AB129" s="1017"/>
      <c r="AC129" s="1017"/>
      <c r="AD129" s="1017"/>
      <c r="AE129" s="1018"/>
      <c r="AF129" s="1019">
        <v>3885110</v>
      </c>
      <c r="AG129" s="1017"/>
      <c r="AH129" s="1017"/>
      <c r="AI129" s="1017"/>
      <c r="AJ129" s="1018"/>
      <c r="AK129" s="1019">
        <v>4133386</v>
      </c>
      <c r="AL129" s="1017"/>
      <c r="AM129" s="1017"/>
      <c r="AN129" s="1017"/>
      <c r="AO129" s="1018"/>
      <c r="AP129" s="1134"/>
      <c r="AQ129" s="1135"/>
      <c r="AR129" s="1135"/>
      <c r="AS129" s="1135"/>
      <c r="AT129" s="1136"/>
      <c r="AU129" s="286"/>
      <c r="AV129" s="286"/>
      <c r="AW129" s="286"/>
      <c r="AX129" s="1125" t="s">
        <v>485</v>
      </c>
      <c r="AY129" s="1008"/>
      <c r="AZ129" s="1008"/>
      <c r="BA129" s="1008"/>
      <c r="BB129" s="1008"/>
      <c r="BC129" s="1008"/>
      <c r="BD129" s="1008"/>
      <c r="BE129" s="1009"/>
      <c r="BF129" s="1126" t="s">
        <v>227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487</v>
      </c>
      <c r="X130" s="1132"/>
      <c r="Y130" s="1132"/>
      <c r="Z130" s="1133"/>
      <c r="AA130" s="1016">
        <v>562076</v>
      </c>
      <c r="AB130" s="1017"/>
      <c r="AC130" s="1017"/>
      <c r="AD130" s="1017"/>
      <c r="AE130" s="1018"/>
      <c r="AF130" s="1019">
        <v>547101</v>
      </c>
      <c r="AG130" s="1017"/>
      <c r="AH130" s="1017"/>
      <c r="AI130" s="1017"/>
      <c r="AJ130" s="1018"/>
      <c r="AK130" s="1019">
        <v>558185</v>
      </c>
      <c r="AL130" s="1017"/>
      <c r="AM130" s="1017"/>
      <c r="AN130" s="1017"/>
      <c r="AO130" s="1018"/>
      <c r="AP130" s="1134"/>
      <c r="AQ130" s="1135"/>
      <c r="AR130" s="1135"/>
      <c r="AS130" s="1135"/>
      <c r="AT130" s="1136"/>
      <c r="AU130" s="286"/>
      <c r="AV130" s="286"/>
      <c r="AW130" s="286"/>
      <c r="AX130" s="1125" t="s">
        <v>488</v>
      </c>
      <c r="AY130" s="1008"/>
      <c r="AZ130" s="1008"/>
      <c r="BA130" s="1008"/>
      <c r="BB130" s="1008"/>
      <c r="BC130" s="1008"/>
      <c r="BD130" s="1008"/>
      <c r="BE130" s="1009"/>
      <c r="BF130" s="1162">
        <v>10.1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489</v>
      </c>
      <c r="X131" s="1170"/>
      <c r="Y131" s="1170"/>
      <c r="Z131" s="1171"/>
      <c r="AA131" s="1063">
        <v>3324821</v>
      </c>
      <c r="AB131" s="1042"/>
      <c r="AC131" s="1042"/>
      <c r="AD131" s="1042"/>
      <c r="AE131" s="1043"/>
      <c r="AF131" s="1041">
        <v>3338009</v>
      </c>
      <c r="AG131" s="1042"/>
      <c r="AH131" s="1042"/>
      <c r="AI131" s="1042"/>
      <c r="AJ131" s="1043"/>
      <c r="AK131" s="1041">
        <v>3575201</v>
      </c>
      <c r="AL131" s="1042"/>
      <c r="AM131" s="1042"/>
      <c r="AN131" s="1042"/>
      <c r="AO131" s="1043"/>
      <c r="AP131" s="1172"/>
      <c r="AQ131" s="1173"/>
      <c r="AR131" s="1173"/>
      <c r="AS131" s="1173"/>
      <c r="AT131" s="1174"/>
      <c r="AU131" s="286"/>
      <c r="AV131" s="286"/>
      <c r="AW131" s="286"/>
      <c r="AX131" s="1144" t="s">
        <v>490</v>
      </c>
      <c r="AY131" s="1096"/>
      <c r="AZ131" s="1096"/>
      <c r="BA131" s="1096"/>
      <c r="BB131" s="1096"/>
      <c r="BC131" s="1096"/>
      <c r="BD131" s="1096"/>
      <c r="BE131" s="1097"/>
      <c r="BF131" s="1145">
        <v>25.7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492</v>
      </c>
      <c r="W132" s="1155"/>
      <c r="X132" s="1155"/>
      <c r="Y132" s="1155"/>
      <c r="Z132" s="1156"/>
      <c r="AA132" s="1157">
        <v>9.7368850830000007</v>
      </c>
      <c r="AB132" s="1158"/>
      <c r="AC132" s="1158"/>
      <c r="AD132" s="1158"/>
      <c r="AE132" s="1159"/>
      <c r="AF132" s="1160">
        <v>10.03972727</v>
      </c>
      <c r="AG132" s="1158"/>
      <c r="AH132" s="1158"/>
      <c r="AI132" s="1158"/>
      <c r="AJ132" s="1159"/>
      <c r="AK132" s="1160">
        <v>10.673078240000001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493</v>
      </c>
      <c r="W133" s="1138"/>
      <c r="X133" s="1138"/>
      <c r="Y133" s="1138"/>
      <c r="Z133" s="1139"/>
      <c r="AA133" s="1140">
        <v>9.1999999999999993</v>
      </c>
      <c r="AB133" s="1141"/>
      <c r="AC133" s="1141"/>
      <c r="AD133" s="1141"/>
      <c r="AE133" s="1142"/>
      <c r="AF133" s="1140">
        <v>10</v>
      </c>
      <c r="AG133" s="1141"/>
      <c r="AH133" s="1141"/>
      <c r="AI133" s="1141"/>
      <c r="AJ133" s="1142"/>
      <c r="AK133" s="1140">
        <v>10.1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5QQxzIN5xxu9wQYxfEsC/oCs+DUCbBRJ3y0FV61KwVSF4zYYc1i836cRzTKyhmr3O4Um8FXFTUiV6OTtCiydw==" saltValue="CH1FLPbnZZ3kA3vxK05x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BF53" sqref="BF5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Y8wZEEyNP+wkcr93GER1OAvFx1aYfpJni09CaL+VotYJBI5XEO9n9uCtbjoaNvubS5qKm37uuIQ0HNGd2OK/A==" saltValue="4qbZKWr6SmI84D0D4dsJG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HNmupPBChbBGJVegvRQdU6kXvI602z3A90uVPUS4ba25+nhdRddITqc2tU7aVAHC6O+0ECe7iT85q5HJxgJew==" saltValue="MC4Rx/ABJh5yfzX48DhOr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L64" sqref="AL6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502</v>
      </c>
      <c r="AL9" s="1178"/>
      <c r="AM9" s="1178"/>
      <c r="AN9" s="1179"/>
      <c r="AO9" s="314">
        <v>1160170</v>
      </c>
      <c r="AP9" s="314">
        <v>88206</v>
      </c>
      <c r="AQ9" s="315">
        <v>105491</v>
      </c>
      <c r="AR9" s="316">
        <v>-16.399999999999999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503</v>
      </c>
      <c r="AL10" s="1178"/>
      <c r="AM10" s="1178"/>
      <c r="AN10" s="1179"/>
      <c r="AO10" s="317">
        <v>257392</v>
      </c>
      <c r="AP10" s="317">
        <v>19569</v>
      </c>
      <c r="AQ10" s="318">
        <v>15011</v>
      </c>
      <c r="AR10" s="319">
        <v>30.4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504</v>
      </c>
      <c r="AL11" s="1178"/>
      <c r="AM11" s="1178"/>
      <c r="AN11" s="1179"/>
      <c r="AO11" s="317">
        <v>780</v>
      </c>
      <c r="AP11" s="317">
        <v>59</v>
      </c>
      <c r="AQ11" s="318">
        <v>1542</v>
      </c>
      <c r="AR11" s="319">
        <v>-96.2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506</v>
      </c>
      <c r="AP12" s="317" t="s">
        <v>506</v>
      </c>
      <c r="AQ12" s="318">
        <v>23</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507</v>
      </c>
      <c r="AL13" s="1178"/>
      <c r="AM13" s="1178"/>
      <c r="AN13" s="1179"/>
      <c r="AO13" s="317">
        <v>62403</v>
      </c>
      <c r="AP13" s="317">
        <v>4744</v>
      </c>
      <c r="AQ13" s="318">
        <v>4603</v>
      </c>
      <c r="AR13" s="319">
        <v>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508</v>
      </c>
      <c r="AL14" s="1178"/>
      <c r="AM14" s="1178"/>
      <c r="AN14" s="1179"/>
      <c r="AO14" s="317">
        <v>63336</v>
      </c>
      <c r="AP14" s="317">
        <v>4815</v>
      </c>
      <c r="AQ14" s="318">
        <v>2567</v>
      </c>
      <c r="AR14" s="319">
        <v>87.6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509</v>
      </c>
      <c r="AL15" s="1184"/>
      <c r="AM15" s="1184"/>
      <c r="AN15" s="1185"/>
      <c r="AO15" s="317">
        <v>-78632</v>
      </c>
      <c r="AP15" s="317">
        <v>-5978</v>
      </c>
      <c r="AQ15" s="318">
        <v>-8232</v>
      </c>
      <c r="AR15" s="319">
        <v>-27.4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1465449</v>
      </c>
      <c r="AP16" s="317">
        <v>111416</v>
      </c>
      <c r="AQ16" s="318">
        <v>121006</v>
      </c>
      <c r="AR16" s="319">
        <v>-7.9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514</v>
      </c>
      <c r="AL21" s="1187"/>
      <c r="AM21" s="1187"/>
      <c r="AN21" s="1188"/>
      <c r="AO21" s="330">
        <v>8.9700000000000006</v>
      </c>
      <c r="AP21" s="331">
        <v>10.65</v>
      </c>
      <c r="AQ21" s="332">
        <v>-1.68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515</v>
      </c>
      <c r="AL22" s="1187"/>
      <c r="AM22" s="1187"/>
      <c r="AN22" s="1188"/>
      <c r="AO22" s="335">
        <v>92.8</v>
      </c>
      <c r="AP22" s="336">
        <v>96.6</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519</v>
      </c>
      <c r="AL32" s="1181"/>
      <c r="AM32" s="1181"/>
      <c r="AN32" s="1182"/>
      <c r="AO32" s="345">
        <v>685386</v>
      </c>
      <c r="AP32" s="345">
        <v>52109</v>
      </c>
      <c r="AQ32" s="346">
        <v>57338</v>
      </c>
      <c r="AR32" s="347">
        <v>-9.1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520</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521</v>
      </c>
      <c r="AL34" s="1181"/>
      <c r="AM34" s="1181"/>
      <c r="AN34" s="1182"/>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522</v>
      </c>
      <c r="AL35" s="1181"/>
      <c r="AM35" s="1181"/>
      <c r="AN35" s="1182"/>
      <c r="AO35" s="345">
        <v>181131</v>
      </c>
      <c r="AP35" s="345">
        <v>13771</v>
      </c>
      <c r="AQ35" s="346">
        <v>15348</v>
      </c>
      <c r="AR35" s="347">
        <v>-10.3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523</v>
      </c>
      <c r="AL36" s="1181"/>
      <c r="AM36" s="1181"/>
      <c r="AN36" s="1182"/>
      <c r="AO36" s="345">
        <v>107315</v>
      </c>
      <c r="AP36" s="345">
        <v>8159</v>
      </c>
      <c r="AQ36" s="346">
        <v>3535</v>
      </c>
      <c r="AR36" s="347">
        <v>130.80000000000001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524</v>
      </c>
      <c r="AL37" s="1181"/>
      <c r="AM37" s="1181"/>
      <c r="AN37" s="1182"/>
      <c r="AO37" s="345" t="s">
        <v>506</v>
      </c>
      <c r="AP37" s="345" t="s">
        <v>506</v>
      </c>
      <c r="AQ37" s="346">
        <v>572</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525</v>
      </c>
      <c r="AL38" s="1190"/>
      <c r="AM38" s="1190"/>
      <c r="AN38" s="1191"/>
      <c r="AO38" s="348">
        <v>1349</v>
      </c>
      <c r="AP38" s="348">
        <v>103</v>
      </c>
      <c r="AQ38" s="349">
        <v>6</v>
      </c>
      <c r="AR38" s="337">
        <v>1616.7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526</v>
      </c>
      <c r="AL39" s="1190"/>
      <c r="AM39" s="1190"/>
      <c r="AN39" s="1191"/>
      <c r="AO39" s="345">
        <v>-35412</v>
      </c>
      <c r="AP39" s="345">
        <v>-2692</v>
      </c>
      <c r="AQ39" s="346">
        <v>-3451</v>
      </c>
      <c r="AR39" s="347">
        <v>-22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527</v>
      </c>
      <c r="AL40" s="1181"/>
      <c r="AM40" s="1181"/>
      <c r="AN40" s="1182"/>
      <c r="AO40" s="345">
        <v>-558185</v>
      </c>
      <c r="AP40" s="345">
        <v>-42438</v>
      </c>
      <c r="AQ40" s="346">
        <v>-50518</v>
      </c>
      <c r="AR40" s="347">
        <v>-16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381584</v>
      </c>
      <c r="AP41" s="345">
        <v>29011</v>
      </c>
      <c r="AQ41" s="346">
        <v>22830</v>
      </c>
      <c r="AR41" s="347">
        <v>27.1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497</v>
      </c>
      <c r="AN49" s="1197" t="s">
        <v>531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1486114</v>
      </c>
      <c r="AN51" s="367">
        <v>110566</v>
      </c>
      <c r="AO51" s="368">
        <v>44.3</v>
      </c>
      <c r="AP51" s="369">
        <v>79466</v>
      </c>
      <c r="AQ51" s="370">
        <v>4.5999999999999996</v>
      </c>
      <c r="AR51" s="371">
        <v>39.700000000000003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134985</v>
      </c>
      <c r="AN52" s="375">
        <v>10043</v>
      </c>
      <c r="AO52" s="376">
        <v>-53.5</v>
      </c>
      <c r="AP52" s="377">
        <v>44645</v>
      </c>
      <c r="AQ52" s="378">
        <v>9.6999999999999993</v>
      </c>
      <c r="AR52" s="379">
        <v>-63.2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1850465</v>
      </c>
      <c r="AN53" s="367">
        <v>138632</v>
      </c>
      <c r="AO53" s="368">
        <v>25.4</v>
      </c>
      <c r="AP53" s="369">
        <v>90072</v>
      </c>
      <c r="AQ53" s="370">
        <v>13.3</v>
      </c>
      <c r="AR53" s="371">
        <v>12.1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167690</v>
      </c>
      <c r="AN54" s="375">
        <v>12563</v>
      </c>
      <c r="AO54" s="376">
        <v>25.1</v>
      </c>
      <c r="AP54" s="377">
        <v>46083</v>
      </c>
      <c r="AQ54" s="378">
        <v>3.2</v>
      </c>
      <c r="AR54" s="379">
        <v>21.9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2148413</v>
      </c>
      <c r="AN55" s="367">
        <v>162340</v>
      </c>
      <c r="AO55" s="368">
        <v>17.100000000000001</v>
      </c>
      <c r="AP55" s="369">
        <v>88328</v>
      </c>
      <c r="AQ55" s="370">
        <v>-1.9</v>
      </c>
      <c r="AR55" s="371">
        <v>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108977</v>
      </c>
      <c r="AN56" s="375">
        <v>8235</v>
      </c>
      <c r="AO56" s="376">
        <v>-34.5</v>
      </c>
      <c r="AP56" s="377">
        <v>49013</v>
      </c>
      <c r="AQ56" s="378">
        <v>6.4</v>
      </c>
      <c r="AR56" s="379">
        <v>-40.9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3707332</v>
      </c>
      <c r="AN57" s="367">
        <v>281050</v>
      </c>
      <c r="AO57" s="368">
        <v>73.099999999999994</v>
      </c>
      <c r="AP57" s="369">
        <v>103390</v>
      </c>
      <c r="AQ57" s="370">
        <v>17.100000000000001</v>
      </c>
      <c r="AR57" s="371">
        <v>56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75449</v>
      </c>
      <c r="AN58" s="375">
        <v>5720</v>
      </c>
      <c r="AO58" s="376">
        <v>-30.5</v>
      </c>
      <c r="AP58" s="377">
        <v>51269</v>
      </c>
      <c r="AQ58" s="378">
        <v>4.5999999999999996</v>
      </c>
      <c r="AR58" s="379">
        <v>-35.1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3255464</v>
      </c>
      <c r="AN59" s="367">
        <v>247507</v>
      </c>
      <c r="AO59" s="368">
        <v>-11.9</v>
      </c>
      <c r="AP59" s="369">
        <v>117234</v>
      </c>
      <c r="AQ59" s="370">
        <v>13.4</v>
      </c>
      <c r="AR59" s="371">
        <v>-25.3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194069</v>
      </c>
      <c r="AN60" s="375">
        <v>14755</v>
      </c>
      <c r="AO60" s="376">
        <v>158</v>
      </c>
      <c r="AP60" s="377">
        <v>59796</v>
      </c>
      <c r="AQ60" s="378">
        <v>16.600000000000001</v>
      </c>
      <c r="AR60" s="379">
        <v>141.4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2489558</v>
      </c>
      <c r="AN61" s="382">
        <v>188019</v>
      </c>
      <c r="AO61" s="383">
        <v>29.6</v>
      </c>
      <c r="AP61" s="384">
        <v>95698</v>
      </c>
      <c r="AQ61" s="385">
        <v>9.3000000000000007</v>
      </c>
      <c r="AR61" s="371">
        <v>20.3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136234</v>
      </c>
      <c r="AN62" s="375">
        <v>10263</v>
      </c>
      <c r="AO62" s="376">
        <v>12.9</v>
      </c>
      <c r="AP62" s="377">
        <v>50161</v>
      </c>
      <c r="AQ62" s="378">
        <v>8.1</v>
      </c>
      <c r="AR62" s="379">
        <v>4.8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DvYsM0grS4VaQIEWcaNoxIVQYN+t8AOp6UokrbNTU1FKeHA3fKx+tHuTrBCbYkpwQlSj/DaqcM18g/8534fCg==" saltValue="C/ORryQj1kJjL5KjuNvR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2" zoomScaleNormal="100" zoomScaleSheetLayoutView="55" workbookViewId="0">
      <selection activeCell="BK63" sqref="BK6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vr3LhaIp5DA5kpUMdnaQc4gmqrHUKq+Qm54+PFcbaK62zR3MRzGMRRPi/6n70z9oq1vws7hqzfmokL7jg/kmzQ==" saltValue="OE115nk/i7urCfMGuZsc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9" zoomScaleNormal="100" zoomScaleSheetLayoutView="55" workbookViewId="0">
      <selection activeCell="BL85" sqref="BL8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mEUZMkNd/lFno9idMtHT/bhEaBfSwLTez5DMnF7BL94KHCoqZZXdBMq/bz28CnIoExAdkG+LmnYblDyTGfP+/g==" saltValue="u05vsEzQyvR635e3KsYD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40.31</v>
      </c>
      <c r="G47" s="12">
        <v>40.47</v>
      </c>
      <c r="H47" s="12">
        <v>47.64</v>
      </c>
      <c r="I47" s="12">
        <v>44.47</v>
      </c>
      <c r="J47" s="13">
        <v>42.64</v>
      </c>
    </row>
    <row r="48" spans="2:10" ht="57.75" customHeight="1" x14ac:dyDescent="0.15">
      <c r="B48" s="14"/>
      <c r="C48" s="1202" t="s">
        <v>4</v>
      </c>
      <c r="D48" s="1202"/>
      <c r="E48" s="1203"/>
      <c r="F48" s="15">
        <v>4.26</v>
      </c>
      <c r="G48" s="16">
        <v>8.16</v>
      </c>
      <c r="H48" s="16">
        <v>5.48</v>
      </c>
      <c r="I48" s="16">
        <v>8.0500000000000007</v>
      </c>
      <c r="J48" s="17">
        <v>4.12</v>
      </c>
    </row>
    <row r="49" spans="2:10" ht="57.75" customHeight="1" thickBot="1" x14ac:dyDescent="0.2">
      <c r="B49" s="18"/>
      <c r="C49" s="1204" t="s">
        <v>5</v>
      </c>
      <c r="D49" s="1204"/>
      <c r="E49" s="1205"/>
      <c r="F49" s="19">
        <v>4.58</v>
      </c>
      <c r="G49" s="20">
        <v>3.93</v>
      </c>
      <c r="H49" s="20">
        <v>4.75</v>
      </c>
      <c r="I49" s="20" t="s">
        <v>552</v>
      </c>
      <c r="J49" s="21" t="s">
        <v>553</v>
      </c>
    </row>
    <row r="50" spans="2:10" ht="13.5" customHeight="1" x14ac:dyDescent="0.15"/>
  </sheetData>
  <sheetProtection algorithmName="SHA-512" hashValue="wqpn2N6wAxZhKl4WHG4Wc+r/8F2JNgKaB3AF8q7vFNNEyxQk9rgnJqU1k2N6Wop8s2w2BnyQ2+T0OJ0W0tnh6w==" saltValue="69h45BIkFICetDE7V/xP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仲村　翼</cp:lastModifiedBy>
  <cp:lastPrinted>2022-03-03T00:23:20Z</cp:lastPrinted>
  <dcterms:created xsi:type="dcterms:W3CDTF">2022-02-02T07:47:19Z</dcterms:created>
  <dcterms:modified xsi:type="dcterms:W3CDTF">2022-09-20T02:11:34Z</dcterms:modified>
  <cp:category/>
</cp:coreProperties>
</file>