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D5g+caUZSOvWVJ4svRbBxa1K9Nraar9ikLEczZjOLunbaU+WNuGCS3gdPhtZvONN7DgKra2F2zuhq9HpF1vtnA==" workbookSaltValue="QnpTLdqwxZ5NSMNmFZP7aQ==" workbookSpinCount="100000" lockStructure="1"/>
  <bookViews>
    <workbookView xWindow="-105" yWindow="-105" windowWidth="20730" windowHeight="11760"/>
  </bookViews>
  <sheets>
    <sheet name="自立訓練" sheetId="1" r:id="rId1"/>
  </sheets>
  <definedNames>
    <definedName name="_xlnm.Print_Area" localSheetId="0">自立訓練!$A$1:$X$53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20" i="1"/>
  <c r="G6" i="1"/>
  <c r="E48" i="1" l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I47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I22" i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I8" i="1"/>
  <c r="Q49" i="1" l="1"/>
  <c r="U49" i="1" s="1"/>
  <c r="Z49" i="1"/>
  <c r="Q24" i="1"/>
  <c r="U24" i="1" s="1"/>
  <c r="Z24" i="1"/>
  <c r="Z10" i="1"/>
  <c r="Q10" i="1"/>
  <c r="U10" i="1" s="1"/>
  <c r="D52" i="1" l="1"/>
  <c r="H52" i="1" s="1"/>
  <c r="D27" i="1" l="1"/>
  <c r="H27" i="1" s="1"/>
  <c r="D35" i="1"/>
  <c r="H35" i="1" s="1"/>
  <c r="F36" i="1" s="1"/>
  <c r="D13" i="1" l="1"/>
  <c r="H13" i="1" s="1"/>
  <c r="D34" i="1"/>
  <c r="H34" i="1" s="1"/>
  <c r="D36" i="1" s="1"/>
  <c r="H36" i="1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まずは
こちらを入力してください</t>
        </r>
      </text>
    </commen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まずは
こちらを入力してください</t>
        </r>
      </text>
    </commen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まずは
こちらを入力してください</t>
        </r>
      </text>
    </comment>
  </commentList>
</comments>
</file>

<file path=xl/sharedStrings.xml><?xml version="1.0" encoding="utf-8"?>
<sst xmlns="http://schemas.openxmlformats.org/spreadsheetml/2006/main" count="108" uniqueCount="48">
  <si>
    <t>ア</t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</si>
  <si>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6"/>
  </si>
  <si>
    <t>人員配置</t>
    <rPh sb="0" eb="2">
      <t>ジンイン</t>
    </rPh>
    <rPh sb="2" eb="4">
      <t>ハイチ</t>
    </rPh>
    <phoneticPr fontId="6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</si>
  <si>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6"/>
  </si>
  <si>
    <t>人　　÷</t>
    <rPh sb="0" eb="1">
      <t>ニン</t>
    </rPh>
    <phoneticPr fontId="6"/>
  </si>
  <si>
    <t xml:space="preserve"> 　＝</t>
    <phoneticPr fontId="6"/>
  </si>
  <si>
    <t>事業所名：</t>
    <rPh sb="0" eb="3">
      <t>ジギョウショ</t>
    </rPh>
    <rPh sb="3" eb="4">
      <t>ナ</t>
    </rPh>
    <phoneticPr fontId="5"/>
  </si>
  <si>
    <t>【単位：人】</t>
    <rPh sb="1" eb="3">
      <t>タンイ</t>
    </rPh>
    <rPh sb="4" eb="5">
      <t>ニン</t>
    </rPh>
    <phoneticPr fontId="5"/>
  </si>
  <si>
    <t>1日あたり平均利用者数（小数点第2位以下を切り上げる）</t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12" eb="15">
      <t>ショウスウテン</t>
    </rPh>
    <rPh sb="15" eb="16">
      <t>ダイ</t>
    </rPh>
    <rPh sb="17" eb="18">
      <t>イ</t>
    </rPh>
    <rPh sb="18" eb="20">
      <t>イカ</t>
    </rPh>
    <rPh sb="21" eb="22">
      <t>キ</t>
    </rPh>
    <rPh sb="23" eb="24">
      <t>ア</t>
    </rPh>
    <phoneticPr fontId="5"/>
  </si>
  <si>
    <t>利用者
延数計</t>
    <rPh sb="0" eb="3">
      <t>リヨウシャ</t>
    </rPh>
    <rPh sb="4" eb="5">
      <t>ノ</t>
    </rPh>
    <rPh sb="5" eb="6">
      <t>スウ</t>
    </rPh>
    <rPh sb="6" eb="7">
      <t>ケイ</t>
    </rPh>
    <phoneticPr fontId="5"/>
  </si>
  <si>
    <t>Ａ　
（人）</t>
    <rPh sb="4" eb="5">
      <t>ニン</t>
    </rPh>
    <phoneticPr fontId="5"/>
  </si>
  <si>
    <t>Ｂ　
（日）</t>
    <rPh sb="4" eb="5">
      <t>ヒ</t>
    </rPh>
    <phoneticPr fontId="5"/>
  </si>
  <si>
    <t>延べ開所
日　　数</t>
    <rPh sb="0" eb="1">
      <t>ノ</t>
    </rPh>
    <rPh sb="2" eb="4">
      <t>カイショ</t>
    </rPh>
    <rPh sb="5" eb="6">
      <t>ニチ</t>
    </rPh>
    <rPh sb="8" eb="9">
      <t>スウ</t>
    </rPh>
    <phoneticPr fontId="5"/>
  </si>
  <si>
    <t>利用者延べ人数</t>
    <rPh sb="0" eb="3">
      <t>リヨウシャ</t>
    </rPh>
    <rPh sb="3" eb="4">
      <t>ノ</t>
    </rPh>
    <rPh sb="5" eb="7">
      <t>ニンズウ</t>
    </rPh>
    <phoneticPr fontId="6"/>
  </si>
  <si>
    <t>　→</t>
    <phoneticPr fontId="4"/>
  </si>
  <si>
    <t>10:1</t>
    <phoneticPr fontId="4"/>
  </si>
  <si>
    <t>6:1</t>
    <phoneticPr fontId="4"/>
  </si>
  <si>
    <t>１人以上は常勤配置が必要</t>
  </si>
  <si>
    <t>　平均利用者数・人員計算表（自立訓練（生活訓練）用）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18">
      <t>ジリツクンレン</t>
    </rPh>
    <rPh sb="19" eb="23">
      <t>セイカツクンレン</t>
    </rPh>
    <rPh sb="24" eb="25">
      <t>ヨウ</t>
    </rPh>
    <phoneticPr fontId="5"/>
  </si>
  <si>
    <t>生活支援員</t>
    <rPh sb="0" eb="5">
      <t>セイカツシエンイン</t>
    </rPh>
    <phoneticPr fontId="4"/>
  </si>
  <si>
    <t xml:space="preserve"> 人</t>
    <phoneticPr fontId="4"/>
  </si>
  <si>
    <t>　平均利用者数・人員計算表（宿泊型自立訓練用）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17">
      <t>シュクハクガタ</t>
    </rPh>
    <rPh sb="17" eb="19">
      <t>ジリツ</t>
    </rPh>
    <rPh sb="19" eb="21">
      <t>クンレン</t>
    </rPh>
    <rPh sb="21" eb="22">
      <t>ヨウ</t>
    </rPh>
    <phoneticPr fontId="5"/>
  </si>
  <si>
    <t>生活支援員（宿泊型）</t>
    <rPh sb="0" eb="2">
      <t>セイカツ</t>
    </rPh>
    <rPh sb="2" eb="4">
      <t>シエン</t>
    </rPh>
    <rPh sb="4" eb="5">
      <t>イン</t>
    </rPh>
    <rPh sb="6" eb="9">
      <t>シュクハクガタ</t>
    </rPh>
    <phoneticPr fontId="6"/>
  </si>
  <si>
    <t>地域移行支援員</t>
    <rPh sb="0" eb="4">
      <t>チイキイコウ</t>
    </rPh>
    <rPh sb="4" eb="7">
      <t>シエンイン</t>
    </rPh>
    <phoneticPr fontId="6"/>
  </si>
  <si>
    <t>１人以上の配置が必要（常勤は問わない）</t>
    <rPh sb="1" eb="2">
      <t>ニン</t>
    </rPh>
    <rPh sb="2" eb="4">
      <t>イジョウ</t>
    </rPh>
    <rPh sb="5" eb="7">
      <t>ハイチ</t>
    </rPh>
    <rPh sb="8" eb="10">
      <t>ヒツヨウ</t>
    </rPh>
    <rPh sb="11" eb="13">
      <t>ジョウキン</t>
    </rPh>
    <rPh sb="14" eb="15">
      <t>ト</t>
    </rPh>
    <phoneticPr fontId="4"/>
  </si>
  <si>
    <t>　自立訓練（生活訓練）及び（宿泊型自立訓練)を行う場合</t>
    <rPh sb="1" eb="3">
      <t>ジリツ</t>
    </rPh>
    <rPh sb="3" eb="5">
      <t>クンレン</t>
    </rPh>
    <rPh sb="6" eb="8">
      <t>セイカツ</t>
    </rPh>
    <rPh sb="8" eb="10">
      <t>クンレン</t>
    </rPh>
    <rPh sb="11" eb="12">
      <t>オヨ</t>
    </rPh>
    <rPh sb="14" eb="17">
      <t>シュクハクガタ</t>
    </rPh>
    <rPh sb="17" eb="19">
      <t>ジリツ</t>
    </rPh>
    <rPh sb="19" eb="21">
      <t>クンレン</t>
    </rPh>
    <rPh sb="23" eb="24">
      <t>オコナ</t>
    </rPh>
    <rPh sb="25" eb="27">
      <t>バアイ</t>
    </rPh>
    <phoneticPr fontId="5"/>
  </si>
  <si>
    <t>生活支援員（宿泊型以外）</t>
    <rPh sb="0" eb="2">
      <t>セイカツ</t>
    </rPh>
    <rPh sb="2" eb="4">
      <t>シエン</t>
    </rPh>
    <rPh sb="4" eb="5">
      <t>イン</t>
    </rPh>
    <rPh sb="6" eb="9">
      <t>シュクハクガタ</t>
    </rPh>
    <rPh sb="9" eb="11">
      <t>イガイ</t>
    </rPh>
    <phoneticPr fontId="6"/>
  </si>
  <si>
    <t>6:1</t>
    <phoneticPr fontId="6"/>
  </si>
  <si>
    <t xml:space="preserve"> 人(Ａ)</t>
    <rPh sb="1" eb="2">
      <t>ニン</t>
    </rPh>
    <phoneticPr fontId="6"/>
  </si>
  <si>
    <t>10:1</t>
    <phoneticPr fontId="6"/>
  </si>
  <si>
    <t>＝</t>
    <phoneticPr fontId="6"/>
  </si>
  <si>
    <t xml:space="preserve"> 人(Ｂ)</t>
    <rPh sb="1" eb="2">
      <t>ニン</t>
    </rPh>
    <phoneticPr fontId="6"/>
  </si>
  <si>
    <t>（Ａ）　＋　（Ｂ）</t>
    <phoneticPr fontId="6"/>
  </si>
  <si>
    <t>＋</t>
    <phoneticPr fontId="6"/>
  </si>
  <si>
    <t xml:space="preserve"> 人</t>
    <rPh sb="1" eb="2">
      <t>ニン</t>
    </rPh>
    <phoneticPr fontId="6"/>
  </si>
  <si>
    <t>←</t>
    <phoneticPr fontId="6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</si>
  <si>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6"/>
  </si>
  <si>
    <t>※　自立訓練（生活訓練）と宿泊型自立訓練に必要な生活支援員の合計数以上の配置が必要</t>
    <rPh sb="2" eb="4">
      <t>ジリツ</t>
    </rPh>
    <rPh sb="4" eb="6">
      <t>クンレン</t>
    </rPh>
    <rPh sb="7" eb="9">
      <t>セイカツ</t>
    </rPh>
    <rPh sb="9" eb="11">
      <t>クンレン</t>
    </rPh>
    <rPh sb="13" eb="16">
      <t>シュクハクガタ</t>
    </rPh>
    <rPh sb="16" eb="18">
      <t>ジリツ</t>
    </rPh>
    <rPh sb="18" eb="20">
      <t>クンレン</t>
    </rPh>
    <rPh sb="21" eb="23">
      <t>ヒツヨウ</t>
    </rPh>
    <rPh sb="24" eb="26">
      <t>セイカツ</t>
    </rPh>
    <rPh sb="26" eb="28">
      <t>シエン</t>
    </rPh>
    <rPh sb="28" eb="29">
      <t>イン</t>
    </rPh>
    <rPh sb="30" eb="32">
      <t>ゴウケイ</t>
    </rPh>
    <rPh sb="32" eb="33">
      <t>スウ</t>
    </rPh>
    <rPh sb="33" eb="35">
      <t>イジョウ</t>
    </rPh>
    <rPh sb="36" eb="38">
      <t>ハイチ</t>
    </rPh>
    <rPh sb="39" eb="41">
      <t>ヒツヨウ</t>
    </rPh>
    <phoneticPr fontId="6"/>
  </si>
  <si>
    <t>※　自立訓練（生活訓練）と（宿泊型自立訓練）の利用者数及び開所日数を記入してください。</t>
    <rPh sb="2" eb="4">
      <t>ジリツ</t>
    </rPh>
    <rPh sb="4" eb="6">
      <t>クンレン</t>
    </rPh>
    <rPh sb="7" eb="9">
      <t>セイカツ</t>
    </rPh>
    <rPh sb="9" eb="11">
      <t>クンレン</t>
    </rPh>
    <rPh sb="14" eb="17">
      <t>シュクハクガタ</t>
    </rPh>
    <rPh sb="17" eb="19">
      <t>ジリツ</t>
    </rPh>
    <rPh sb="19" eb="21">
      <t>クンレン</t>
    </rPh>
    <rPh sb="23" eb="26">
      <t>リヨウシャ</t>
    </rPh>
    <rPh sb="26" eb="27">
      <t>スウ</t>
    </rPh>
    <rPh sb="27" eb="28">
      <t>オヨ</t>
    </rPh>
    <rPh sb="29" eb="31">
      <t>カイショ</t>
    </rPh>
    <rPh sb="31" eb="33">
      <t>ニッスウ</t>
    </rPh>
    <rPh sb="34" eb="36">
      <t>キニュウ</t>
    </rPh>
    <phoneticPr fontId="10"/>
  </si>
  <si>
    <t>　平均利用者数・人員計算表（自立訓練（機能訓練）用）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18">
      <t>ジリツクンレン</t>
    </rPh>
    <rPh sb="19" eb="21">
      <t>キノウ</t>
    </rPh>
    <rPh sb="21" eb="23">
      <t>クンレン</t>
    </rPh>
    <rPh sb="24" eb="25">
      <t>ヨウ</t>
    </rPh>
    <phoneticPr fontId="5"/>
  </si>
  <si>
    <r>
      <t>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生活支援員は１人以上の常勤配置が必要</t>
    </r>
    <rPh sb="0" eb="2">
      <t>カンゴ</t>
    </rPh>
    <rPh sb="2" eb="4">
      <t>ショクイン</t>
    </rPh>
    <rPh sb="4" eb="5">
      <t>オヨ</t>
    </rPh>
    <rPh sb="6" eb="8">
      <t>セイカツ</t>
    </rPh>
    <rPh sb="8" eb="10">
      <t>シエン</t>
    </rPh>
    <rPh sb="10" eb="11">
      <t>イン</t>
    </rPh>
    <rPh sb="13" eb="14">
      <t>ヒト</t>
    </rPh>
    <rPh sb="14" eb="16">
      <t>イジョウ</t>
    </rPh>
    <rPh sb="17" eb="19">
      <t>ジョウキン</t>
    </rPh>
    <rPh sb="19" eb="21">
      <t>ハイチ</t>
    </rPh>
    <rPh sb="22" eb="24">
      <t>ヒツヨウ</t>
    </rPh>
    <phoneticPr fontId="10"/>
  </si>
  <si>
    <r>
      <t>理学療法士</t>
    </r>
    <r>
      <rPr>
        <u/>
        <sz val="11"/>
        <color theme="1"/>
        <rFont val="ＭＳ Ｐゴシック"/>
        <family val="3"/>
        <charset val="128"/>
        <scheme val="minor"/>
      </rPr>
      <t>又は</t>
    </r>
    <r>
      <rPr>
        <sz val="11"/>
        <color theme="1"/>
        <rFont val="ＭＳ Ｐゴシック"/>
        <family val="2"/>
        <scheme val="minor"/>
      </rPr>
      <t>作業療法士は１人以上必要（常勤は問わない）</t>
    </r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rPh sb="14" eb="15">
      <t>ヒト</t>
    </rPh>
    <rPh sb="15" eb="17">
      <t>イジョウ</t>
    </rPh>
    <rPh sb="17" eb="19">
      <t>ヒツヨウ</t>
    </rPh>
    <rPh sb="20" eb="22">
      <t>ジョウキン</t>
    </rPh>
    <rPh sb="23" eb="24">
      <t>ト</t>
    </rPh>
    <phoneticPr fontId="10"/>
  </si>
  <si>
    <t>年</t>
    <rPh sb="0" eb="1">
      <t>ネン</t>
    </rPh>
    <phoneticPr fontId="4"/>
  </si>
  <si>
    <t>令和</t>
    <rPh sb="0" eb="2">
      <t>レイワ</t>
    </rPh>
    <phoneticPr fontId="4"/>
  </si>
  <si>
    <t>～</t>
    <phoneticPr fontId="4"/>
  </si>
  <si>
    <t>月</t>
    <rPh sb="0" eb="1">
      <t>ツキ</t>
    </rPh>
    <phoneticPr fontId="4"/>
  </si>
  <si>
    <t>指定日から６か月以上経過</t>
    <rPh sb="0" eb="3">
      <t>シテイビ</t>
    </rPh>
    <rPh sb="7" eb="8">
      <t>ゲツ</t>
    </rPh>
    <rPh sb="8" eb="10">
      <t>イジョウ</t>
    </rPh>
    <rPh sb="10" eb="12">
      <t>ケイカ</t>
    </rPh>
    <phoneticPr fontId="4"/>
  </si>
  <si>
    <t>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</si>
</sst>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_ "/>
    <numFmt numFmtId="178" formatCode="#,##0&quot;月&quot;"/>
    <numFmt numFmtId="179" formatCode="0&quot;月&quot;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u/>
      <sz val="12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8" fillId="3" borderId="16" xfId="2" applyFont="1" applyFill="1" applyBorder="1" applyAlignment="1" applyProtection="1">
      <alignment vertical="center" shrinkToFit="1"/>
      <protection locked="0"/>
    </xf>
    <xf numFmtId="0" fontId="13" fillId="2" borderId="0" xfId="0" applyFont="1" applyFill="1" applyProtection="1"/>
    <xf numFmtId="0" fontId="17" fillId="2" borderId="0" xfId="0" applyFont="1" applyFill="1" applyProtection="1"/>
    <xf numFmtId="0" fontId="16" fillId="2" borderId="0" xfId="2" applyFont="1" applyFill="1" applyAlignment="1" applyProtection="1">
      <alignment vertical="center"/>
    </xf>
    <xf numFmtId="0" fontId="14" fillId="2" borderId="0" xfId="2" applyFont="1" applyFill="1" applyAlignment="1" applyProtection="1">
      <alignment vertical="center"/>
    </xf>
    <xf numFmtId="0" fontId="14" fillId="2" borderId="0" xfId="2" applyFont="1" applyFill="1" applyProtection="1">
      <alignment vertical="center"/>
    </xf>
    <xf numFmtId="0" fontId="8" fillId="2" borderId="0" xfId="2" applyFont="1" applyFill="1" applyBorder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8" fillId="2" borderId="0" xfId="2" applyFont="1" applyFill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center" vertical="center"/>
    </xf>
    <xf numFmtId="0" fontId="15" fillId="2" borderId="0" xfId="2" applyFont="1" applyFill="1" applyAlignment="1" applyProtection="1">
      <alignment vertical="top"/>
    </xf>
    <xf numFmtId="0" fontId="8" fillId="2" borderId="11" xfId="2" applyFont="1" applyFill="1" applyBorder="1" applyProtection="1">
      <alignment vertical="center"/>
    </xf>
    <xf numFmtId="0" fontId="11" fillId="2" borderId="0" xfId="2" applyFont="1" applyFill="1" applyAlignment="1" applyProtection="1">
      <alignment horizontal="right" vertical="center"/>
    </xf>
    <xf numFmtId="0" fontId="12" fillId="2" borderId="0" xfId="2" applyFont="1" applyFill="1" applyAlignment="1" applyProtection="1">
      <alignment horizontal="right" vertical="center"/>
    </xf>
    <xf numFmtId="0" fontId="8" fillId="2" borderId="3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9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2" borderId="14" xfId="2" applyFont="1" applyFill="1" applyBorder="1" applyAlignment="1" applyProtection="1">
      <alignment horizontal="center" vertical="center"/>
    </xf>
    <xf numFmtId="0" fontId="8" fillId="2" borderId="21" xfId="2" applyFont="1" applyFill="1" applyBorder="1" applyProtection="1">
      <alignment vertical="center"/>
    </xf>
    <xf numFmtId="0" fontId="8" fillId="2" borderId="11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distributed" vertical="center"/>
    </xf>
    <xf numFmtId="49" fontId="8" fillId="2" borderId="0" xfId="2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Protection="1">
      <alignment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176" fontId="9" fillId="2" borderId="0" xfId="2" applyNumberFormat="1" applyFont="1" applyFill="1" applyBorder="1" applyAlignment="1" applyProtection="1">
      <alignment horizontal="center" vertical="center"/>
    </xf>
    <xf numFmtId="49" fontId="8" fillId="2" borderId="11" xfId="2" applyNumberFormat="1" applyFont="1" applyFill="1" applyBorder="1" applyAlignment="1" applyProtection="1">
      <alignment horizontal="center" vertical="center"/>
    </xf>
    <xf numFmtId="0" fontId="10" fillId="2" borderId="0" xfId="2" applyFont="1" applyFill="1" applyBorder="1" applyProtection="1">
      <alignment vertical="center"/>
    </xf>
    <xf numFmtId="0" fontId="8" fillId="2" borderId="15" xfId="2" applyFont="1" applyFill="1" applyBorder="1" applyProtection="1">
      <alignment vertical="center"/>
    </xf>
    <xf numFmtId="0" fontId="10" fillId="2" borderId="0" xfId="0" applyFont="1" applyFill="1" applyAlignment="1" applyProtection="1">
      <alignment vertical="center"/>
    </xf>
    <xf numFmtId="176" fontId="8" fillId="2" borderId="12" xfId="2" applyNumberFormat="1" applyFont="1" applyFill="1" applyBorder="1" applyAlignment="1" applyProtection="1">
      <alignment vertical="center"/>
    </xf>
    <xf numFmtId="176" fontId="8" fillId="2" borderId="12" xfId="2" applyNumberFormat="1" applyFont="1" applyFill="1" applyBorder="1" applyProtection="1">
      <alignment vertical="center"/>
    </xf>
    <xf numFmtId="20" fontId="8" fillId="0" borderId="12" xfId="0" quotePrefix="1" applyNumberFormat="1" applyFont="1" applyBorder="1" applyAlignment="1" applyProtection="1">
      <alignment horizontal="center" vertical="center"/>
    </xf>
    <xf numFmtId="0" fontId="8" fillId="2" borderId="12" xfId="2" applyFont="1" applyFill="1" applyBorder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2" borderId="20" xfId="2" applyFont="1" applyFill="1" applyBorder="1" applyAlignment="1" applyProtection="1">
      <alignment horizontal="distributed" vertical="center"/>
    </xf>
    <xf numFmtId="49" fontId="7" fillId="2" borderId="20" xfId="2" applyNumberFormat="1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8" fillId="2" borderId="2" xfId="2" applyFont="1" applyFill="1" applyBorder="1" applyProtection="1">
      <alignment vertical="center"/>
    </xf>
    <xf numFmtId="0" fontId="9" fillId="2" borderId="0" xfId="2" applyFont="1" applyFill="1" applyProtection="1">
      <alignment vertical="center"/>
    </xf>
    <xf numFmtId="176" fontId="9" fillId="2" borderId="0" xfId="2" applyNumberFormat="1" applyFont="1" applyFill="1" applyProtection="1">
      <alignment vertical="center"/>
    </xf>
    <xf numFmtId="0" fontId="8" fillId="2" borderId="0" xfId="2" applyFont="1" applyFill="1" applyAlignment="1" applyProtection="1">
      <alignment vertical="center" wrapText="1"/>
    </xf>
    <xf numFmtId="49" fontId="7" fillId="2" borderId="0" xfId="2" applyNumberFormat="1" applyFont="1" applyFill="1" applyBorder="1" applyAlignment="1" applyProtection="1">
      <alignment horizontal="center" vertical="center"/>
    </xf>
    <xf numFmtId="0" fontId="8" fillId="2" borderId="23" xfId="2" applyFont="1" applyFill="1" applyBorder="1" applyAlignment="1" applyProtection="1">
      <alignment vertical="top" wrapText="1"/>
    </xf>
    <xf numFmtId="0" fontId="8" fillId="2" borderId="0" xfId="2" applyFont="1" applyFill="1" applyBorder="1" applyAlignment="1" applyProtection="1">
      <alignment vertical="top" wrapText="1"/>
    </xf>
    <xf numFmtId="0" fontId="13" fillId="2" borderId="0" xfId="0" applyFont="1" applyFill="1" applyAlignment="1" applyProtection="1">
      <alignment vertical="top"/>
    </xf>
    <xf numFmtId="0" fontId="8" fillId="2" borderId="0" xfId="2" applyFont="1" applyFill="1" applyAlignment="1" applyProtection="1"/>
    <xf numFmtId="176" fontId="8" fillId="2" borderId="3" xfId="2" applyNumberFormat="1" applyFont="1" applyFill="1" applyBorder="1" applyProtection="1">
      <alignment vertical="center"/>
    </xf>
    <xf numFmtId="49" fontId="8" fillId="2" borderId="15" xfId="2" applyNumberFormat="1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vertical="center" wrapText="1"/>
    </xf>
    <xf numFmtId="176" fontId="8" fillId="2" borderId="30" xfId="2" applyNumberFormat="1" applyFont="1" applyFill="1" applyBorder="1" applyProtection="1">
      <alignment vertical="center"/>
    </xf>
    <xf numFmtId="49" fontId="8" fillId="2" borderId="30" xfId="2" applyNumberFormat="1" applyFont="1" applyFill="1" applyBorder="1" applyAlignment="1" applyProtection="1">
      <alignment horizontal="center" vertical="center"/>
    </xf>
    <xf numFmtId="0" fontId="8" fillId="2" borderId="31" xfId="2" applyFont="1" applyFill="1" applyBorder="1" applyProtection="1">
      <alignment vertical="center"/>
    </xf>
    <xf numFmtId="49" fontId="8" fillId="2" borderId="29" xfId="2" applyNumberFormat="1" applyFont="1" applyFill="1" applyBorder="1" applyAlignment="1" applyProtection="1">
      <alignment horizontal="center" vertical="center"/>
    </xf>
    <xf numFmtId="0" fontId="8" fillId="2" borderId="29" xfId="2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8" fillId="0" borderId="0" xfId="2" applyFont="1" applyFill="1" applyBorder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8" fillId="0" borderId="18" xfId="2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 applyProtection="1">
      <alignment vertical="center" shrinkToFit="1"/>
      <protection locked="0"/>
    </xf>
    <xf numFmtId="0" fontId="8" fillId="0" borderId="17" xfId="2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</xf>
    <xf numFmtId="0" fontId="13" fillId="2" borderId="32" xfId="0" applyFont="1" applyFill="1" applyBorder="1" applyProtection="1"/>
    <xf numFmtId="0" fontId="8" fillId="0" borderId="16" xfId="2" applyFont="1" applyFill="1" applyBorder="1" applyAlignment="1" applyProtection="1">
      <alignment vertical="center" shrinkToFit="1"/>
      <protection locked="0"/>
    </xf>
    <xf numFmtId="177" fontId="8" fillId="2" borderId="3" xfId="2" applyNumberFormat="1" applyFont="1" applyFill="1" applyBorder="1" applyProtection="1">
      <alignment vertical="center"/>
    </xf>
    <xf numFmtId="177" fontId="8" fillId="2" borderId="30" xfId="2" applyNumberFormat="1" applyFont="1" applyFill="1" applyBorder="1" applyProtection="1">
      <alignment vertical="center"/>
    </xf>
    <xf numFmtId="0" fontId="8" fillId="2" borderId="29" xfId="2" applyNumberFormat="1" applyFont="1" applyFill="1" applyBorder="1" applyProtection="1">
      <alignment vertical="center"/>
    </xf>
    <xf numFmtId="176" fontId="8" fillId="2" borderId="22" xfId="2" applyNumberFormat="1" applyFont="1" applyFill="1" applyBorder="1" applyProtection="1">
      <alignment vertical="center"/>
    </xf>
    <xf numFmtId="177" fontId="8" fillId="2" borderId="29" xfId="2" applyNumberFormat="1" applyFont="1" applyFill="1" applyBorder="1" applyAlignment="1" applyProtection="1">
      <alignment horizontal="center" vertical="center"/>
    </xf>
    <xf numFmtId="38" fontId="8" fillId="2" borderId="13" xfId="1" applyFont="1" applyFill="1" applyBorder="1" applyAlignment="1" applyProtection="1">
      <alignment vertical="center" shrinkToFit="1"/>
    </xf>
    <xf numFmtId="176" fontId="8" fillId="2" borderId="16" xfId="2" applyNumberFormat="1" applyFont="1" applyFill="1" applyBorder="1" applyAlignment="1" applyProtection="1">
      <alignment vertical="center" shrinkToFit="1"/>
    </xf>
    <xf numFmtId="177" fontId="8" fillId="2" borderId="12" xfId="2" applyNumberFormat="1" applyFont="1" applyFill="1" applyBorder="1" applyProtection="1">
      <alignment vertical="center"/>
    </xf>
    <xf numFmtId="176" fontId="8" fillId="2" borderId="3" xfId="2" applyNumberFormat="1" applyFont="1" applyFill="1" applyBorder="1" applyProtection="1">
      <alignment vertical="center"/>
      <protection locked="0"/>
    </xf>
    <xf numFmtId="176" fontId="8" fillId="2" borderId="28" xfId="2" applyNumberFormat="1" applyFont="1" applyFill="1" applyBorder="1" applyProtection="1">
      <alignment vertical="center"/>
      <protection locked="0"/>
    </xf>
    <xf numFmtId="20" fontId="8" fillId="2" borderId="12" xfId="0" quotePrefix="1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horizontal="right" vertical="center"/>
    </xf>
    <xf numFmtId="0" fontId="8" fillId="2" borderId="14" xfId="2" applyFont="1" applyFill="1" applyBorder="1" applyAlignment="1">
      <alignment horizontal="center" vertical="center"/>
    </xf>
    <xf numFmtId="0" fontId="8" fillId="3" borderId="12" xfId="2" applyFont="1" applyFill="1" applyBorder="1" applyAlignment="1" applyProtection="1">
      <alignment horizontal="center" vertical="center"/>
      <protection locked="0"/>
    </xf>
    <xf numFmtId="0" fontId="8" fillId="2" borderId="12" xfId="2" applyFont="1" applyFill="1" applyBorder="1" applyAlignment="1">
      <alignment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2" xfId="2" applyFont="1" applyFill="1" applyBorder="1" applyAlignment="1" applyProtection="1">
      <alignment horizontal="center" vertical="center"/>
    </xf>
    <xf numFmtId="0" fontId="8" fillId="2" borderId="13" xfId="2" applyFont="1" applyFill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0" fontId="8" fillId="2" borderId="6" xfId="2" applyFont="1" applyFill="1" applyBorder="1" applyAlignment="1">
      <alignment horizontal="right" vertical="center"/>
    </xf>
    <xf numFmtId="178" fontId="8" fillId="2" borderId="7" xfId="2" applyNumberFormat="1" applyFont="1" applyFill="1" applyBorder="1" applyAlignment="1" applyProtection="1">
      <alignment horizontal="center" vertical="center"/>
      <protection locked="0"/>
    </xf>
    <xf numFmtId="179" fontId="8" fillId="2" borderId="8" xfId="2" applyNumberFormat="1" applyFont="1" applyFill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vertical="center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/>
    </xf>
    <xf numFmtId="0" fontId="8" fillId="2" borderId="14" xfId="2" applyFont="1" applyFill="1" applyBorder="1" applyAlignment="1" applyProtection="1">
      <alignment horizontal="center" vertical="center" wrapText="1" shrinkToFit="1"/>
    </xf>
    <xf numFmtId="0" fontId="8" fillId="2" borderId="13" xfId="2" applyFont="1" applyFill="1" applyBorder="1" applyAlignment="1" applyProtection="1">
      <alignment horizontal="center" vertical="center" wrapText="1" shrinkToFit="1"/>
    </xf>
    <xf numFmtId="0" fontId="8" fillId="2" borderId="11" xfId="2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center" vertical="center"/>
    </xf>
    <xf numFmtId="0" fontId="8" fillId="0" borderId="14" xfId="2" applyFont="1" applyFill="1" applyBorder="1" applyAlignment="1" applyProtection="1">
      <alignment horizontal="left" vertical="center" shrinkToFit="1"/>
      <protection locked="0"/>
    </xf>
    <xf numFmtId="0" fontId="8" fillId="0" borderId="12" xfId="2" applyFont="1" applyFill="1" applyBorder="1" applyAlignment="1" applyProtection="1">
      <alignment horizontal="left" vertical="center" shrinkToFit="1"/>
      <protection locked="0"/>
    </xf>
    <xf numFmtId="0" fontId="8" fillId="0" borderId="13" xfId="2" applyFont="1" applyFill="1" applyBorder="1" applyAlignment="1" applyProtection="1">
      <alignment horizontal="left" vertical="center" shrinkToFit="1"/>
      <protection locked="0"/>
    </xf>
    <xf numFmtId="0" fontId="7" fillId="2" borderId="4" xfId="2" applyFont="1" applyFill="1" applyBorder="1" applyAlignment="1" applyProtection="1">
      <alignment horizontal="left" vertical="center" wrapText="1" shrinkToFit="1"/>
    </xf>
    <xf numFmtId="0" fontId="7" fillId="2" borderId="10" xfId="2" applyFont="1" applyFill="1" applyBorder="1" applyAlignment="1" applyProtection="1">
      <alignment horizontal="left" vertical="center" wrapText="1" shrinkToFit="1"/>
    </xf>
    <xf numFmtId="0" fontId="3" fillId="2" borderId="14" xfId="2" applyFont="1" applyFill="1" applyBorder="1" applyAlignment="1" applyProtection="1">
      <alignment horizontal="center" vertical="center"/>
    </xf>
    <xf numFmtId="0" fontId="3" fillId="2" borderId="13" xfId="2" applyFont="1" applyFill="1" applyBorder="1" applyAlignment="1" applyProtection="1">
      <alignment horizontal="center" vertical="center"/>
    </xf>
    <xf numFmtId="176" fontId="8" fillId="2" borderId="14" xfId="2" applyNumberFormat="1" applyFont="1" applyFill="1" applyBorder="1" applyAlignment="1" applyProtection="1">
      <alignment horizontal="left" vertical="center"/>
    </xf>
    <xf numFmtId="176" fontId="8" fillId="2" borderId="12" xfId="2" applyNumberFormat="1" applyFont="1" applyFill="1" applyBorder="1" applyAlignment="1" applyProtection="1">
      <alignment horizontal="left" vertical="center"/>
    </xf>
    <xf numFmtId="176" fontId="8" fillId="2" borderId="13" xfId="2" applyNumberFormat="1" applyFont="1" applyFill="1" applyBorder="1" applyAlignment="1" applyProtection="1">
      <alignment horizontal="left" vertical="center"/>
    </xf>
    <xf numFmtId="176" fontId="8" fillId="2" borderId="14" xfId="2" applyNumberFormat="1" applyFont="1" applyFill="1" applyBorder="1" applyAlignment="1" applyProtection="1">
      <alignment horizontal="center" vertical="center"/>
    </xf>
    <xf numFmtId="176" fontId="8" fillId="2" borderId="12" xfId="2" applyNumberFormat="1" applyFont="1" applyFill="1" applyBorder="1" applyAlignment="1" applyProtection="1">
      <alignment horizontal="center" vertical="center"/>
    </xf>
    <xf numFmtId="176" fontId="8" fillId="2" borderId="13" xfId="2" applyNumberFormat="1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left" vertical="top" wrapText="1"/>
    </xf>
    <xf numFmtId="0" fontId="8" fillId="2" borderId="1" xfId="2" applyFont="1" applyFill="1" applyBorder="1" applyAlignment="1" applyProtection="1">
      <alignment horizontal="center" vertical="center" shrinkToFit="1"/>
    </xf>
    <xf numFmtId="0" fontId="8" fillId="2" borderId="2" xfId="2" applyFont="1" applyFill="1" applyBorder="1" applyAlignment="1" applyProtection="1">
      <alignment horizontal="center" vertical="center" shrinkToFit="1"/>
    </xf>
    <xf numFmtId="0" fontId="8" fillId="2" borderId="24" xfId="2" applyFont="1" applyFill="1" applyBorder="1" applyAlignment="1" applyProtection="1">
      <alignment horizontal="center" vertical="center" shrinkToFit="1"/>
    </xf>
    <xf numFmtId="0" fontId="8" fillId="2" borderId="25" xfId="2" applyFont="1" applyFill="1" applyBorder="1" applyAlignment="1" applyProtection="1">
      <alignment horizontal="center" vertical="center" shrinkToFit="1"/>
    </xf>
    <xf numFmtId="0" fontId="8" fillId="2" borderId="26" xfId="2" applyFont="1" applyFill="1" applyBorder="1" applyAlignment="1" applyProtection="1">
      <alignment horizontal="center" vertical="center" shrinkToFit="1"/>
    </xf>
    <xf numFmtId="0" fontId="8" fillId="2" borderId="27" xfId="2" applyFont="1" applyFill="1" applyBorder="1" applyAlignment="1" applyProtection="1">
      <alignment horizontal="center" vertical="center" shrinkToFit="1"/>
    </xf>
    <xf numFmtId="20" fontId="8" fillId="2" borderId="3" xfId="0" quotePrefix="1" applyNumberFormat="1" applyFont="1" applyFill="1" applyBorder="1" applyAlignment="1" applyProtection="1">
      <alignment horizontal="center" vertical="center"/>
    </xf>
    <xf numFmtId="20" fontId="8" fillId="2" borderId="11" xfId="0" quotePrefix="1" applyNumberFormat="1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11" xfId="2" applyFont="1" applyFill="1" applyBorder="1" applyAlignment="1" applyProtection="1">
      <alignment horizontal="center" vertical="center"/>
    </xf>
    <xf numFmtId="177" fontId="8" fillId="2" borderId="3" xfId="2" applyNumberFormat="1" applyFont="1" applyFill="1" applyBorder="1" applyAlignment="1" applyProtection="1">
      <alignment horizontal="center" vertical="center"/>
    </xf>
    <xf numFmtId="177" fontId="8" fillId="2" borderId="11" xfId="2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/>
    </xf>
    <xf numFmtId="176" fontId="8" fillId="2" borderId="22" xfId="2" applyNumberFormat="1" applyFont="1" applyFill="1" applyBorder="1" applyAlignment="1" applyProtection="1">
      <alignment horizontal="center" vertical="center"/>
    </xf>
    <xf numFmtId="176" fontId="8" fillId="2" borderId="3" xfId="2" applyNumberFormat="1" applyFont="1" applyFill="1" applyBorder="1" applyProtection="1">
      <alignment vertical="center"/>
    </xf>
    <xf numFmtId="176" fontId="8" fillId="2" borderId="11" xfId="2" applyNumberFormat="1" applyFont="1" applyFill="1" applyBorder="1" applyProtection="1">
      <alignment vertical="center"/>
    </xf>
    <xf numFmtId="0" fontId="13" fillId="2" borderId="0" xfId="0" applyFont="1" applyFill="1" applyAlignment="1">
      <alignment vertical="center"/>
    </xf>
    <xf numFmtId="0" fontId="22" fillId="2" borderId="0" xfId="2" applyFont="1" applyFill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/>
      <protection locked="0"/>
    </xf>
    <xf numFmtId="0" fontId="14" fillId="3" borderId="16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>
      <alignment vertical="center"/>
    </xf>
    <xf numFmtId="0" fontId="23" fillId="2" borderId="0" xfId="2" applyFont="1" applyFill="1">
      <alignment vertical="center"/>
    </xf>
    <xf numFmtId="0" fontId="24" fillId="2" borderId="0" xfId="2" applyFont="1" applyFill="1">
      <alignment vertical="center"/>
    </xf>
    <xf numFmtId="0" fontId="13" fillId="2" borderId="0" xfId="0" applyFont="1" applyFill="1" applyBorder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58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206829</xdr:colOff>
      <xdr:row>50</xdr:row>
      <xdr:rowOff>130629</xdr:rowOff>
    </xdr:from>
    <xdr:to>
      <xdr:col>9</xdr:col>
      <xdr:colOff>359229</xdr:colOff>
      <xdr:row>52</xdr:row>
      <xdr:rowOff>163286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6051EB1F-D498-7F23-199A-F74F7B769E82}"/>
            </a:ext>
          </a:extLst>
        </xdr:cNvPr>
        <xdr:cNvSpPr/>
      </xdr:nvSpPr>
      <xdr:spPr>
        <a:xfrm>
          <a:off x="6335486" y="13095515"/>
          <a:ext cx="152400" cy="35922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358588</xdr:colOff>
      <xdr:row>1</xdr:row>
      <xdr:rowOff>0</xdr:rowOff>
    </xdr:from>
    <xdr:to>
      <xdr:col>13</xdr:col>
      <xdr:colOff>605118</xdr:colOff>
      <xdr:row>6</xdr:row>
      <xdr:rowOff>56029</xdr:rowOff>
    </xdr:to>
    <xdr:sp macro="" textlink="">
      <xdr:nvSpPr>
        <xdr:cNvPr id="2" name="テキスト ボックス 1"/>
        <xdr:cNvSpPr txBox="1"/>
      </xdr:nvSpPr>
      <xdr:spPr>
        <a:xfrm>
          <a:off x="7138147" y="67235"/>
          <a:ext cx="3518647" cy="773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＊黄色セルに１つ入力すると色が消えますので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その他、</a:t>
          </a:r>
          <a:r>
            <a:rPr kumimoji="1" lang="ja-JP" altLang="en-US" sz="1100"/>
            <a:t>該当箇所にも入力ください</a:t>
          </a:r>
        </a:p>
      </xdr:txBody>
    </xdr:sp>
    <xdr:clientData/>
  </xdr:twoCellAnchor>
  <xdr:twoCellAnchor>
    <xdr:from>
      <xdr:col>9</xdr:col>
      <xdr:colOff>526676</xdr:colOff>
      <xdr:row>14</xdr:row>
      <xdr:rowOff>224117</xdr:rowOff>
    </xdr:from>
    <xdr:to>
      <xdr:col>13</xdr:col>
      <xdr:colOff>773206</xdr:colOff>
      <xdr:row>18</xdr:row>
      <xdr:rowOff>134470</xdr:rowOff>
    </xdr:to>
    <xdr:sp macro="" textlink="">
      <xdr:nvSpPr>
        <xdr:cNvPr id="6" name="テキスト ボックス 5"/>
        <xdr:cNvSpPr txBox="1"/>
      </xdr:nvSpPr>
      <xdr:spPr>
        <a:xfrm>
          <a:off x="7306235" y="3585882"/>
          <a:ext cx="3518647" cy="773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＊黄色セルに１つ入力すると色が消えますので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その他、</a:t>
          </a:r>
          <a:r>
            <a:rPr kumimoji="1" lang="ja-JP" altLang="en-US" sz="1100"/>
            <a:t>該当箇所にも入力ください</a:t>
          </a:r>
        </a:p>
      </xdr:txBody>
    </xdr:sp>
    <xdr:clientData/>
  </xdr:twoCellAnchor>
  <xdr:twoCellAnchor>
    <xdr:from>
      <xdr:col>10</xdr:col>
      <xdr:colOff>89647</xdr:colOff>
      <xdr:row>39</xdr:row>
      <xdr:rowOff>224118</xdr:rowOff>
    </xdr:from>
    <xdr:to>
      <xdr:col>14</xdr:col>
      <xdr:colOff>336176</xdr:colOff>
      <xdr:row>43</xdr:row>
      <xdr:rowOff>134471</xdr:rowOff>
    </xdr:to>
    <xdr:sp macro="" textlink="">
      <xdr:nvSpPr>
        <xdr:cNvPr id="7" name="テキスト ボックス 6"/>
        <xdr:cNvSpPr txBox="1"/>
      </xdr:nvSpPr>
      <xdr:spPr>
        <a:xfrm>
          <a:off x="7687235" y="10410265"/>
          <a:ext cx="3518647" cy="773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＊黄色色付けセルに入力ください。</a:t>
          </a:r>
          <a:endParaRPr kumimoji="1" lang="en-US" altLang="ja-JP" sz="1100"/>
        </a:p>
        <a:p>
          <a:r>
            <a:rPr kumimoji="1" lang="ja-JP" altLang="en-US" sz="1100"/>
            <a:t>＊黄色セルに１つ入力すると色が消えますので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その他、</a:t>
          </a:r>
          <a:r>
            <a:rPr kumimoji="1" lang="ja-JP" altLang="en-US" sz="1100"/>
            <a:t>該当箇所にも入力ください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53"/>
  <sheetViews>
    <sheetView tabSelected="1" view="pageBreakPreview" zoomScale="85" zoomScaleNormal="70" zoomScaleSheetLayoutView="85" workbookViewId="0">
      <selection activeCell="E6" sqref="E6"/>
    </sheetView>
  </sheetViews>
  <sheetFormatPr defaultColWidth="9" defaultRowHeight="13.5"/>
  <cols>
    <col min="1" max="1" width="2.625" style="2" customWidth="1"/>
    <col min="2" max="2" width="10.5" style="2" customWidth="1"/>
    <col min="3" max="3" width="11.5" style="2" customWidth="1"/>
    <col min="4" max="15" width="10.75" style="2" customWidth="1"/>
    <col min="16" max="16" width="5.625" style="2" customWidth="1"/>
    <col min="17" max="17" width="9.125" style="2" customWidth="1"/>
    <col min="18" max="18" width="2.375" style="2" customWidth="1"/>
    <col min="19" max="19" width="11.625" style="2" customWidth="1"/>
    <col min="20" max="20" width="2" style="2" customWidth="1"/>
    <col min="21" max="21" width="16.125" style="2" customWidth="1"/>
    <col min="22" max="24" width="9" style="2"/>
    <col min="25" max="25" width="3" style="2" customWidth="1"/>
    <col min="26" max="16384" width="9" style="2"/>
  </cols>
  <sheetData>
    <row r="1" spans="2:26" ht="5.45" customHeight="1"/>
    <row r="2" spans="2:26" ht="14.25">
      <c r="J2" s="61"/>
    </row>
    <row r="3" spans="2:26" ht="3.6" customHeight="1" thickBot="1">
      <c r="B3" s="3"/>
    </row>
    <row r="4" spans="2:26" s="10" customFormat="1" ht="21" customHeight="1" thickBot="1">
      <c r="B4" s="4" t="s">
        <v>18</v>
      </c>
      <c r="C4" s="5"/>
      <c r="D4" s="6"/>
      <c r="E4" s="6"/>
      <c r="F4" s="6"/>
      <c r="G4" s="6"/>
      <c r="H4" s="6"/>
      <c r="I4" s="7"/>
      <c r="J4" s="61"/>
      <c r="K4" s="7"/>
      <c r="L4" s="60"/>
      <c r="M4" s="9"/>
      <c r="O4" s="11"/>
      <c r="P4" s="11"/>
      <c r="Q4" s="100" t="s">
        <v>6</v>
      </c>
      <c r="R4" s="100"/>
      <c r="S4" s="101"/>
      <c r="T4" s="102"/>
      <c r="U4" s="102"/>
      <c r="V4" s="103"/>
    </row>
    <row r="5" spans="2:26" s="10" customFormat="1" ht="13.5" customHeight="1" thickBot="1">
      <c r="B5" s="9"/>
      <c r="C5" s="5"/>
      <c r="D5" s="6"/>
      <c r="E5" s="6"/>
      <c r="F5" s="6"/>
      <c r="G5" s="6"/>
      <c r="H5" s="6"/>
      <c r="I5" s="7"/>
      <c r="J5" s="8"/>
      <c r="K5" s="7"/>
      <c r="L5" s="7"/>
      <c r="M5" s="9"/>
      <c r="O5" s="11"/>
      <c r="P5" s="11"/>
      <c r="Q5" s="12"/>
      <c r="R5" s="12"/>
      <c r="S5" s="12"/>
      <c r="T5" s="12"/>
      <c r="U5" s="12"/>
      <c r="V5" s="12"/>
      <c r="Z5" s="10" t="s">
        <v>47</v>
      </c>
    </row>
    <row r="6" spans="2:26" s="137" customFormat="1" ht="20.100000000000001" customHeight="1" thickBot="1">
      <c r="B6" s="138" t="s">
        <v>46</v>
      </c>
      <c r="C6" s="138"/>
      <c r="D6" s="139"/>
      <c r="E6" s="140"/>
      <c r="F6" s="141"/>
      <c r="G6" s="142" t="str">
        <f>IF(E6="","指定日から６か月経過していないため、定員×90％で計算","")</f>
        <v>指定日から６か月経過していないため、定員×90％で計算</v>
      </c>
      <c r="H6" s="143"/>
      <c r="I6" s="141"/>
      <c r="J6" s="144"/>
      <c r="K6" s="141"/>
      <c r="L6" s="141"/>
      <c r="M6" s="141"/>
      <c r="N6" s="141"/>
      <c r="O6" s="141"/>
      <c r="P6" s="141"/>
      <c r="Q6" s="141"/>
      <c r="R6" s="145"/>
      <c r="S6" s="145"/>
      <c r="T6" s="145"/>
      <c r="U6" s="145"/>
      <c r="V6" s="146" t="s">
        <v>7</v>
      </c>
    </row>
    <row r="7" spans="2:26" s="10" customFormat="1" ht="8.1" customHeight="1" thickBot="1">
      <c r="B7" s="9"/>
      <c r="C7" s="13"/>
      <c r="D7" s="9"/>
      <c r="E7" s="9"/>
      <c r="F7" s="9"/>
      <c r="G7" s="9"/>
      <c r="H7" s="9"/>
      <c r="I7" s="9"/>
      <c r="J7" s="14"/>
      <c r="K7" s="9"/>
      <c r="L7" s="9"/>
      <c r="M7" s="9"/>
      <c r="N7" s="9"/>
      <c r="O7" s="9"/>
      <c r="P7" s="9"/>
      <c r="Q7" s="9"/>
      <c r="R7" s="15"/>
      <c r="S7" s="15"/>
      <c r="T7" s="15"/>
      <c r="U7" s="15"/>
      <c r="V7" s="16"/>
    </row>
    <row r="8" spans="2:26" ht="30" customHeight="1" thickBot="1">
      <c r="B8" s="79"/>
      <c r="C8" s="80" t="s">
        <v>42</v>
      </c>
      <c r="D8" s="81" t="s">
        <v>43</v>
      </c>
      <c r="E8" s="82"/>
      <c r="F8" s="83" t="s">
        <v>42</v>
      </c>
      <c r="G8" s="83" t="s">
        <v>44</v>
      </c>
      <c r="H8" s="84" t="s">
        <v>43</v>
      </c>
      <c r="I8" s="85" t="str">
        <f>IF(E8+1=1,"",E8+1)</f>
        <v/>
      </c>
      <c r="J8" s="83" t="s">
        <v>42</v>
      </c>
      <c r="K8" s="83"/>
      <c r="L8" s="83"/>
      <c r="M8" s="83"/>
      <c r="N8" s="83"/>
      <c r="O8" s="86"/>
      <c r="P8" s="93" t="s">
        <v>9</v>
      </c>
      <c r="Q8" s="94"/>
      <c r="R8" s="17"/>
      <c r="S8" s="18" t="s">
        <v>12</v>
      </c>
      <c r="T8" s="17"/>
      <c r="U8" s="104" t="s">
        <v>8</v>
      </c>
    </row>
    <row r="9" spans="2:26" ht="54.75" customHeight="1" thickBot="1">
      <c r="B9" s="87"/>
      <c r="C9" s="88" t="s">
        <v>45</v>
      </c>
      <c r="D9" s="89"/>
      <c r="E9" s="90" t="str">
        <f>IF(D9="","",IF(D9=12,1,D9+1))</f>
        <v/>
      </c>
      <c r="F9" s="90" t="str">
        <f t="shared" ref="F9:O9" si="0">IF(E9="","",IF(E9=12,1,E9+1))</f>
        <v/>
      </c>
      <c r="G9" s="90" t="str">
        <f t="shared" si="0"/>
        <v/>
      </c>
      <c r="H9" s="90" t="str">
        <f t="shared" si="0"/>
        <v/>
      </c>
      <c r="I9" s="90" t="str">
        <f t="shared" si="0"/>
        <v/>
      </c>
      <c r="J9" s="90" t="str">
        <f t="shared" si="0"/>
        <v/>
      </c>
      <c r="K9" s="90" t="str">
        <f t="shared" si="0"/>
        <v/>
      </c>
      <c r="L9" s="90" t="str">
        <f t="shared" si="0"/>
        <v/>
      </c>
      <c r="M9" s="90" t="str">
        <f t="shared" si="0"/>
        <v/>
      </c>
      <c r="N9" s="90" t="str">
        <f t="shared" si="0"/>
        <v/>
      </c>
      <c r="O9" s="90" t="str">
        <f t="shared" si="0"/>
        <v/>
      </c>
      <c r="P9" s="95" t="s">
        <v>10</v>
      </c>
      <c r="Q9" s="96"/>
      <c r="R9" s="19"/>
      <c r="S9" s="19" t="s">
        <v>11</v>
      </c>
      <c r="T9" s="20"/>
      <c r="U9" s="105"/>
    </row>
    <row r="10" spans="2:26" ht="24" customHeight="1" thickBot="1">
      <c r="B10" s="97" t="s">
        <v>13</v>
      </c>
      <c r="C10" s="98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21" t="s">
        <v>0</v>
      </c>
      <c r="Q10" s="73" t="str">
        <f>IF(SUM(D10:O10)=0,"",SUM(D10:O10))</f>
        <v/>
      </c>
      <c r="R10" s="22"/>
      <c r="S10" s="1"/>
      <c r="T10" s="23"/>
      <c r="U10" s="74" t="str">
        <f>IF(ISERR(ROUNDUP(Q10/S10,1)),"",ROUNDUP(+Q10/S10,1))</f>
        <v/>
      </c>
      <c r="Z10" s="66">
        <f>COUNTIF(D10:O10,"")</f>
        <v>12</v>
      </c>
    </row>
    <row r="11" spans="2:26" ht="13.5" customHeight="1">
      <c r="B11" s="24"/>
      <c r="C11" s="25"/>
      <c r="D11" s="25"/>
      <c r="E11" s="25"/>
      <c r="F11" s="25"/>
      <c r="G11" s="25"/>
      <c r="H11" s="25"/>
      <c r="I11" s="25"/>
      <c r="J11" s="46"/>
      <c r="K11" s="46"/>
      <c r="L11" s="46"/>
      <c r="M11" s="46"/>
      <c r="N11" s="25"/>
      <c r="O11" s="25"/>
      <c r="P11" s="12"/>
      <c r="Q11" s="7"/>
      <c r="R11" s="26"/>
      <c r="S11" s="27"/>
      <c r="T11" s="28"/>
      <c r="U11" s="29"/>
    </row>
    <row r="12" spans="2:26" ht="13.5" customHeight="1" thickBot="1">
      <c r="B12" s="24"/>
      <c r="C12" s="30"/>
      <c r="D12" s="99" t="s">
        <v>1</v>
      </c>
      <c r="E12" s="99"/>
      <c r="F12" s="7" t="s">
        <v>2</v>
      </c>
      <c r="G12" s="26"/>
      <c r="H12" s="31" t="s">
        <v>3</v>
      </c>
      <c r="I12" s="26"/>
      <c r="J12" s="46"/>
      <c r="K12" s="46"/>
      <c r="L12" s="46"/>
      <c r="M12" s="46"/>
      <c r="N12" s="25"/>
      <c r="O12" s="25"/>
      <c r="P12" s="12"/>
      <c r="Q12" s="7"/>
      <c r="R12" s="26"/>
      <c r="S12" s="27"/>
      <c r="T12" s="28"/>
      <c r="U12" s="29"/>
    </row>
    <row r="13" spans="2:26" ht="30" customHeight="1" thickBot="1">
      <c r="B13" s="91" t="s">
        <v>19</v>
      </c>
      <c r="C13" s="92"/>
      <c r="D13" s="34" t="str">
        <f>+U10</f>
        <v/>
      </c>
      <c r="E13" s="35" t="s">
        <v>4</v>
      </c>
      <c r="F13" s="78" t="s">
        <v>16</v>
      </c>
      <c r="G13" s="37" t="s">
        <v>5</v>
      </c>
      <c r="H13" s="75" t="str">
        <f>IF(ISERR(ROUNDUP(D13/6,1)),"",ROUNDUP(+D13/6,1))</f>
        <v/>
      </c>
      <c r="I13" s="38" t="s">
        <v>20</v>
      </c>
      <c r="J13" s="9" t="s">
        <v>14</v>
      </c>
      <c r="K13" s="9" t="s">
        <v>17</v>
      </c>
      <c r="L13" s="46"/>
      <c r="M13" s="46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2:26" ht="25.1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2:26" ht="25.15" customHeight="1">
      <c r="B15" s="2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7" spans="2:26" ht="3.6" customHeight="1" thickBot="1">
      <c r="B17" s="3"/>
    </row>
    <row r="18" spans="2:26" s="10" customFormat="1" ht="21" customHeight="1" thickBot="1">
      <c r="B18" s="4" t="s">
        <v>21</v>
      </c>
      <c r="C18" s="5"/>
      <c r="D18" s="6"/>
      <c r="E18" s="6"/>
      <c r="F18" s="6"/>
      <c r="G18" s="6"/>
      <c r="H18" s="6"/>
      <c r="I18" s="7"/>
      <c r="J18" s="61"/>
      <c r="K18" s="7"/>
      <c r="L18" s="60"/>
      <c r="M18" s="60"/>
      <c r="N18" s="65"/>
      <c r="O18" s="11"/>
      <c r="P18" s="11"/>
      <c r="Q18" s="100" t="s">
        <v>6</v>
      </c>
      <c r="R18" s="100"/>
      <c r="S18" s="101"/>
      <c r="T18" s="102"/>
      <c r="U18" s="102"/>
      <c r="V18" s="103"/>
    </row>
    <row r="19" spans="2:26" s="10" customFormat="1" ht="13.5" customHeight="1" thickBot="1">
      <c r="B19" s="9"/>
      <c r="C19" s="5"/>
      <c r="D19" s="6"/>
      <c r="E19" s="6"/>
      <c r="F19" s="6"/>
      <c r="G19" s="6"/>
      <c r="H19" s="6"/>
      <c r="I19" s="7"/>
      <c r="J19" s="8"/>
      <c r="K19" s="7"/>
      <c r="L19" s="7"/>
      <c r="M19" s="9"/>
      <c r="O19" s="11"/>
      <c r="P19" s="11"/>
      <c r="Q19" s="12"/>
      <c r="R19" s="12"/>
      <c r="S19" s="12"/>
      <c r="T19" s="12"/>
      <c r="U19" s="12"/>
      <c r="V19" s="12"/>
    </row>
    <row r="20" spans="2:26" s="137" customFormat="1" ht="20.100000000000001" customHeight="1" thickBot="1">
      <c r="B20" s="138" t="s">
        <v>46</v>
      </c>
      <c r="C20" s="138"/>
      <c r="D20" s="139"/>
      <c r="E20" s="140"/>
      <c r="F20" s="141"/>
      <c r="G20" s="142" t="str">
        <f>IF(E20="","指定日から６か月経過していないため、定員×90％で計算","")</f>
        <v>指定日から６か月経過していないため、定員×90％で計算</v>
      </c>
      <c r="H20" s="143"/>
      <c r="I20" s="141"/>
      <c r="J20" s="144"/>
      <c r="K20" s="141"/>
      <c r="L20" s="141"/>
      <c r="M20" s="141"/>
      <c r="N20" s="141"/>
      <c r="O20" s="141"/>
      <c r="P20" s="141"/>
      <c r="Q20" s="141"/>
      <c r="R20" s="145"/>
      <c r="S20" s="145"/>
      <c r="T20" s="145"/>
      <c r="U20" s="145"/>
      <c r="V20" s="146" t="s">
        <v>7</v>
      </c>
    </row>
    <row r="21" spans="2:26" s="10" customFormat="1" ht="8.1" customHeight="1" thickBot="1">
      <c r="B21" s="9"/>
      <c r="C21" s="13"/>
      <c r="D21" s="9"/>
      <c r="E21" s="9"/>
      <c r="F21" s="9"/>
      <c r="G21" s="9"/>
      <c r="H21" s="9"/>
      <c r="I21" s="9"/>
      <c r="J21" s="14"/>
      <c r="K21" s="9"/>
      <c r="L21" s="9"/>
      <c r="M21" s="9"/>
      <c r="N21" s="9"/>
      <c r="O21" s="9"/>
      <c r="P21" s="9"/>
      <c r="Q21" s="9"/>
      <c r="R21" s="15"/>
      <c r="S21" s="15"/>
      <c r="T21" s="15"/>
      <c r="U21" s="15"/>
      <c r="V21" s="16"/>
    </row>
    <row r="22" spans="2:26" ht="30" customHeight="1" thickBot="1">
      <c r="B22" s="79"/>
      <c r="C22" s="80" t="s">
        <v>42</v>
      </c>
      <c r="D22" s="81" t="s">
        <v>43</v>
      </c>
      <c r="E22" s="82"/>
      <c r="F22" s="83" t="s">
        <v>42</v>
      </c>
      <c r="G22" s="83" t="s">
        <v>44</v>
      </c>
      <c r="H22" s="84" t="s">
        <v>43</v>
      </c>
      <c r="I22" s="85" t="str">
        <f>IF(E22+1=1,"",E22+1)</f>
        <v/>
      </c>
      <c r="J22" s="83" t="s">
        <v>42</v>
      </c>
      <c r="K22" s="83"/>
      <c r="L22" s="83"/>
      <c r="M22" s="83"/>
      <c r="N22" s="83"/>
      <c r="O22" s="86"/>
      <c r="P22" s="93" t="s">
        <v>9</v>
      </c>
      <c r="Q22" s="94"/>
      <c r="R22" s="17"/>
      <c r="S22" s="18" t="s">
        <v>12</v>
      </c>
      <c r="T22" s="17"/>
      <c r="U22" s="104" t="s">
        <v>8</v>
      </c>
    </row>
    <row r="23" spans="2:26" ht="54.75" customHeight="1" thickBot="1">
      <c r="B23" s="87"/>
      <c r="C23" s="88" t="s">
        <v>45</v>
      </c>
      <c r="D23" s="89"/>
      <c r="E23" s="90" t="str">
        <f>IF(D23="","",IF(D23=12,1,D23+1))</f>
        <v/>
      </c>
      <c r="F23" s="90" t="str">
        <f t="shared" ref="F23:O23" si="1">IF(E23="","",IF(E23=12,1,E23+1))</f>
        <v/>
      </c>
      <c r="G23" s="90" t="str">
        <f t="shared" si="1"/>
        <v/>
      </c>
      <c r="H23" s="90" t="str">
        <f t="shared" si="1"/>
        <v/>
      </c>
      <c r="I23" s="90" t="str">
        <f t="shared" si="1"/>
        <v/>
      </c>
      <c r="J23" s="90" t="str">
        <f t="shared" si="1"/>
        <v/>
      </c>
      <c r="K23" s="90" t="str">
        <f t="shared" si="1"/>
        <v/>
      </c>
      <c r="L23" s="90" t="str">
        <f t="shared" si="1"/>
        <v/>
      </c>
      <c r="M23" s="90" t="str">
        <f t="shared" si="1"/>
        <v/>
      </c>
      <c r="N23" s="90" t="str">
        <f t="shared" si="1"/>
        <v/>
      </c>
      <c r="O23" s="90" t="str">
        <f t="shared" si="1"/>
        <v/>
      </c>
      <c r="P23" s="95" t="s">
        <v>10</v>
      </c>
      <c r="Q23" s="96"/>
      <c r="R23" s="19"/>
      <c r="S23" s="19" t="s">
        <v>11</v>
      </c>
      <c r="T23" s="20"/>
      <c r="U23" s="105"/>
    </row>
    <row r="24" spans="2:26" ht="24" customHeight="1" thickBot="1">
      <c r="B24" s="97" t="s">
        <v>13</v>
      </c>
      <c r="C24" s="98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21" t="s">
        <v>0</v>
      </c>
      <c r="Q24" s="73" t="str">
        <f>IF(SUM(D24:O24)=0,"",SUM(D24:O24))</f>
        <v/>
      </c>
      <c r="R24" s="22"/>
      <c r="S24" s="1"/>
      <c r="T24" s="23"/>
      <c r="U24" s="74" t="str">
        <f>IF(ISERR(ROUNDUP(Q24/S24,1)),"",ROUNDUP(+Q24/S24,1))</f>
        <v/>
      </c>
      <c r="Z24" s="66">
        <f>COUNTIF(D24:O24,"")</f>
        <v>12</v>
      </c>
    </row>
    <row r="25" spans="2:26" ht="13.5" customHeight="1">
      <c r="B25" s="24"/>
      <c r="C25" s="25"/>
      <c r="D25" s="25"/>
      <c r="E25" s="25"/>
      <c r="F25" s="25"/>
      <c r="G25" s="25"/>
      <c r="H25" s="25"/>
      <c r="I25" s="25"/>
      <c r="J25" s="46"/>
      <c r="K25" s="46"/>
      <c r="L25" s="46"/>
      <c r="M25" s="46"/>
      <c r="N25" s="25"/>
      <c r="O25" s="25"/>
      <c r="P25" s="12"/>
      <c r="Q25" s="7"/>
      <c r="R25" s="26"/>
      <c r="S25" s="27"/>
      <c r="T25" s="28"/>
      <c r="U25" s="29"/>
    </row>
    <row r="26" spans="2:26" ht="13.5" customHeight="1" thickBot="1">
      <c r="B26" s="24"/>
      <c r="C26" s="30"/>
      <c r="D26" s="99" t="s">
        <v>1</v>
      </c>
      <c r="E26" s="99"/>
      <c r="F26" s="7" t="s">
        <v>2</v>
      </c>
      <c r="G26" s="26"/>
      <c r="H26" s="31" t="s">
        <v>3</v>
      </c>
      <c r="I26" s="26"/>
      <c r="J26" s="46"/>
      <c r="K26" s="46"/>
      <c r="L26" s="46"/>
      <c r="M26" s="46"/>
      <c r="N26" s="25"/>
      <c r="O26" s="25"/>
      <c r="P26" s="12"/>
      <c r="Q26" s="7"/>
      <c r="R26" s="26"/>
      <c r="S26" s="27"/>
      <c r="T26" s="28"/>
      <c r="U26" s="29"/>
    </row>
    <row r="27" spans="2:26" ht="30" customHeight="1" thickBot="1">
      <c r="B27" s="106" t="s">
        <v>22</v>
      </c>
      <c r="C27" s="107"/>
      <c r="D27" s="34" t="str">
        <f>+U24</f>
        <v/>
      </c>
      <c r="E27" s="35" t="s">
        <v>4</v>
      </c>
      <c r="F27" s="36" t="s">
        <v>15</v>
      </c>
      <c r="G27" s="37" t="s">
        <v>5</v>
      </c>
      <c r="H27" s="75" t="str">
        <f>IF(ISERR(ROUNDUP(D27/10,1)),"",(ROUNDUP(+D27/10,1)))</f>
        <v/>
      </c>
      <c r="I27" s="38" t="s">
        <v>20</v>
      </c>
      <c r="J27" s="9" t="s">
        <v>14</v>
      </c>
      <c r="K27" s="9" t="s">
        <v>17</v>
      </c>
      <c r="L27" s="46"/>
      <c r="M27" s="46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2:26" ht="13.9" customHeight="1" thickBot="1">
      <c r="B28" s="24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6" ht="30" customHeight="1" thickBot="1">
      <c r="B29" s="106" t="s">
        <v>23</v>
      </c>
      <c r="C29" s="107"/>
      <c r="D29" s="108" t="s">
        <v>24</v>
      </c>
      <c r="E29" s="109"/>
      <c r="F29" s="109"/>
      <c r="G29" s="109"/>
      <c r="H29" s="109"/>
      <c r="I29" s="110"/>
      <c r="J29" s="9"/>
      <c r="K29" s="9"/>
      <c r="L29" s="46"/>
      <c r="M29" s="46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6" ht="25.1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2:26" ht="25.15" customHeight="1">
      <c r="B31" s="24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6" s="10" customFormat="1" ht="21" customHeight="1">
      <c r="B32" s="4" t="s">
        <v>25</v>
      </c>
      <c r="C32" s="5"/>
      <c r="D32" s="6"/>
      <c r="E32" s="6"/>
      <c r="F32" s="6"/>
      <c r="G32" s="6"/>
      <c r="H32" s="6"/>
      <c r="I32" s="7"/>
      <c r="J32" s="8"/>
      <c r="K32" s="33" t="s">
        <v>38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4" ht="14.25" thickBot="1"/>
    <row r="34" spans="2:24" s="10" customFormat="1" ht="24" customHeight="1">
      <c r="B34" s="115" t="s">
        <v>26</v>
      </c>
      <c r="C34" s="116"/>
      <c r="D34" s="76" t="str">
        <f>+U10</f>
        <v/>
      </c>
      <c r="E34" s="51" t="s">
        <v>4</v>
      </c>
      <c r="F34" s="52" t="s">
        <v>27</v>
      </c>
      <c r="G34" s="32" t="s">
        <v>5</v>
      </c>
      <c r="H34" s="68" t="str">
        <f>IF(ISERR(ROUNDUP(D34/6,1)),"",ROUNDUP(+D34/6,1))</f>
        <v/>
      </c>
      <c r="I34" s="42" t="s">
        <v>28</v>
      </c>
      <c r="J34" s="53"/>
      <c r="L34" s="45"/>
      <c r="M34" s="45"/>
      <c r="N34" s="45"/>
      <c r="O34" s="45"/>
      <c r="P34" s="45"/>
      <c r="Q34" s="45"/>
      <c r="R34" s="45"/>
      <c r="S34" s="45"/>
      <c r="T34" s="43"/>
      <c r="U34" s="44"/>
    </row>
    <row r="35" spans="2:24" s="10" customFormat="1" ht="24" customHeight="1" thickBot="1">
      <c r="B35" s="117" t="s">
        <v>22</v>
      </c>
      <c r="C35" s="118"/>
      <c r="D35" s="77" t="str">
        <f>+U24</f>
        <v/>
      </c>
      <c r="E35" s="54" t="s">
        <v>4</v>
      </c>
      <c r="F35" s="55" t="s">
        <v>29</v>
      </c>
      <c r="G35" s="41" t="s">
        <v>30</v>
      </c>
      <c r="H35" s="69" t="str">
        <f>IF(ISERR(ROUNDUP(D35/10,1)),"",(ROUNDUP(+D35/10,1)))</f>
        <v/>
      </c>
      <c r="I35" s="56" t="s">
        <v>31</v>
      </c>
      <c r="J35" s="53"/>
      <c r="K35" s="45"/>
      <c r="L35" s="45"/>
      <c r="M35" s="45"/>
      <c r="N35" s="45"/>
      <c r="O35" s="45"/>
      <c r="P35" s="45"/>
      <c r="Q35" s="45"/>
      <c r="R35" s="45"/>
      <c r="S35" s="45"/>
      <c r="T35" s="43"/>
      <c r="U35" s="44"/>
    </row>
    <row r="36" spans="2:24" s="10" customFormat="1" ht="24" customHeight="1" thickTop="1" thickBot="1">
      <c r="B36" s="119" t="s">
        <v>32</v>
      </c>
      <c r="C36" s="120"/>
      <c r="D36" s="71" t="str">
        <f>H34</f>
        <v/>
      </c>
      <c r="E36" s="57" t="s">
        <v>33</v>
      </c>
      <c r="F36" s="72" t="str">
        <f>H35</f>
        <v/>
      </c>
      <c r="G36" s="58" t="s">
        <v>30</v>
      </c>
      <c r="H36" s="70" t="str">
        <f>IF(SUM(D36,F36)=0,"",SUM(D36,F36))</f>
        <v/>
      </c>
      <c r="I36" s="22" t="s">
        <v>34</v>
      </c>
      <c r="J36" s="59" t="s">
        <v>35</v>
      </c>
      <c r="K36" s="9" t="s">
        <v>36</v>
      </c>
      <c r="L36" s="9"/>
      <c r="M36" s="9"/>
      <c r="N36" s="9"/>
      <c r="O36" s="9"/>
      <c r="P36" s="9"/>
      <c r="Q36" s="9"/>
      <c r="R36" s="43"/>
      <c r="S36" s="41"/>
      <c r="T36" s="43"/>
      <c r="U36" s="44"/>
    </row>
    <row r="37" spans="2:24" s="10" customFormat="1" ht="24" customHeight="1" thickBot="1">
      <c r="B37" s="114" t="s">
        <v>37</v>
      </c>
      <c r="C37" s="114"/>
      <c r="D37" s="114"/>
      <c r="E37" s="114"/>
      <c r="F37" s="114"/>
      <c r="G37" s="114"/>
      <c r="H37" s="114"/>
      <c r="I37" s="114"/>
      <c r="J37" s="114"/>
      <c r="K37" s="114"/>
      <c r="L37" s="9"/>
      <c r="M37" s="9"/>
      <c r="N37" s="9"/>
      <c r="O37" s="9"/>
      <c r="P37" s="41"/>
      <c r="Q37" s="9"/>
      <c r="R37" s="43"/>
      <c r="S37" s="41"/>
      <c r="T37" s="43"/>
      <c r="U37" s="44"/>
    </row>
    <row r="38" spans="2:24" ht="30" customHeight="1" thickBot="1">
      <c r="B38" s="106" t="s">
        <v>23</v>
      </c>
      <c r="C38" s="107"/>
      <c r="D38" s="111" t="s">
        <v>24</v>
      </c>
      <c r="E38" s="112"/>
      <c r="F38" s="112"/>
      <c r="G38" s="112"/>
      <c r="H38" s="112"/>
      <c r="I38" s="113"/>
      <c r="J38" s="9"/>
      <c r="K38" s="9"/>
      <c r="L38" s="46"/>
      <c r="M38" s="46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2:24" ht="25.15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2:24" ht="25.15" customHeight="1">
      <c r="B40" s="2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2" spans="2:24" ht="3.6" customHeight="1" thickBot="1">
      <c r="B42" s="3"/>
    </row>
    <row r="43" spans="2:24" s="10" customFormat="1" ht="21" customHeight="1" thickBot="1">
      <c r="B43" s="4" t="s">
        <v>39</v>
      </c>
      <c r="C43" s="5"/>
      <c r="D43" s="6"/>
      <c r="E43" s="6"/>
      <c r="F43" s="6"/>
      <c r="G43" s="6"/>
      <c r="H43" s="6"/>
      <c r="I43" s="7"/>
      <c r="J43" s="8"/>
      <c r="K43" s="7"/>
      <c r="L43" s="65"/>
      <c r="M43" s="60"/>
      <c r="O43" s="11"/>
      <c r="P43" s="11"/>
      <c r="Q43" s="100" t="s">
        <v>6</v>
      </c>
      <c r="R43" s="100"/>
      <c r="S43" s="101"/>
      <c r="T43" s="102"/>
      <c r="U43" s="102"/>
      <c r="V43" s="103"/>
    </row>
    <row r="44" spans="2:24" s="10" customFormat="1" ht="13.5" customHeight="1" thickBot="1">
      <c r="B44" s="9"/>
      <c r="C44" s="5"/>
      <c r="D44" s="6"/>
      <c r="E44" s="6"/>
      <c r="F44" s="6"/>
      <c r="G44" s="6"/>
      <c r="H44" s="6"/>
      <c r="I44" s="7"/>
      <c r="J44" s="8"/>
      <c r="K44" s="7"/>
      <c r="L44" s="7"/>
      <c r="M44" s="9"/>
      <c r="O44" s="11"/>
      <c r="P44" s="11"/>
      <c r="Q44" s="12"/>
      <c r="R44" s="12"/>
      <c r="S44" s="12"/>
      <c r="T44" s="12"/>
      <c r="U44" s="12"/>
      <c r="V44" s="12"/>
    </row>
    <row r="45" spans="2:24" s="137" customFormat="1" ht="20.100000000000001" customHeight="1" thickBot="1">
      <c r="B45" s="138" t="s">
        <v>46</v>
      </c>
      <c r="C45" s="138"/>
      <c r="D45" s="139"/>
      <c r="E45" s="140"/>
      <c r="F45" s="141"/>
      <c r="G45" s="142" t="str">
        <f>IF(E45="","指定日から６か月経過していないため、定員×90％で計算","")</f>
        <v>指定日から６か月経過していないため、定員×90％で計算</v>
      </c>
      <c r="H45" s="143"/>
      <c r="I45" s="141"/>
      <c r="J45" s="144"/>
      <c r="K45" s="141"/>
      <c r="L45" s="141"/>
      <c r="M45" s="141"/>
      <c r="N45" s="141"/>
      <c r="O45" s="141"/>
      <c r="P45" s="141"/>
      <c r="Q45" s="141"/>
      <c r="R45" s="145"/>
      <c r="S45" s="145"/>
      <c r="T45" s="145"/>
      <c r="U45" s="145"/>
      <c r="V45" s="146" t="s">
        <v>7</v>
      </c>
    </row>
    <row r="46" spans="2:24" s="10" customFormat="1" ht="8.1" customHeight="1" thickBot="1">
      <c r="B46" s="9"/>
      <c r="C46" s="13"/>
      <c r="D46" s="9"/>
      <c r="E46" s="9"/>
      <c r="F46" s="9"/>
      <c r="G46" s="9"/>
      <c r="H46" s="9"/>
      <c r="I46" s="9"/>
      <c r="J46" s="14"/>
      <c r="K46" s="9"/>
      <c r="L46" s="9"/>
      <c r="M46" s="9"/>
      <c r="N46" s="9"/>
      <c r="O46" s="9"/>
      <c r="P46" s="9"/>
      <c r="Q46" s="9"/>
      <c r="R46" s="15"/>
      <c r="S46" s="15"/>
      <c r="T46" s="15"/>
      <c r="U46" s="15"/>
      <c r="V46" s="16"/>
    </row>
    <row r="47" spans="2:24" ht="30" customHeight="1" thickBot="1">
      <c r="B47" s="79"/>
      <c r="C47" s="80" t="s">
        <v>42</v>
      </c>
      <c r="D47" s="81" t="s">
        <v>43</v>
      </c>
      <c r="E47" s="82"/>
      <c r="F47" s="83" t="s">
        <v>42</v>
      </c>
      <c r="G47" s="83" t="s">
        <v>44</v>
      </c>
      <c r="H47" s="84" t="s">
        <v>43</v>
      </c>
      <c r="I47" s="85" t="str">
        <f>IF(E47+1=1,"",E47+1)</f>
        <v/>
      </c>
      <c r="J47" s="83" t="s">
        <v>42</v>
      </c>
      <c r="K47" s="83"/>
      <c r="L47" s="83"/>
      <c r="M47" s="83"/>
      <c r="N47" s="83"/>
      <c r="O47" s="86"/>
      <c r="P47" s="93" t="s">
        <v>9</v>
      </c>
      <c r="Q47" s="94"/>
      <c r="R47" s="17"/>
      <c r="S47" s="18" t="s">
        <v>12</v>
      </c>
      <c r="T47" s="17"/>
      <c r="U47" s="104" t="s">
        <v>8</v>
      </c>
    </row>
    <row r="48" spans="2:24" ht="54.75" customHeight="1" thickBot="1">
      <c r="B48" s="87"/>
      <c r="C48" s="88" t="s">
        <v>45</v>
      </c>
      <c r="D48" s="89"/>
      <c r="E48" s="90" t="str">
        <f>IF(D48="","",IF(D48=12,1,D48+1))</f>
        <v/>
      </c>
      <c r="F48" s="90" t="str">
        <f t="shared" ref="F48:O48" si="2">IF(E48="","",IF(E48=12,1,E48+1))</f>
        <v/>
      </c>
      <c r="G48" s="90" t="str">
        <f t="shared" si="2"/>
        <v/>
      </c>
      <c r="H48" s="90" t="str">
        <f t="shared" si="2"/>
        <v/>
      </c>
      <c r="I48" s="90" t="str">
        <f t="shared" si="2"/>
        <v/>
      </c>
      <c r="J48" s="90" t="str">
        <f t="shared" si="2"/>
        <v/>
      </c>
      <c r="K48" s="90" t="str">
        <f t="shared" si="2"/>
        <v/>
      </c>
      <c r="L48" s="90" t="str">
        <f t="shared" si="2"/>
        <v/>
      </c>
      <c r="M48" s="90" t="str">
        <f t="shared" si="2"/>
        <v/>
      </c>
      <c r="N48" s="90" t="str">
        <f t="shared" si="2"/>
        <v/>
      </c>
      <c r="O48" s="90" t="str">
        <f t="shared" si="2"/>
        <v/>
      </c>
      <c r="P48" s="95" t="s">
        <v>10</v>
      </c>
      <c r="Q48" s="96"/>
      <c r="R48" s="19"/>
      <c r="S48" s="19" t="s">
        <v>11</v>
      </c>
      <c r="T48" s="20"/>
      <c r="U48" s="105"/>
    </row>
    <row r="49" spans="2:26" ht="24" customHeight="1" thickBot="1">
      <c r="B49" s="97" t="s">
        <v>13</v>
      </c>
      <c r="C49" s="98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4"/>
      <c r="P49" s="21" t="s">
        <v>0</v>
      </c>
      <c r="Q49" s="73" t="str">
        <f>IF(SUM(D49:O49)=0,"",SUM(D49:O49))</f>
        <v/>
      </c>
      <c r="R49" s="22"/>
      <c r="S49" s="67"/>
      <c r="T49" s="23"/>
      <c r="U49" s="74" t="str">
        <f>IF(ISERR(ROUNDUP(Q49/S49,1)),"",ROUNDUP(+Q49/S49,1))</f>
        <v/>
      </c>
      <c r="Z49" s="66">
        <f>COUNTIF(D49:O49,"")</f>
        <v>12</v>
      </c>
    </row>
    <row r="50" spans="2:26" ht="13.5" customHeight="1">
      <c r="B50" s="24"/>
      <c r="C50" s="25"/>
      <c r="D50" s="25"/>
      <c r="E50" s="25"/>
      <c r="F50" s="25"/>
      <c r="G50" s="25"/>
      <c r="H50" s="25"/>
      <c r="I50" s="25"/>
      <c r="J50" s="46"/>
      <c r="K50" s="46"/>
      <c r="L50" s="46"/>
      <c r="M50" s="46"/>
      <c r="N50" s="25"/>
      <c r="O50" s="25"/>
      <c r="P50" s="12"/>
      <c r="Q50" s="7"/>
      <c r="R50" s="26"/>
      <c r="S50" s="27"/>
      <c r="T50" s="28"/>
      <c r="U50" s="29"/>
    </row>
    <row r="51" spans="2:26" ht="13.5" customHeight="1" thickBot="1">
      <c r="B51" s="24"/>
      <c r="C51" s="30"/>
      <c r="D51" s="99" t="s">
        <v>1</v>
      </c>
      <c r="E51" s="99"/>
      <c r="F51" s="7" t="s">
        <v>2</v>
      </c>
      <c r="G51" s="26"/>
      <c r="H51" s="31" t="s">
        <v>3</v>
      </c>
      <c r="I51" s="26"/>
      <c r="J51" s="46"/>
      <c r="K51" s="46"/>
      <c r="L51" s="46"/>
      <c r="M51" s="46"/>
      <c r="N51" s="25"/>
      <c r="O51" s="25"/>
      <c r="P51" s="12"/>
      <c r="Q51" s="7"/>
      <c r="R51" s="26"/>
      <c r="S51" s="27"/>
      <c r="T51" s="28"/>
      <c r="U51" s="29"/>
    </row>
    <row r="52" spans="2:26" ht="16.149999999999999" customHeight="1">
      <c r="B52" s="129" t="s">
        <v>19</v>
      </c>
      <c r="C52" s="130"/>
      <c r="D52" s="133" t="str">
        <f>+U49</f>
        <v/>
      </c>
      <c r="E52" s="135" t="s">
        <v>4</v>
      </c>
      <c r="F52" s="121" t="s">
        <v>16</v>
      </c>
      <c r="G52" s="123" t="s">
        <v>5</v>
      </c>
      <c r="H52" s="125" t="str">
        <f>IF(ISERR(ROUNDUP(D52/6,1)),"",(ROUNDUP(+D52/6,1)))</f>
        <v/>
      </c>
      <c r="I52" s="127" t="s">
        <v>20</v>
      </c>
      <c r="J52" s="9"/>
      <c r="K52" s="50" t="s">
        <v>40</v>
      </c>
      <c r="L52" s="46"/>
      <c r="M52" s="46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spans="2:26" ht="16.149999999999999" customHeight="1" thickBot="1">
      <c r="B53" s="131"/>
      <c r="C53" s="132"/>
      <c r="D53" s="134"/>
      <c r="E53" s="136"/>
      <c r="F53" s="122"/>
      <c r="G53" s="124"/>
      <c r="H53" s="126"/>
      <c r="I53" s="128"/>
      <c r="K53" s="49" t="s">
        <v>41</v>
      </c>
    </row>
  </sheetData>
  <sheetProtection algorithmName="SHA-512" hashValue="KaEXcadBXVauiBw+epY1500/UPlq7CodOBT3auihUFhjZuGq5sn+Xifd1gM2YRJny9w3SdWHz79TKgJrJxv2eg==" saltValue="OM/w53ny7PB8RbBa4Pun2w==" spinCount="100000" sheet="1" selectLockedCells="1"/>
  <mergeCells count="41">
    <mergeCell ref="B45:D45"/>
    <mergeCell ref="B49:C49"/>
    <mergeCell ref="D51:E51"/>
    <mergeCell ref="B52:C53"/>
    <mergeCell ref="D52:D53"/>
    <mergeCell ref="E52:E53"/>
    <mergeCell ref="S43:V43"/>
    <mergeCell ref="P47:Q47"/>
    <mergeCell ref="U47:U48"/>
    <mergeCell ref="P48:Q48"/>
    <mergeCell ref="F52:F53"/>
    <mergeCell ref="G52:G53"/>
    <mergeCell ref="H52:H53"/>
    <mergeCell ref="I52:I53"/>
    <mergeCell ref="B38:C38"/>
    <mergeCell ref="D38:I38"/>
    <mergeCell ref="B37:K37"/>
    <mergeCell ref="Q43:R43"/>
    <mergeCell ref="B34:C34"/>
    <mergeCell ref="B35:C35"/>
    <mergeCell ref="B36:C36"/>
    <mergeCell ref="Q4:R4"/>
    <mergeCell ref="S4:V4"/>
    <mergeCell ref="U8:U9"/>
    <mergeCell ref="B29:C29"/>
    <mergeCell ref="D26:E26"/>
    <mergeCell ref="B27:C27"/>
    <mergeCell ref="D29:I29"/>
    <mergeCell ref="P23:Q23"/>
    <mergeCell ref="B24:C24"/>
    <mergeCell ref="Q18:R18"/>
    <mergeCell ref="S18:V18"/>
    <mergeCell ref="P22:Q22"/>
    <mergeCell ref="U22:U23"/>
    <mergeCell ref="B6:D6"/>
    <mergeCell ref="B20:D20"/>
    <mergeCell ref="B13:C13"/>
    <mergeCell ref="P8:Q8"/>
    <mergeCell ref="P9:Q9"/>
    <mergeCell ref="B10:C10"/>
    <mergeCell ref="D12:E12"/>
  </mergeCells>
  <phoneticPr fontId="4"/>
  <conditionalFormatting sqref="S4:V4">
    <cfRule type="cellIs" dxfId="57" priority="104" operator="equal">
      <formula>""</formula>
    </cfRule>
  </conditionalFormatting>
  <conditionalFormatting sqref="D10">
    <cfRule type="expression" priority="89">
      <formula>$Z$10&lt;12</formula>
    </cfRule>
    <cfRule type="expression" dxfId="56" priority="102">
      <formula>$Z$10=12</formula>
    </cfRule>
  </conditionalFormatting>
  <conditionalFormatting sqref="E10">
    <cfRule type="expression" priority="88">
      <formula>$Z$10&lt;12</formula>
    </cfRule>
    <cfRule type="expression" dxfId="55" priority="101">
      <formula>$Z$10=12</formula>
    </cfRule>
  </conditionalFormatting>
  <conditionalFormatting sqref="S10">
    <cfRule type="cellIs" dxfId="54" priority="90" operator="equal">
      <formula>""</formula>
    </cfRule>
  </conditionalFormatting>
  <conditionalFormatting sqref="F10">
    <cfRule type="expression" priority="86">
      <formula>$Z$10&lt;12</formula>
    </cfRule>
    <cfRule type="expression" dxfId="53" priority="87">
      <formula>$Z$10=12</formula>
    </cfRule>
  </conditionalFormatting>
  <conditionalFormatting sqref="G10">
    <cfRule type="expression" priority="84">
      <formula>$Z$10&lt;12</formula>
    </cfRule>
    <cfRule type="expression" dxfId="52" priority="85">
      <formula>$Z$10=12</formula>
    </cfRule>
  </conditionalFormatting>
  <conditionalFormatting sqref="H10">
    <cfRule type="expression" priority="82">
      <formula>$Z$10&lt;12</formula>
    </cfRule>
    <cfRule type="expression" dxfId="51" priority="83">
      <formula>$Z$10=12</formula>
    </cfRule>
  </conditionalFormatting>
  <conditionalFormatting sqref="I10">
    <cfRule type="expression" priority="80">
      <formula>$Z$10&lt;12</formula>
    </cfRule>
    <cfRule type="expression" dxfId="50" priority="81">
      <formula>$Z$10=12</formula>
    </cfRule>
  </conditionalFormatting>
  <conditionalFormatting sqref="J10">
    <cfRule type="expression" priority="78">
      <formula>$Z$10&lt;12</formula>
    </cfRule>
    <cfRule type="expression" dxfId="49" priority="79">
      <formula>$Z$10=12</formula>
    </cfRule>
  </conditionalFormatting>
  <conditionalFormatting sqref="K10">
    <cfRule type="expression" priority="76">
      <formula>$Z$10&lt;12</formula>
    </cfRule>
    <cfRule type="expression" dxfId="48" priority="77">
      <formula>$Z$10=12</formula>
    </cfRule>
  </conditionalFormatting>
  <conditionalFormatting sqref="L10">
    <cfRule type="expression" priority="74">
      <formula>$Z$10&lt;12</formula>
    </cfRule>
    <cfRule type="expression" dxfId="47" priority="75">
      <formula>$Z$10=12</formula>
    </cfRule>
  </conditionalFormatting>
  <conditionalFormatting sqref="M10">
    <cfRule type="expression" priority="72">
      <formula>$Z$10&lt;12</formula>
    </cfRule>
    <cfRule type="expression" dxfId="46" priority="73">
      <formula>$Z$10=12</formula>
    </cfRule>
  </conditionalFormatting>
  <conditionalFormatting sqref="N10">
    <cfRule type="expression" priority="70">
      <formula>$Z$10&lt;12</formula>
    </cfRule>
    <cfRule type="expression" dxfId="45" priority="71">
      <formula>$Z$10=12</formula>
    </cfRule>
  </conditionalFormatting>
  <conditionalFormatting sqref="O10">
    <cfRule type="expression" priority="68">
      <formula>$Z$10&lt;12</formula>
    </cfRule>
    <cfRule type="expression" dxfId="44" priority="69">
      <formula>$Z$10=12</formula>
    </cfRule>
  </conditionalFormatting>
  <conditionalFormatting sqref="S18:V18">
    <cfRule type="cellIs" dxfId="43" priority="65" operator="equal">
      <formula>""</formula>
    </cfRule>
  </conditionalFormatting>
  <conditionalFormatting sqref="D24">
    <cfRule type="expression" priority="63">
      <formula>$Z$24&lt;12</formula>
    </cfRule>
    <cfRule type="expression" dxfId="42" priority="64">
      <formula>$Z$24=12</formula>
    </cfRule>
  </conditionalFormatting>
  <conditionalFormatting sqref="E24">
    <cfRule type="expression" dxfId="41" priority="61">
      <formula>$Z$24&lt;12</formula>
    </cfRule>
    <cfRule type="expression" dxfId="40" priority="62">
      <formula>$Z$24=12</formula>
    </cfRule>
  </conditionalFormatting>
  <conditionalFormatting sqref="F24">
    <cfRule type="expression" dxfId="39" priority="59">
      <formula>$Z$24&lt;12</formula>
    </cfRule>
    <cfRule type="expression" dxfId="38" priority="60">
      <formula>$Z$24=12</formula>
    </cfRule>
  </conditionalFormatting>
  <conditionalFormatting sqref="G24">
    <cfRule type="expression" dxfId="37" priority="57">
      <formula>$Z$24&lt;12</formula>
    </cfRule>
    <cfRule type="expression" dxfId="36" priority="58">
      <formula>$Z$24=12</formula>
    </cfRule>
  </conditionalFormatting>
  <conditionalFormatting sqref="H24">
    <cfRule type="expression" dxfId="35" priority="55">
      <formula>$Z$24&lt;12</formula>
    </cfRule>
    <cfRule type="expression" dxfId="34" priority="56">
      <formula>$Z$24=12</formula>
    </cfRule>
  </conditionalFormatting>
  <conditionalFormatting sqref="I24">
    <cfRule type="expression" dxfId="33" priority="53">
      <formula>$Z$24&lt;12</formula>
    </cfRule>
    <cfRule type="expression" dxfId="32" priority="54">
      <formula>$Z$24=12</formula>
    </cfRule>
  </conditionalFormatting>
  <conditionalFormatting sqref="J24">
    <cfRule type="expression" dxfId="31" priority="51">
      <formula>$Z$24&lt;12</formula>
    </cfRule>
    <cfRule type="expression" dxfId="30" priority="52">
      <formula>$Z$24=12</formula>
    </cfRule>
  </conditionalFormatting>
  <conditionalFormatting sqref="K24">
    <cfRule type="expression" dxfId="29" priority="49">
      <formula>$Z$24&lt;12</formula>
    </cfRule>
    <cfRule type="expression" dxfId="28" priority="50">
      <formula>$Z$24=12</formula>
    </cfRule>
  </conditionalFormatting>
  <conditionalFormatting sqref="L24">
    <cfRule type="expression" dxfId="27" priority="47">
      <formula>$Z$24&lt;12</formula>
    </cfRule>
    <cfRule type="expression" dxfId="26" priority="48">
      <formula>$Z$24=12</formula>
    </cfRule>
  </conditionalFormatting>
  <conditionalFormatting sqref="M24">
    <cfRule type="expression" dxfId="25" priority="45">
      <formula>$Z$24&lt;12</formula>
    </cfRule>
    <cfRule type="expression" dxfId="24" priority="46">
      <formula>$Z$24=12</formula>
    </cfRule>
  </conditionalFormatting>
  <conditionalFormatting sqref="N24">
    <cfRule type="expression" dxfId="23" priority="43">
      <formula>$Z$24&lt;12</formula>
    </cfRule>
    <cfRule type="expression" dxfId="22" priority="44">
      <formula>$Z$24=12</formula>
    </cfRule>
  </conditionalFormatting>
  <conditionalFormatting sqref="O24">
    <cfRule type="expression" priority="41">
      <formula>$Z$24&lt;12</formula>
    </cfRule>
    <cfRule type="expression" dxfId="21" priority="42">
      <formula>$Z$24=12</formula>
    </cfRule>
  </conditionalFormatting>
  <conditionalFormatting sqref="S24">
    <cfRule type="cellIs" dxfId="20" priority="38" operator="equal">
      <formula>""</formula>
    </cfRule>
  </conditionalFormatting>
  <conditionalFormatting sqref="S43:V43">
    <cfRule type="cellIs" dxfId="19" priority="35" operator="equal">
      <formula>""</formula>
    </cfRule>
  </conditionalFormatting>
  <conditionalFormatting sqref="D49">
    <cfRule type="expression" priority="33">
      <formula>$Z$49&lt;12</formula>
    </cfRule>
    <cfRule type="expression" dxfId="18" priority="34">
      <formula>$Z$49=12</formula>
    </cfRule>
  </conditionalFormatting>
  <conditionalFormatting sqref="E49">
    <cfRule type="expression" priority="31">
      <formula>$Z$49&lt;12</formula>
    </cfRule>
    <cfRule type="expression" dxfId="17" priority="32">
      <formula>$Z$49=12</formula>
    </cfRule>
  </conditionalFormatting>
  <conditionalFormatting sqref="F49">
    <cfRule type="expression" priority="29">
      <formula>$Z$49&lt;12</formula>
    </cfRule>
    <cfRule type="expression" dxfId="16" priority="30">
      <formula>$Z$49=12</formula>
    </cfRule>
  </conditionalFormatting>
  <conditionalFormatting sqref="G49">
    <cfRule type="expression" priority="27">
      <formula>$Z$49&lt;12</formula>
    </cfRule>
    <cfRule type="expression" dxfId="15" priority="28">
      <formula>$Z$49=12</formula>
    </cfRule>
  </conditionalFormatting>
  <conditionalFormatting sqref="H49">
    <cfRule type="expression" priority="25">
      <formula>$Z$49&lt;12</formula>
    </cfRule>
    <cfRule type="expression" dxfId="14" priority="26">
      <formula>$Z$49=12</formula>
    </cfRule>
  </conditionalFormatting>
  <conditionalFormatting sqref="I49">
    <cfRule type="expression" priority="23">
      <formula>$Z$49&lt;12</formula>
    </cfRule>
    <cfRule type="expression" dxfId="13" priority="24">
      <formula>$Z$49=12</formula>
    </cfRule>
  </conditionalFormatting>
  <conditionalFormatting sqref="J49">
    <cfRule type="expression" priority="21">
      <formula>$Z$49&lt;12</formula>
    </cfRule>
    <cfRule type="expression" dxfId="12" priority="22">
      <formula>$Z$49=12</formula>
    </cfRule>
  </conditionalFormatting>
  <conditionalFormatting sqref="K49">
    <cfRule type="expression" priority="19">
      <formula>$Z$49&lt;12</formula>
    </cfRule>
    <cfRule type="expression" dxfId="11" priority="20">
      <formula>$Z$49=12</formula>
    </cfRule>
  </conditionalFormatting>
  <conditionalFormatting sqref="L49">
    <cfRule type="expression" priority="17">
      <formula>$Z$49&lt;12</formula>
    </cfRule>
    <cfRule type="expression" dxfId="10" priority="18">
      <formula>$Z$49=12</formula>
    </cfRule>
  </conditionalFormatting>
  <conditionalFormatting sqref="M49">
    <cfRule type="expression" priority="15">
      <formula>$Z$49&lt;12</formula>
    </cfRule>
    <cfRule type="expression" dxfId="9" priority="16">
      <formula>$Z$49=12</formula>
    </cfRule>
  </conditionalFormatting>
  <conditionalFormatting sqref="N49">
    <cfRule type="expression" priority="13">
      <formula>$Z$49&lt;12</formula>
    </cfRule>
    <cfRule type="expression" dxfId="8" priority="14">
      <formula>$Z$49=12</formula>
    </cfRule>
  </conditionalFormatting>
  <conditionalFormatting sqref="O49">
    <cfRule type="expression" priority="11">
      <formula>$Z$49&lt;12</formula>
    </cfRule>
    <cfRule type="expression" dxfId="7" priority="12">
      <formula>$Z$49=12</formula>
    </cfRule>
  </conditionalFormatting>
  <conditionalFormatting sqref="S49">
    <cfRule type="cellIs" dxfId="6" priority="10" operator="equal">
      <formula>""</formula>
    </cfRule>
  </conditionalFormatting>
  <conditionalFormatting sqref="D9">
    <cfRule type="cellIs" dxfId="5" priority="6" operator="equal">
      <formula>0</formula>
    </cfRule>
  </conditionalFormatting>
  <conditionalFormatting sqref="D23">
    <cfRule type="cellIs" dxfId="4" priority="5" operator="equal">
      <formula>0</formula>
    </cfRule>
  </conditionalFormatting>
  <conditionalFormatting sqref="D48">
    <cfRule type="cellIs" dxfId="3" priority="4" operator="equal">
      <formula>0</formula>
    </cfRule>
  </conditionalFormatting>
  <conditionalFormatting sqref="B8:U10">
    <cfRule type="expression" dxfId="2" priority="3">
      <formula>$E$6=""</formula>
    </cfRule>
  </conditionalFormatting>
  <conditionalFormatting sqref="B22:U24">
    <cfRule type="expression" dxfId="1" priority="2">
      <formula>$E$20=""</formula>
    </cfRule>
  </conditionalFormatting>
  <conditionalFormatting sqref="B47:U49">
    <cfRule type="expression" dxfId="0" priority="1">
      <formula>$E$45=""</formula>
    </cfRule>
  </conditionalFormatting>
  <dataValidations count="2">
    <dataValidation type="whole" allowBlank="1" showInputMessage="1" showErrorMessage="1" error="1～12を入力してください" prompt="該当する月の数字を入力してください。" sqref="D9 D23 D48">
      <formula1>1</formula1>
      <formula2>12</formula2>
    </dataValidation>
    <dataValidation type="list" showInputMessage="1" showErrorMessage="1" sqref="E6 E20 E45">
      <formula1>$Z$4:$Z$5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scale="48" orientation="landscape" blackAndWhite="1" r:id="rId1"/>
  <headerFooter>
    <oddHeader>&amp;L（参考様式14－３）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自立訓練</vt:lpstr>
      <vt:lpstr>自立訓練!Print_Area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2023-02-27T08:00:54Z</dcterms:modified>
</cp:coreProperties>
</file>