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430" windowHeight="12930" tabRatio="749" firstSheet="2" activeTab="5"/>
  </bookViews>
  <sheets>
    <sheet name="経年変化(河川) ＜資料①＞" sheetId="1" r:id="rId1"/>
    <sheet name="経年変化（海域）＜資料②＞" sheetId="2" r:id="rId2"/>
    <sheet name="健康項目(河川)" sheetId="3" r:id="rId3"/>
    <sheet name="健康項目(海域)" sheetId="4" r:id="rId4"/>
    <sheet name="底質(河川)" sheetId="5" r:id="rId5"/>
    <sheet name="底質(海域)" sheetId="6" r:id="rId6"/>
  </sheets>
  <definedNames>
    <definedName name="_xlnm.Print_Area" localSheetId="0">'経年変化(河川) ＜資料①＞'!$A$1:$V$48</definedName>
    <definedName name="_xlnm.Print_Area" localSheetId="1">'経年変化（海域）＜資料②＞'!$A$1:$V$38</definedName>
    <definedName name="_xlnm.Print_Area" localSheetId="2">'健康項目(河川)'!$A$1:$BC$38</definedName>
    <definedName name="_xlnm.Print_Area" localSheetId="3">'健康項目(海域)'!$A$1:$T$35</definedName>
    <definedName name="_xlnm.Print_Titles" localSheetId="2">'健康項目(河川)'!$A:$D</definedName>
    <definedName name="_xlnm.Print_Titles" localSheetId="3">'健康項目(海域)'!$A:$D</definedName>
  </definedNames>
  <calcPr fullCalcOnLoad="1"/>
</workbook>
</file>

<file path=xl/comments1.xml><?xml version="1.0" encoding="utf-8"?>
<comments xmlns="http://schemas.openxmlformats.org/spreadsheetml/2006/main">
  <authors>
    <author>沖縄県</author>
  </authors>
  <commentList>
    <comment ref="L30" authorId="0">
      <text>
        <r>
          <rPr>
            <b/>
            <sz val="9"/>
            <rFont val="ＭＳ Ｐゴシック"/>
            <family val="3"/>
          </rPr>
          <t>2017.9.6 修正</t>
        </r>
      </text>
    </comment>
  </commentList>
</comments>
</file>

<file path=xl/sharedStrings.xml><?xml version="1.0" encoding="utf-8"?>
<sst xmlns="http://schemas.openxmlformats.org/spreadsheetml/2006/main" count="2194" uniqueCount="450">
  <si>
    <t>H16</t>
  </si>
  <si>
    <t>H17</t>
  </si>
  <si>
    <t>H19</t>
  </si>
  <si>
    <t>H20</t>
  </si>
  <si>
    <t>H21</t>
  </si>
  <si>
    <t>H11</t>
  </si>
  <si>
    <t>H12</t>
  </si>
  <si>
    <t>H13</t>
  </si>
  <si>
    <t>河川：水質の環境基準達成状況（BOD75%値）</t>
  </si>
  <si>
    <r>
      <t>河川</t>
    </r>
    <r>
      <rPr>
        <sz val="9"/>
        <rFont val="ＭＳ Ｐゴシック"/>
        <family val="3"/>
      </rPr>
      <t>No</t>
    </r>
  </si>
  <si>
    <t>水域No</t>
  </si>
  <si>
    <t>環境基準
類型指定
水 域 名</t>
  </si>
  <si>
    <t>類　　型</t>
  </si>
  <si>
    <t>基 準 値</t>
  </si>
  <si>
    <t>環 境 基 準 点</t>
  </si>
  <si>
    <t>判定</t>
  </si>
  <si>
    <t>比謝川（１）</t>
  </si>
  <si>
    <t>比謝川ポンプ場</t>
  </si>
  <si>
    <t>比謝川（２）</t>
  </si>
  <si>
    <t>トニ－橋</t>
  </si>
  <si>
    <t>比謝川（３）</t>
  </si>
  <si>
    <t>与那原川合流点</t>
  </si>
  <si>
    <t>国場川（１）</t>
  </si>
  <si>
    <t>那覇大橋</t>
  </si>
  <si>
    <t>国場川（２）</t>
  </si>
  <si>
    <t>真玉橋</t>
  </si>
  <si>
    <t>満名川（１）</t>
  </si>
  <si>
    <t>渡久地橋</t>
  </si>
  <si>
    <t>満名川（２）</t>
  </si>
  <si>
    <t>伊野波川合流点</t>
  </si>
  <si>
    <t>福地川</t>
  </si>
  <si>
    <t>福地ダム</t>
  </si>
  <si>
    <t>天願川（１）</t>
  </si>
  <si>
    <t>河口</t>
  </si>
  <si>
    <t>天願川（２）</t>
  </si>
  <si>
    <t>合流点下流100m</t>
  </si>
  <si>
    <t>漢那川</t>
  </si>
  <si>
    <t>漢那ダム</t>
  </si>
  <si>
    <t>羽地大川</t>
  </si>
  <si>
    <t>名護市取水場</t>
  </si>
  <si>
    <t>我部祖河川（１）</t>
  </si>
  <si>
    <t>石橋</t>
  </si>
  <si>
    <t>我部祖河川（２）</t>
  </si>
  <si>
    <t>奈佐田川合流点～上流100m</t>
  </si>
  <si>
    <t>我部祖河川（３）</t>
  </si>
  <si>
    <t>奈佐田川合流点～支川100m</t>
  </si>
  <si>
    <t>新川川（１）</t>
  </si>
  <si>
    <t>下流の高江橋</t>
  </si>
  <si>
    <t>新川川（２）</t>
  </si>
  <si>
    <t>新川ダム</t>
  </si>
  <si>
    <t>安波川（１）</t>
  </si>
  <si>
    <t>安波大橋</t>
  </si>
  <si>
    <t>安波川（２）</t>
  </si>
  <si>
    <t>普久川（１）</t>
  </si>
  <si>
    <t>御拝橋</t>
  </si>
  <si>
    <t>普久川（２）</t>
  </si>
  <si>
    <t>御拝橋上流420mの沢</t>
  </si>
  <si>
    <t>汀間川（１）</t>
  </si>
  <si>
    <t>嘉手苅橋から上流200m</t>
  </si>
  <si>
    <t>汀間川（２）</t>
  </si>
  <si>
    <t>久茂地川</t>
  </si>
  <si>
    <t>泉崎橋</t>
  </si>
  <si>
    <t>安里川</t>
  </si>
  <si>
    <t>蔡温橋下流200mの橋</t>
  </si>
  <si>
    <t>安謝川</t>
  </si>
  <si>
    <t>安謝橋</t>
  </si>
  <si>
    <t>報得川</t>
  </si>
  <si>
    <t>水位計設置点</t>
  </si>
  <si>
    <t>牧港川</t>
  </si>
  <si>
    <t>辺野喜川</t>
  </si>
  <si>
    <t>辺野喜橋</t>
  </si>
  <si>
    <t>饒波川</t>
  </si>
  <si>
    <t>石火矢橋</t>
  </si>
  <si>
    <t>源河川</t>
  </si>
  <si>
    <t>取水場</t>
  </si>
  <si>
    <t>平南川</t>
  </si>
  <si>
    <t>ｱｻﾞｶ橋下流30m</t>
  </si>
  <si>
    <t>大保川</t>
  </si>
  <si>
    <t>田港橋</t>
  </si>
  <si>
    <t>宮良川</t>
  </si>
  <si>
    <t>平喜名橋</t>
  </si>
  <si>
    <t>名蔵川</t>
  </si>
  <si>
    <t>石糖取水場前</t>
  </si>
  <si>
    <t>雄樋川</t>
  </si>
  <si>
    <t>前川</t>
  </si>
  <si>
    <t>石川橋</t>
  </si>
  <si>
    <t>環境基準未達成水域数</t>
  </si>
  <si>
    <t>環境基準類型指定水域数</t>
  </si>
  <si>
    <t>達成率％（環境基準達成水域数／指定水域数×１００）</t>
  </si>
  <si>
    <t>網掛けは、環境基準不適合</t>
  </si>
  <si>
    <t>水域名等下線は平成16年度に類型見直し（上位類型へ）を行った水域</t>
  </si>
  <si>
    <t>宮良川、名蔵川の平成１０年、１１年の値が高いのは、採水時における消毒用アルコ－ルによるものと判明した。
（　）は回帰式により相関の式を求め、参考値を示したものである。</t>
  </si>
  <si>
    <t>&lt;0.5</t>
  </si>
  <si>
    <t>○</t>
  </si>
  <si>
    <t>境橋上流50m(旧牧港取水場跡)</t>
  </si>
  <si>
    <t>大謝名橋上流200m（旧宇地泊川取水場跡）</t>
  </si>
  <si>
    <t>H24</t>
  </si>
  <si>
    <t>長福地橋（旧称：安波小中校後方）</t>
  </si>
  <si>
    <t>三原橋（旧称：三原小中学校前堰堤上流50m）</t>
  </si>
  <si>
    <t>H18</t>
  </si>
  <si>
    <t>H22</t>
  </si>
  <si>
    <t>H23</t>
  </si>
  <si>
    <t>H25</t>
  </si>
  <si>
    <t>H26</t>
  </si>
  <si>
    <t>H27</t>
  </si>
  <si>
    <t>H28</t>
  </si>
  <si>
    <t>H29</t>
  </si>
  <si>
    <t>H30</t>
  </si>
  <si>
    <t>Ｂ</t>
  </si>
  <si>
    <t>Ｃ</t>
  </si>
  <si>
    <t>Ｅ</t>
  </si>
  <si>
    <t>Ａ</t>
  </si>
  <si>
    <t>&lt;0.5</t>
  </si>
  <si>
    <t>Ｂ</t>
  </si>
  <si>
    <t>Ａ</t>
  </si>
  <si>
    <t>&lt;0.5</t>
  </si>
  <si>
    <t>Ｃ</t>
  </si>
  <si>
    <t>Ｄ</t>
  </si>
  <si>
    <t>Ｅ</t>
  </si>
  <si>
    <t>(1.2)</t>
  </si>
  <si>
    <t>(1.1)</t>
  </si>
  <si>
    <t>＊</t>
  </si>
  <si>
    <t xml:space="preserve"> </t>
  </si>
  <si>
    <t>海域：水質の環境基準達成状況（COD75%値）</t>
  </si>
  <si>
    <t>海域No</t>
  </si>
  <si>
    <t>H18</t>
  </si>
  <si>
    <t>H22</t>
  </si>
  <si>
    <t>H24</t>
  </si>
  <si>
    <t>H25</t>
  </si>
  <si>
    <t>H26</t>
  </si>
  <si>
    <t>H27</t>
  </si>
  <si>
    <t>H28</t>
  </si>
  <si>
    <t>H29</t>
  </si>
  <si>
    <t>中城湾</t>
  </si>
  <si>
    <t>Ａ</t>
  </si>
  <si>
    <t>当添海岸</t>
  </si>
  <si>
    <t>湾内２</t>
  </si>
  <si>
    <t>湾内３</t>
  </si>
  <si>
    <t>与勝海域</t>
  </si>
  <si>
    <t>Ａ</t>
  </si>
  <si>
    <t>埋立地西海域</t>
  </si>
  <si>
    <t>&lt;0.5</t>
  </si>
  <si>
    <t>金武湾</t>
  </si>
  <si>
    <t>Ａ</t>
  </si>
  <si>
    <t>天願川河口地先</t>
  </si>
  <si>
    <t>石川ビ－チ沖</t>
  </si>
  <si>
    <t>湾口中央</t>
  </si>
  <si>
    <t>那覇港海域</t>
  </si>
  <si>
    <t>那覇港沖</t>
  </si>
  <si>
    <t>那覇港内</t>
  </si>
  <si>
    <t>那覇新港入口</t>
  </si>
  <si>
    <t>泊港内</t>
  </si>
  <si>
    <t>自謝加瀬東</t>
  </si>
  <si>
    <t>名護湾</t>
  </si>
  <si>
    <t>名護海岸</t>
  </si>
  <si>
    <t>湾内</t>
  </si>
  <si>
    <t>部間海岸</t>
  </si>
  <si>
    <t>平良港</t>
  </si>
  <si>
    <t>第３埠頭北岸から北300m</t>
  </si>
  <si>
    <t>石垣港</t>
  </si>
  <si>
    <t>(1.3)</t>
  </si>
  <si>
    <t>川平湾</t>
  </si>
  <si>
    <t>小島南先端と双葉地先を結ぶ線上の中心点</t>
  </si>
  <si>
    <t>(1.5)</t>
  </si>
  <si>
    <t>羽地内海（１）</t>
  </si>
  <si>
    <t>仲尾次漁港西埠頭から北西１００ｍ</t>
  </si>
  <si>
    <t>呉我船揚場から北へ４００ｍ</t>
  </si>
  <si>
    <t>羽地内海（２）</t>
  </si>
  <si>
    <t>羽地内海中央</t>
  </si>
  <si>
    <t>内海北水路南端</t>
  </si>
  <si>
    <t>糸満海域</t>
  </si>
  <si>
    <t>糸満漁港</t>
  </si>
  <si>
    <t>糸満漁港沖</t>
  </si>
  <si>
    <t>岡波岩東</t>
  </si>
  <si>
    <t>恩納海域</t>
  </si>
  <si>
    <t>伊武部海岸地先</t>
  </si>
  <si>
    <t>恩納漁港地先</t>
  </si>
  <si>
    <t>冨着海岸地先</t>
  </si>
  <si>
    <t>長浜海岸地先</t>
  </si>
  <si>
    <t>＊</t>
  </si>
  <si>
    <t>＊</t>
  </si>
  <si>
    <t>平成１０年年度及び１１年度の石垣港､川平湾の値が高いのは、採水時における消毒用アルコ－ルによるものと判明した。（　）は回帰式により相関の式を求め、参考値を示したものである。</t>
  </si>
  <si>
    <t xml:space="preserve"> 　</t>
  </si>
  <si>
    <t>(1)健康項目及び全亜鉛（河川）</t>
  </si>
  <si>
    <t>河川名</t>
  </si>
  <si>
    <t>比謝川</t>
  </si>
  <si>
    <t>国場川</t>
  </si>
  <si>
    <t>満名川</t>
  </si>
  <si>
    <t>羽地大川</t>
  </si>
  <si>
    <t>我部祖河川</t>
  </si>
  <si>
    <t>新川川</t>
  </si>
  <si>
    <t>安波川</t>
  </si>
  <si>
    <t>普久川</t>
  </si>
  <si>
    <t>汀間川</t>
  </si>
  <si>
    <t>天願川</t>
  </si>
  <si>
    <t>久茂地川</t>
  </si>
  <si>
    <t>安里川</t>
  </si>
  <si>
    <t>饒波川</t>
  </si>
  <si>
    <t>安謝川</t>
  </si>
  <si>
    <t>報得川</t>
  </si>
  <si>
    <t>辺野喜川</t>
  </si>
  <si>
    <t>源河川</t>
  </si>
  <si>
    <t>平南川</t>
  </si>
  <si>
    <t>宮良川</t>
  </si>
  <si>
    <t>名蔵川</t>
  </si>
  <si>
    <t>雄樋川</t>
  </si>
  <si>
    <t>億首川</t>
  </si>
  <si>
    <t>大保川</t>
  </si>
  <si>
    <t>統一地点番号</t>
  </si>
  <si>
    <t>県地点番号</t>
  </si>
  <si>
    <t>7-ﾛ</t>
  </si>
  <si>
    <t>46-ｲ</t>
  </si>
  <si>
    <t>47-ｲ</t>
  </si>
  <si>
    <t>55-ﾛ</t>
  </si>
  <si>
    <t>57-ロ</t>
  </si>
  <si>
    <t>75-ロ</t>
  </si>
  <si>
    <t>分類</t>
  </si>
  <si>
    <t>項目名</t>
  </si>
  <si>
    <t>採水日</t>
  </si>
  <si>
    <t>環境基準値</t>
  </si>
  <si>
    <t>単位</t>
  </si>
  <si>
    <t>健康項目</t>
  </si>
  <si>
    <t>カドミウム</t>
  </si>
  <si>
    <t>mg/L</t>
  </si>
  <si>
    <t>&lt; 0.0003</t>
  </si>
  <si>
    <t>全シアン</t>
  </si>
  <si>
    <t>検出されないこと</t>
  </si>
  <si>
    <t>&lt; 0.1</t>
  </si>
  <si>
    <t>鉛</t>
  </si>
  <si>
    <t>&lt; 0.002</t>
  </si>
  <si>
    <t>六価クロム</t>
  </si>
  <si>
    <t>&lt; 0.02</t>
  </si>
  <si>
    <t>&lt; 0.005</t>
  </si>
  <si>
    <t>砒素</t>
  </si>
  <si>
    <t>総水銀</t>
  </si>
  <si>
    <t>&lt; 0.0005</t>
  </si>
  <si>
    <t>アルキル水銀</t>
  </si>
  <si>
    <t>PCB</t>
  </si>
  <si>
    <t>ジクロロメタン</t>
  </si>
  <si>
    <t>&lt; 0.0002</t>
  </si>
  <si>
    <t>四塩化炭素</t>
  </si>
  <si>
    <t>1,2-ジクロロエタン</t>
  </si>
  <si>
    <t>1,1-ジクロロエチレン</t>
  </si>
  <si>
    <t>シス-1,2-ジクロロエチレン</t>
  </si>
  <si>
    <t>1,1,1-トリクロロエタン</t>
  </si>
  <si>
    <t>1,1,2-トリクロロエタン</t>
  </si>
  <si>
    <t>トリクロロエチレン</t>
  </si>
  <si>
    <t>テトラクロロエチレン</t>
  </si>
  <si>
    <t>1,3-ジクロロプロペン</t>
  </si>
  <si>
    <t>チウラム</t>
  </si>
  <si>
    <t>&lt; 0.001</t>
  </si>
  <si>
    <t>&lt; 0.0006</t>
  </si>
  <si>
    <t>シマジン</t>
  </si>
  <si>
    <t>チオベンカルブ</t>
  </si>
  <si>
    <t>ベンゼン</t>
  </si>
  <si>
    <t>セレン</t>
  </si>
  <si>
    <t>硝酸性窒素</t>
  </si>
  <si>
    <t>-</t>
  </si>
  <si>
    <t/>
  </si>
  <si>
    <t>&lt; 0.05</t>
  </si>
  <si>
    <t>亜硝酸性窒素</t>
  </si>
  <si>
    <t>硝酸性窒素及び亜硝酸性窒素</t>
  </si>
  <si>
    <t>ふっ素</t>
  </si>
  <si>
    <t>&lt; 0.08</t>
  </si>
  <si>
    <t>ほう素</t>
  </si>
  <si>
    <t>mg/L</t>
  </si>
  <si>
    <t>1,4-ジオキサン</t>
  </si>
  <si>
    <t>その他</t>
  </si>
  <si>
    <t>電気伝導度　</t>
  </si>
  <si>
    <t>μS/cm</t>
  </si>
  <si>
    <t>全亜鉛</t>
  </si>
  <si>
    <t>分析担当機関名</t>
  </si>
  <si>
    <t>沖縄県</t>
  </si>
  <si>
    <t>那覇市</t>
  </si>
  <si>
    <t>沖縄総合
事務局</t>
  </si>
  <si>
    <t>沖縄総合
事務局</t>
  </si>
  <si>
    <t>沖縄県</t>
  </si>
  <si>
    <t>(2)健康項目及び全亜鉛（海域）</t>
  </si>
  <si>
    <t>中城湾</t>
  </si>
  <si>
    <t>与勝海域</t>
  </si>
  <si>
    <t>金武湾</t>
  </si>
  <si>
    <t>那覇港海域</t>
  </si>
  <si>
    <t>名護湾</t>
  </si>
  <si>
    <t>平良港</t>
  </si>
  <si>
    <t>与那覇湾</t>
  </si>
  <si>
    <t>石垣港</t>
  </si>
  <si>
    <t>川平湾</t>
  </si>
  <si>
    <t>羽地内海</t>
  </si>
  <si>
    <t>糸満海域</t>
  </si>
  <si>
    <t>恩納海域</t>
  </si>
  <si>
    <t>伊佐海域</t>
  </si>
  <si>
    <t>12-ロ</t>
  </si>
  <si>
    <t>65-イ</t>
  </si>
  <si>
    <t>68-ロ</t>
  </si>
  <si>
    <t>チウラム</t>
  </si>
  <si>
    <t>　底質(河川)</t>
  </si>
  <si>
    <t>(※)シアンと六価クロムは交互に測定。平成30年度は六価クロム。</t>
  </si>
  <si>
    <t>河川名</t>
  </si>
  <si>
    <t>地点名</t>
  </si>
  <si>
    <t>地点統一番号</t>
  </si>
  <si>
    <t>採取月日</t>
  </si>
  <si>
    <t>乾燥減量</t>
  </si>
  <si>
    <t>強熱減量</t>
  </si>
  <si>
    <t>COD</t>
  </si>
  <si>
    <t>カドミウム</t>
  </si>
  <si>
    <t>鉛</t>
  </si>
  <si>
    <r>
      <t>シアン</t>
    </r>
    <r>
      <rPr>
        <vertAlign val="superscript"/>
        <sz val="11"/>
        <rFont val="ＭＳ Ｐゴシック"/>
        <family val="3"/>
      </rPr>
      <t>(※)</t>
    </r>
  </si>
  <si>
    <r>
      <t>六価クロム</t>
    </r>
    <r>
      <rPr>
        <vertAlign val="superscript"/>
        <sz val="11"/>
        <rFont val="ＭＳ Ｐゴシック"/>
        <family val="3"/>
      </rPr>
      <t>(※)</t>
    </r>
  </si>
  <si>
    <t>砒素</t>
  </si>
  <si>
    <t>総水銀</t>
  </si>
  <si>
    <t>ｱﾙｷﾙ水銀</t>
  </si>
  <si>
    <t>PCB</t>
  </si>
  <si>
    <t>（％）</t>
  </si>
  <si>
    <t>（mg/g）</t>
  </si>
  <si>
    <t>（mg/kg）</t>
  </si>
  <si>
    <t>（mg/kg）</t>
  </si>
  <si>
    <t>比謝川</t>
  </si>
  <si>
    <t>比謝川取水ポンプ場</t>
  </si>
  <si>
    <t>4700101</t>
  </si>
  <si>
    <t>&lt;2</t>
  </si>
  <si>
    <t>&lt;0.01</t>
  </si>
  <si>
    <t>石火矢橋</t>
  </si>
  <si>
    <t>4703001</t>
  </si>
  <si>
    <t>4700801</t>
  </si>
  <si>
    <t>漢那川</t>
  </si>
  <si>
    <t>漢那ダム</t>
  </si>
  <si>
    <t>4701101</t>
  </si>
  <si>
    <t>羽地ダム</t>
  </si>
  <si>
    <t>4701251</t>
  </si>
  <si>
    <t>我部祖河川</t>
  </si>
  <si>
    <t>奈佐田川合流点から上流100m</t>
  </si>
  <si>
    <t>4701401</t>
  </si>
  <si>
    <t>新川川</t>
  </si>
  <si>
    <t>4701701</t>
  </si>
  <si>
    <t>安波川</t>
  </si>
  <si>
    <t>安波ダム</t>
  </si>
  <si>
    <t>4701952</t>
  </si>
  <si>
    <t>普久川</t>
  </si>
  <si>
    <t>普久川ダム</t>
  </si>
  <si>
    <t>4702152</t>
  </si>
  <si>
    <t>天願川</t>
  </si>
  <si>
    <t>河口（港原橋）</t>
  </si>
  <si>
    <t>4700901</t>
  </si>
  <si>
    <t>4702401</t>
  </si>
  <si>
    <t>川尻橋</t>
  </si>
  <si>
    <t>4702751</t>
  </si>
  <si>
    <t>&lt;2</t>
  </si>
  <si>
    <t>&lt;0.01</t>
  </si>
  <si>
    <t>&lt;0.01</t>
  </si>
  <si>
    <t>平南川</t>
  </si>
  <si>
    <t>アザカ橋下流30m</t>
  </si>
  <si>
    <t>4703201</t>
  </si>
  <si>
    <t>牧港川</t>
  </si>
  <si>
    <t>国道58号線から下流150m</t>
  </si>
  <si>
    <t>4702851</t>
  </si>
  <si>
    <t>辺野喜川</t>
  </si>
  <si>
    <t>ダム中央</t>
  </si>
  <si>
    <t>4702953</t>
  </si>
  <si>
    <t>大保川</t>
  </si>
  <si>
    <t>大保ダム</t>
  </si>
  <si>
    <t>4703352</t>
  </si>
  <si>
    <t>名蔵大橋</t>
  </si>
  <si>
    <t>4703551</t>
  </si>
  <si>
    <t>金武ダム</t>
  </si>
  <si>
    <t>4721101</t>
  </si>
  <si>
    <t>暫定除去基準(mg/kg)</t>
  </si>
  <si>
    <t>-</t>
  </si>
  <si>
    <t>-</t>
  </si>
  <si>
    <t>-</t>
  </si>
  <si>
    <t>底質(海域)</t>
  </si>
  <si>
    <t>水域名</t>
  </si>
  <si>
    <t>地点名</t>
  </si>
  <si>
    <t>地点統</t>
  </si>
  <si>
    <t>採取月日</t>
  </si>
  <si>
    <t>乾燥減量</t>
  </si>
  <si>
    <t>強熱減量</t>
  </si>
  <si>
    <t>COD</t>
  </si>
  <si>
    <t>ｱﾙｷﾙ水銀</t>
  </si>
  <si>
    <t>（mg/g）</t>
  </si>
  <si>
    <t>湾内２</t>
  </si>
  <si>
    <t>那覇港海域</t>
  </si>
  <si>
    <t>名護海岸</t>
  </si>
  <si>
    <t>羽地内海
（１）</t>
  </si>
  <si>
    <t>糸満漁港</t>
  </si>
  <si>
    <t>暫定除去基準(mg/kg)</t>
  </si>
  <si>
    <t>R1</t>
  </si>
  <si>
    <t>&lt;0.5</t>
  </si>
  <si>
    <t>&lt;0.5</t>
  </si>
  <si>
    <t>R1</t>
  </si>
  <si>
    <t>&lt;0.5</t>
  </si>
  <si>
    <t>浜崎地区南西端から北西へ４００ｍ
(浜崎地区南埠頭埋立予定地から西へ300m)</t>
  </si>
  <si>
    <t>福地川</t>
  </si>
  <si>
    <t>漢那川</t>
  </si>
  <si>
    <t>牧港川</t>
  </si>
  <si>
    <t>&lt; 0.0003</t>
  </si>
  <si>
    <t>&lt; 0.1</t>
  </si>
  <si>
    <t>&lt;0.002</t>
  </si>
  <si>
    <t>&lt;0.005</t>
  </si>
  <si>
    <t>&lt;0.0005</t>
  </si>
  <si>
    <t>&lt;0.0002</t>
  </si>
  <si>
    <t>1,3-ジクロロプロペン</t>
  </si>
  <si>
    <t>&lt;0.0006</t>
  </si>
  <si>
    <t>&lt;0.0003</t>
  </si>
  <si>
    <t>&lt;0.001</t>
  </si>
  <si>
    <t>0.36</t>
  </si>
  <si>
    <t>1.05</t>
  </si>
  <si>
    <t>0.024</t>
  </si>
  <si>
    <t>1.9</t>
  </si>
  <si>
    <t>0.018</t>
  </si>
  <si>
    <t>0.028</t>
  </si>
  <si>
    <t>0.34</t>
  </si>
  <si>
    <t>0.25</t>
  </si>
  <si>
    <t>0.38</t>
  </si>
  <si>
    <t>1.08</t>
  </si>
  <si>
    <t>0.37</t>
  </si>
  <si>
    <t>&lt;0.021</t>
  </si>
  <si>
    <t>2.2</t>
  </si>
  <si>
    <t>&lt;0.05</t>
  </si>
  <si>
    <t>&lt; 0.08</t>
  </si>
  <si>
    <t>&lt; 0.08</t>
  </si>
  <si>
    <t>0.12</t>
  </si>
  <si>
    <t>&lt;0.02</t>
  </si>
  <si>
    <t>0.60</t>
  </si>
  <si>
    <t>沖縄総合
事務局</t>
  </si>
  <si>
    <t>沖縄県</t>
  </si>
  <si>
    <t>海域名</t>
  </si>
  <si>
    <t>20-ニ</t>
  </si>
  <si>
    <t>21-ロ</t>
  </si>
  <si>
    <t>62-ハ</t>
  </si>
  <si>
    <t>採水日</t>
  </si>
  <si>
    <t>健康項目</t>
  </si>
  <si>
    <t>1,2-ジクロロエタン</t>
  </si>
  <si>
    <t>1,1,2-トリクロロエタン</t>
  </si>
  <si>
    <t>硝酸性窒素及び亜硝酸性窒素</t>
  </si>
  <si>
    <t>(※)シアンと六価クロムは交互に測定。平成31年度はシアン。</t>
  </si>
  <si>
    <r>
      <t>シアン</t>
    </r>
    <r>
      <rPr>
        <vertAlign val="superscript"/>
        <sz val="11"/>
        <rFont val="ＭＳ Ｐゴシック"/>
        <family val="3"/>
      </rPr>
      <t>(※)</t>
    </r>
  </si>
  <si>
    <r>
      <t>六価クロム</t>
    </r>
    <r>
      <rPr>
        <vertAlign val="superscript"/>
        <sz val="11"/>
        <rFont val="ＭＳ Ｐゴシック"/>
        <family val="3"/>
      </rPr>
      <t>(※)</t>
    </r>
  </si>
  <si>
    <t>一番号</t>
  </si>
  <si>
    <t>&lt;1</t>
  </si>
  <si>
    <t>&lt;0.01</t>
  </si>
  <si>
    <t>埋立地西海岸</t>
  </si>
  <si>
    <t>那覇新港入口</t>
  </si>
  <si>
    <t>&lt;1</t>
  </si>
  <si>
    <t>与那覇湾</t>
  </si>
  <si>
    <t>沖縄製糖旧さん橋北端</t>
  </si>
  <si>
    <t>川平湾</t>
  </si>
  <si>
    <t>湾奥</t>
  </si>
  <si>
    <t>呉我船揚場から北400m</t>
  </si>
  <si>
    <t>伊武部海岸地先</t>
  </si>
  <si>
    <t>沖電池先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</si>
</sst>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_ "/>
    <numFmt numFmtId="178" formatCode="#,##0;\-#,##0;&quot;-&quot;"/>
    <numFmt numFmtId="179" formatCode="0.0_ "/>
    <numFmt numFmtId="180" formatCode="[$-411]ge\.m\.d;@"/>
    <numFmt numFmtId="181" formatCode="0.00_ "/>
    <numFmt numFmtId="182" formatCode="[$-411]ge\.mm\.dd"/>
    <numFmt numFmtId="183" formatCode="0.00_);[Red]\(0.00\)"/>
    <numFmt numFmtId="184" formatCode="&quot;＜&quot;0.00"/>
    <numFmt numFmtId="185" formatCode="m&quot;月&quot;d&quot;日&quot;;@"/>
    <numFmt numFmtId="186" formatCode="0.0_);[Red]\(0.0\)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0"/>
      <name val="ＭＳ Ｐゴシック"/>
      <family val="3"/>
    </font>
    <font>
      <b/>
      <u val="single"/>
      <sz val="10"/>
      <name val="ＭＳ Ｐゴシック"/>
      <family val="3"/>
    </font>
    <font>
      <sz val="10"/>
      <color indexed="9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b/>
      <sz val="9"/>
      <name val="ＭＳ Ｐゴシック"/>
      <family val="3"/>
    </font>
    <font>
      <sz val="14"/>
      <name val="ＭＳ Ｐゴシック"/>
      <family val="3"/>
    </font>
    <font>
      <vertAlign val="superscript"/>
      <sz val="11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13"/>
      <name val="ＭＳ Ｐゴシック"/>
      <family val="3"/>
    </font>
    <font>
      <b/>
      <sz val="12"/>
      <name val="ＭＳ Ｐゴシック"/>
      <family val="3"/>
    </font>
    <font>
      <sz val="10"/>
      <name val="ＭＳ 明朝"/>
      <family val="1"/>
    </font>
    <font>
      <b/>
      <sz val="8"/>
      <name val="ＭＳ Ｐゴシック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mediumGray">
        <fgColor indexed="9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gray125">
        <fgColor indexed="9"/>
      </patternFill>
    </fill>
  </fills>
  <borders count="65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double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dashed"/>
    </border>
    <border>
      <left style="thin"/>
      <right/>
      <top style="thin"/>
      <bottom style="dashed"/>
    </border>
    <border>
      <left style="thin"/>
      <right style="thin"/>
      <top style="dashed"/>
      <bottom style="dashed"/>
    </border>
    <border>
      <left style="thin"/>
      <right/>
      <top style="dashed"/>
      <bottom style="dashed"/>
    </border>
    <border>
      <left style="thin"/>
      <right style="thin"/>
      <top style="dashed"/>
      <bottom style="thin"/>
    </border>
    <border>
      <left style="thin"/>
      <right/>
      <top style="dashed"/>
      <bottom style="thin"/>
    </border>
    <border>
      <left style="thin"/>
      <right style="thin"/>
      <top style="dashed"/>
      <bottom style="double"/>
    </border>
    <border>
      <left style="thin"/>
      <right/>
      <top style="dashed"/>
      <bottom style="double"/>
    </border>
    <border diagonalUp="1">
      <left style="thin"/>
      <right/>
      <top style="dashed"/>
      <bottom style="dashed"/>
      <diagonal style="thin"/>
    </border>
    <border>
      <left style="medium"/>
      <right style="medium"/>
      <top style="dashed"/>
      <bottom style="thin"/>
    </border>
    <border>
      <left/>
      <right style="thin"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 diagonalUp="1">
      <left style="medium"/>
      <right style="medium"/>
      <top style="dashed"/>
      <bottom style="dashed"/>
      <diagonal style="thin"/>
    </border>
    <border>
      <left style="thin"/>
      <right/>
      <top style="thin"/>
      <bottom/>
    </border>
    <border>
      <left style="medium"/>
      <right style="medium"/>
      <top/>
      <bottom style="double"/>
    </border>
    <border>
      <left/>
      <right style="thin"/>
      <top style="thin"/>
      <bottom style="dashed"/>
    </border>
    <border>
      <left/>
      <right style="thin"/>
      <top style="dashed"/>
      <bottom style="thin"/>
    </border>
    <border>
      <left style="thin"/>
      <right/>
      <top/>
      <bottom style="dashed"/>
    </border>
    <border>
      <left/>
      <right style="thin"/>
      <top style="dashed"/>
      <bottom style="dashed"/>
    </border>
    <border>
      <left style="medium"/>
      <right style="medium"/>
      <top style="dashed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12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dashed"/>
    </border>
    <border diagonalUp="1">
      <left style="thin"/>
      <right style="medium"/>
      <top style="dashed"/>
      <bottom style="dashed"/>
      <diagonal style="thin"/>
    </border>
    <border>
      <left style="thin"/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/>
      <bottom style="double"/>
    </border>
    <border>
      <left style="thin"/>
      <right style="medium"/>
      <top/>
      <bottom style="thin"/>
    </border>
    <border>
      <left style="thin"/>
      <right style="medium"/>
      <top style="dashed"/>
      <bottom style="double"/>
    </border>
    <border>
      <left style="thin"/>
      <right style="thin"/>
      <top/>
      <bottom/>
    </border>
    <border>
      <left style="medium"/>
      <right style="medium"/>
      <top style="thin"/>
      <bottom/>
    </border>
    <border>
      <left style="thin"/>
      <right style="medium"/>
      <top style="thin"/>
      <bottom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70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178" fontId="24" fillId="0" borderId="0" applyFill="0" applyBorder="0" applyAlignment="0">
      <protection/>
    </xf>
    <xf numFmtId="0" fontId="25" fillId="0" borderId="0">
      <alignment horizontal="left"/>
      <protection/>
    </xf>
    <xf numFmtId="0" fontId="26" fillId="0" borderId="1" applyNumberFormat="0" applyAlignment="0" applyProtection="0"/>
    <xf numFmtId="0" fontId="26" fillId="0" borderId="2">
      <alignment horizontal="left" vertical="center"/>
      <protection/>
    </xf>
    <xf numFmtId="0" fontId="27" fillId="0" borderId="0">
      <alignment/>
      <protection/>
    </xf>
    <xf numFmtId="4" fontId="25" fillId="0" borderId="0">
      <alignment horizontal="right"/>
      <protection/>
    </xf>
    <xf numFmtId="4" fontId="28" fillId="0" borderId="0">
      <alignment horizontal="right"/>
      <protection/>
    </xf>
    <xf numFmtId="0" fontId="29" fillId="0" borderId="0">
      <alignment horizontal="left"/>
      <protection/>
    </xf>
    <xf numFmtId="0" fontId="30" fillId="0" borderId="0">
      <alignment horizontal="center"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3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4" applyNumberFormat="0" applyFont="0" applyAlignment="0" applyProtection="0"/>
    <xf numFmtId="0" fontId="6" fillId="0" borderId="5" applyNumberFormat="0" applyFill="0" applyAlignment="0" applyProtection="0"/>
    <xf numFmtId="0" fontId="7" fillId="3" borderId="0" applyNumberFormat="0" applyBorder="0" applyAlignment="0" applyProtection="0"/>
    <xf numFmtId="0" fontId="8" fillId="23" borderId="6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2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10" applyNumberFormat="0" applyFill="0" applyAlignment="0" applyProtection="0"/>
    <xf numFmtId="0" fontId="14" fillId="23" borderId="11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6" applyNumberFormat="0" applyAlignment="0" applyProtection="0"/>
    <xf numFmtId="0" fontId="17" fillId="4" borderId="0" applyNumberFormat="0" applyBorder="0" applyAlignment="0" applyProtection="0"/>
  </cellStyleXfs>
  <cellXfs count="351">
    <xf numFmtId="0" fontId="0" fillId="0" borderId="0" xfId="0" applyAlignment="1">
      <alignment/>
    </xf>
    <xf numFmtId="177" fontId="19" fillId="0" borderId="0" xfId="0" applyNumberFormat="1" applyFont="1" applyAlignment="1">
      <alignment vertical="center"/>
    </xf>
    <xf numFmtId="177" fontId="19" fillId="0" borderId="2" xfId="0" applyNumberFormat="1" applyFont="1" applyBorder="1" applyAlignment="1">
      <alignment vertical="center"/>
    </xf>
    <xf numFmtId="177" fontId="19" fillId="0" borderId="2" xfId="0" applyNumberFormat="1" applyFont="1" applyBorder="1" applyAlignment="1">
      <alignment horizontal="center" vertical="center"/>
    </xf>
    <xf numFmtId="177" fontId="19" fillId="0" borderId="12" xfId="0" applyNumberFormat="1" applyFont="1" applyBorder="1" applyAlignment="1">
      <alignment vertical="center"/>
    </xf>
    <xf numFmtId="177" fontId="19" fillId="0" borderId="13" xfId="0" applyNumberFormat="1" applyFont="1" applyBorder="1" applyAlignment="1">
      <alignment horizontal="center" vertical="center"/>
    </xf>
    <xf numFmtId="177" fontId="19" fillId="0" borderId="14" xfId="0" applyNumberFormat="1" applyFont="1" applyBorder="1" applyAlignment="1">
      <alignment vertical="center"/>
    </xf>
    <xf numFmtId="176" fontId="19" fillId="0" borderId="14" xfId="0" applyNumberFormat="1" applyFont="1" applyBorder="1" applyAlignment="1">
      <alignment horizontal="center" vertical="center"/>
    </xf>
    <xf numFmtId="176" fontId="21" fillId="24" borderId="14" xfId="0" applyNumberFormat="1" applyFont="1" applyFill="1" applyBorder="1" applyAlignment="1">
      <alignment horizontal="center" vertical="center"/>
    </xf>
    <xf numFmtId="176" fontId="19" fillId="25" borderId="14" xfId="0" applyNumberFormat="1" applyFont="1" applyFill="1" applyBorder="1" applyAlignment="1">
      <alignment horizontal="center" vertical="center"/>
    </xf>
    <xf numFmtId="177" fontId="22" fillId="0" borderId="14" xfId="0" applyNumberFormat="1" applyFont="1" applyBorder="1" applyAlignment="1">
      <alignment horizontal="center" vertical="center"/>
    </xf>
    <xf numFmtId="177" fontId="22" fillId="0" borderId="14" xfId="0" applyNumberFormat="1" applyFont="1" applyBorder="1" applyAlignment="1">
      <alignment vertical="center"/>
    </xf>
    <xf numFmtId="176" fontId="21" fillId="26" borderId="14" xfId="0" applyNumberFormat="1" applyFont="1" applyFill="1" applyBorder="1" applyAlignment="1">
      <alignment horizontal="center" vertical="center"/>
    </xf>
    <xf numFmtId="1" fontId="21" fillId="24" borderId="14" xfId="0" applyNumberFormat="1" applyFont="1" applyFill="1" applyBorder="1" applyAlignment="1">
      <alignment horizontal="center" vertical="center"/>
    </xf>
    <xf numFmtId="177" fontId="19" fillId="0" borderId="14" xfId="0" applyNumberFormat="1" applyFont="1" applyFill="1" applyBorder="1" applyAlignment="1">
      <alignment vertical="center"/>
    </xf>
    <xf numFmtId="1" fontId="21" fillId="26" borderId="14" xfId="0" applyNumberFormat="1" applyFont="1" applyFill="1" applyBorder="1" applyAlignment="1">
      <alignment horizontal="center" vertical="center"/>
    </xf>
    <xf numFmtId="176" fontId="19" fillId="0" borderId="12" xfId="0" applyNumberFormat="1" applyFont="1" applyFill="1" applyBorder="1" applyAlignment="1">
      <alignment horizontal="center" vertical="center"/>
    </xf>
    <xf numFmtId="1" fontId="21" fillId="24" borderId="15" xfId="0" applyNumberFormat="1" applyFont="1" applyFill="1" applyBorder="1" applyAlignment="1">
      <alignment horizontal="center" vertical="center"/>
    </xf>
    <xf numFmtId="176" fontId="21" fillId="24" borderId="15" xfId="0" applyNumberFormat="1" applyFont="1" applyFill="1" applyBorder="1" applyAlignment="1">
      <alignment horizontal="center" vertical="center"/>
    </xf>
    <xf numFmtId="1" fontId="19" fillId="0" borderId="16" xfId="0" applyNumberFormat="1" applyFont="1" applyBorder="1" applyAlignment="1">
      <alignment horizontal="center" vertical="center"/>
    </xf>
    <xf numFmtId="1" fontId="19" fillId="0" borderId="17" xfId="0" applyNumberFormat="1" applyFont="1" applyBorder="1" applyAlignment="1">
      <alignment horizontal="center" vertical="center"/>
    </xf>
    <xf numFmtId="1" fontId="19" fillId="0" borderId="13" xfId="0" applyNumberFormat="1" applyFont="1" applyBorder="1" applyAlignment="1">
      <alignment horizontal="center" vertical="center"/>
    </xf>
    <xf numFmtId="1" fontId="19" fillId="0" borderId="14" xfId="0" applyNumberFormat="1" applyFont="1" applyBorder="1" applyAlignment="1">
      <alignment horizontal="center" vertical="center"/>
    </xf>
    <xf numFmtId="1" fontId="19" fillId="0" borderId="12" xfId="0" applyNumberFormat="1" applyFont="1" applyBorder="1" applyAlignment="1">
      <alignment horizontal="center" vertical="center"/>
    </xf>
    <xf numFmtId="177" fontId="19" fillId="0" borderId="0" xfId="0" applyNumberFormat="1" applyFont="1" applyAlignment="1">
      <alignment horizontal="right" vertical="center"/>
    </xf>
    <xf numFmtId="177" fontId="23" fillId="0" borderId="0" xfId="0" applyNumberFormat="1" applyFont="1" applyAlignment="1">
      <alignment horizontal="right" vertical="center"/>
    </xf>
    <xf numFmtId="177" fontId="19" fillId="0" borderId="0" xfId="0" applyNumberFormat="1" applyFont="1" applyAlignment="1">
      <alignment vertical="center" wrapText="1"/>
    </xf>
    <xf numFmtId="177" fontId="19" fillId="0" borderId="12" xfId="0" applyNumberFormat="1" applyFont="1" applyBorder="1" applyAlignment="1">
      <alignment horizontal="center" vertical="center"/>
    </xf>
    <xf numFmtId="177" fontId="19" fillId="0" borderId="18" xfId="0" applyNumberFormat="1" applyFont="1" applyBorder="1" applyAlignment="1">
      <alignment horizontal="center" vertical="center"/>
    </xf>
    <xf numFmtId="0" fontId="19" fillId="0" borderId="12" xfId="0" applyNumberFormat="1" applyFont="1" applyBorder="1" applyAlignment="1">
      <alignment horizontal="center" vertical="center"/>
    </xf>
    <xf numFmtId="176" fontId="19" fillId="27" borderId="14" xfId="0" applyNumberFormat="1" applyFont="1" applyFill="1" applyBorder="1" applyAlignment="1">
      <alignment horizontal="center" vertical="center"/>
    </xf>
    <xf numFmtId="176" fontId="19" fillId="27" borderId="12" xfId="0" applyNumberFormat="1" applyFont="1" applyFill="1" applyBorder="1" applyAlignment="1">
      <alignment horizontal="center" vertical="center"/>
    </xf>
    <xf numFmtId="176" fontId="19" fillId="27" borderId="19" xfId="0" applyNumberFormat="1" applyFont="1" applyFill="1" applyBorder="1" applyAlignment="1">
      <alignment horizontal="center" vertical="center"/>
    </xf>
    <xf numFmtId="176" fontId="19" fillId="27" borderId="20" xfId="0" applyNumberFormat="1" applyFont="1" applyFill="1" applyBorder="1" applyAlignment="1">
      <alignment horizontal="center" vertical="center"/>
    </xf>
    <xf numFmtId="176" fontId="19" fillId="27" borderId="21" xfId="0" applyNumberFormat="1" applyFont="1" applyFill="1" applyBorder="1" applyAlignment="1">
      <alignment horizontal="center" vertical="center"/>
    </xf>
    <xf numFmtId="176" fontId="19" fillId="27" borderId="22" xfId="0" applyNumberFormat="1" applyFont="1" applyFill="1" applyBorder="1" applyAlignment="1">
      <alignment horizontal="center" vertical="center"/>
    </xf>
    <xf numFmtId="176" fontId="19" fillId="27" borderId="23" xfId="0" applyNumberFormat="1" applyFont="1" applyFill="1" applyBorder="1" applyAlignment="1">
      <alignment horizontal="center" vertical="center"/>
    </xf>
    <xf numFmtId="176" fontId="19" fillId="27" borderId="24" xfId="0" applyNumberFormat="1" applyFont="1" applyFill="1" applyBorder="1" applyAlignment="1">
      <alignment horizontal="center" vertical="center"/>
    </xf>
    <xf numFmtId="1" fontId="19" fillId="27" borderId="14" xfId="0" applyNumberFormat="1" applyFont="1" applyFill="1" applyBorder="1" applyAlignment="1">
      <alignment horizontal="center" vertical="center"/>
    </xf>
    <xf numFmtId="176" fontId="0" fillId="27" borderId="14" xfId="0" applyNumberFormat="1" applyFont="1" applyFill="1" applyBorder="1" applyAlignment="1">
      <alignment horizontal="center" vertical="center"/>
    </xf>
    <xf numFmtId="177" fontId="19" fillId="0" borderId="19" xfId="0" applyNumberFormat="1" applyFont="1" applyBorder="1" applyAlignment="1">
      <alignment horizontal="center" vertical="center"/>
    </xf>
    <xf numFmtId="177" fontId="19" fillId="0" borderId="19" xfId="0" applyNumberFormat="1" applyFont="1" applyBorder="1" applyAlignment="1">
      <alignment vertical="center"/>
    </xf>
    <xf numFmtId="177" fontId="19" fillId="0" borderId="21" xfId="0" applyNumberFormat="1" applyFont="1" applyBorder="1" applyAlignment="1">
      <alignment horizontal="center" vertical="center"/>
    </xf>
    <xf numFmtId="177" fontId="19" fillId="0" borderId="21" xfId="0" applyNumberFormat="1" applyFont="1" applyBorder="1" applyAlignment="1">
      <alignment vertical="center"/>
    </xf>
    <xf numFmtId="177" fontId="19" fillId="0" borderId="23" xfId="0" applyNumberFormat="1" applyFont="1" applyBorder="1" applyAlignment="1">
      <alignment horizontal="center" vertical="center"/>
    </xf>
    <xf numFmtId="177" fontId="19" fillId="0" borderId="23" xfId="0" applyNumberFormat="1" applyFont="1" applyBorder="1" applyAlignment="1">
      <alignment vertical="center"/>
    </xf>
    <xf numFmtId="177" fontId="22" fillId="0" borderId="19" xfId="0" applyNumberFormat="1" applyFont="1" applyBorder="1" applyAlignment="1">
      <alignment horizontal="center" vertical="center"/>
    </xf>
    <xf numFmtId="177" fontId="22" fillId="0" borderId="19" xfId="0" applyNumberFormat="1" applyFont="1" applyBorder="1" applyAlignment="1">
      <alignment vertical="center"/>
    </xf>
    <xf numFmtId="177" fontId="19" fillId="0" borderId="23" xfId="0" applyNumberFormat="1" applyFont="1" applyFill="1" applyBorder="1" applyAlignment="1">
      <alignment horizontal="center" vertical="center"/>
    </xf>
    <xf numFmtId="177" fontId="19" fillId="0" borderId="23" xfId="0" applyNumberFormat="1" applyFont="1" applyFill="1" applyBorder="1" applyAlignment="1">
      <alignment vertical="center"/>
    </xf>
    <xf numFmtId="177" fontId="19" fillId="0" borderId="19" xfId="0" applyNumberFormat="1" applyFont="1" applyFill="1" applyBorder="1" applyAlignment="1">
      <alignment horizontal="center" vertical="center"/>
    </xf>
    <xf numFmtId="177" fontId="19" fillId="0" borderId="19" xfId="0" applyNumberFormat="1" applyFont="1" applyFill="1" applyBorder="1" applyAlignment="1">
      <alignment vertical="center"/>
    </xf>
    <xf numFmtId="176" fontId="19" fillId="28" borderId="19" xfId="0" applyNumberFormat="1" applyFont="1" applyFill="1" applyBorder="1" applyAlignment="1">
      <alignment horizontal="center" vertical="center"/>
    </xf>
    <xf numFmtId="177" fontId="22" fillId="0" borderId="21" xfId="0" applyNumberFormat="1" applyFont="1" applyBorder="1" applyAlignment="1">
      <alignment horizontal="center" vertical="center"/>
    </xf>
    <xf numFmtId="177" fontId="22" fillId="0" borderId="21" xfId="0" applyNumberFormat="1" applyFont="1" applyBorder="1" applyAlignment="1">
      <alignment vertical="center"/>
    </xf>
    <xf numFmtId="176" fontId="19" fillId="28" borderId="21" xfId="0" applyNumberFormat="1" applyFont="1" applyFill="1" applyBorder="1" applyAlignment="1">
      <alignment horizontal="center" vertical="center"/>
    </xf>
    <xf numFmtId="1" fontId="19" fillId="28" borderId="19" xfId="0" applyNumberFormat="1" applyFont="1" applyFill="1" applyBorder="1" applyAlignment="1">
      <alignment horizontal="center" vertical="center"/>
    </xf>
    <xf numFmtId="177" fontId="19" fillId="0" borderId="25" xfId="0" applyNumberFormat="1" applyFont="1" applyBorder="1" applyAlignment="1">
      <alignment vertical="center"/>
    </xf>
    <xf numFmtId="1" fontId="19" fillId="27" borderId="25" xfId="0" applyNumberFormat="1" applyFont="1" applyFill="1" applyBorder="1" applyAlignment="1">
      <alignment horizontal="center" vertical="center"/>
    </xf>
    <xf numFmtId="176" fontId="19" fillId="27" borderId="25" xfId="0" applyNumberFormat="1" applyFont="1" applyFill="1" applyBorder="1" applyAlignment="1">
      <alignment horizontal="center" vertical="center"/>
    </xf>
    <xf numFmtId="176" fontId="19" fillId="27" borderId="26" xfId="0" applyNumberFormat="1" applyFont="1" applyFill="1" applyBorder="1" applyAlignment="1">
      <alignment horizontal="center" vertical="center"/>
    </xf>
    <xf numFmtId="176" fontId="19" fillId="27" borderId="27" xfId="0" applyNumberFormat="1" applyFont="1" applyFill="1" applyBorder="1" applyAlignment="1">
      <alignment horizontal="center" vertical="center"/>
    </xf>
    <xf numFmtId="176" fontId="19" fillId="0" borderId="28" xfId="0" applyNumberFormat="1" applyFont="1" applyFill="1" applyBorder="1" applyAlignment="1">
      <alignment horizontal="center" vertical="center"/>
    </xf>
    <xf numFmtId="176" fontId="19" fillId="0" borderId="24" xfId="0" applyNumberFormat="1" applyFont="1" applyFill="1" applyBorder="1" applyAlignment="1">
      <alignment horizontal="center" vertical="center"/>
    </xf>
    <xf numFmtId="177" fontId="19" fillId="0" borderId="29" xfId="0" applyNumberFormat="1" applyFont="1" applyFill="1" applyBorder="1" applyAlignment="1">
      <alignment horizontal="center" vertical="center"/>
    </xf>
    <xf numFmtId="177" fontId="19" fillId="0" borderId="30" xfId="0" applyNumberFormat="1" applyFont="1" applyFill="1" applyBorder="1" applyAlignment="1">
      <alignment horizontal="center" vertical="center"/>
    </xf>
    <xf numFmtId="176" fontId="19" fillId="0" borderId="31" xfId="0" applyNumberFormat="1" applyFont="1" applyFill="1" applyBorder="1" applyAlignment="1">
      <alignment horizontal="center" vertical="center"/>
    </xf>
    <xf numFmtId="176" fontId="19" fillId="0" borderId="32" xfId="0" applyNumberFormat="1" applyFont="1" applyFill="1" applyBorder="1" applyAlignment="1">
      <alignment horizontal="center" vertical="center"/>
    </xf>
    <xf numFmtId="176" fontId="19" fillId="0" borderId="33" xfId="0" applyNumberFormat="1" applyFont="1" applyFill="1" applyBorder="1" applyAlignment="1">
      <alignment horizontal="center" vertical="center"/>
    </xf>
    <xf numFmtId="1" fontId="19" fillId="0" borderId="34" xfId="0" applyNumberFormat="1" applyFont="1" applyFill="1" applyBorder="1" applyAlignment="1">
      <alignment horizontal="center" vertical="center"/>
    </xf>
    <xf numFmtId="1" fontId="19" fillId="0" borderId="33" xfId="0" applyNumberFormat="1" applyFont="1" applyFill="1" applyBorder="1" applyAlignment="1">
      <alignment horizontal="center" vertical="center"/>
    </xf>
    <xf numFmtId="1" fontId="19" fillId="0" borderId="35" xfId="0" applyNumberFormat="1" applyFont="1" applyFill="1" applyBorder="1" applyAlignment="1">
      <alignment horizontal="center" vertical="center"/>
    </xf>
    <xf numFmtId="176" fontId="19" fillId="0" borderId="36" xfId="0" applyNumberFormat="1" applyFont="1" applyFill="1" applyBorder="1" applyAlignment="1">
      <alignment horizontal="center" vertical="center"/>
    </xf>
    <xf numFmtId="176" fontId="19" fillId="0" borderId="22" xfId="0" applyNumberFormat="1" applyFont="1" applyFill="1" applyBorder="1" applyAlignment="1">
      <alignment horizontal="center" vertical="center"/>
    </xf>
    <xf numFmtId="176" fontId="19" fillId="0" borderId="20" xfId="0" applyNumberFormat="1" applyFont="1" applyFill="1" applyBorder="1" applyAlignment="1">
      <alignment horizontal="center" vertical="center"/>
    </xf>
    <xf numFmtId="177" fontId="21" fillId="0" borderId="23" xfId="0" applyNumberFormat="1" applyFont="1" applyBorder="1" applyAlignment="1">
      <alignment horizontal="center" vertical="center"/>
    </xf>
    <xf numFmtId="177" fontId="21" fillId="0" borderId="23" xfId="0" applyNumberFormat="1" applyFont="1" applyBorder="1" applyAlignment="1">
      <alignment vertical="center"/>
    </xf>
    <xf numFmtId="177" fontId="19" fillId="0" borderId="23" xfId="0" applyNumberFormat="1" applyFont="1" applyBorder="1" applyAlignment="1">
      <alignment vertical="center" wrapText="1"/>
    </xf>
    <xf numFmtId="177" fontId="19" fillId="0" borderId="17" xfId="0" applyNumberFormat="1" applyFont="1" applyBorder="1" applyAlignment="1">
      <alignment horizontal="center" vertical="center"/>
    </xf>
    <xf numFmtId="177" fontId="19" fillId="0" borderId="14" xfId="0" applyNumberFormat="1" applyFont="1" applyBorder="1" applyAlignment="1">
      <alignment horizontal="center" vertical="center"/>
    </xf>
    <xf numFmtId="177" fontId="19" fillId="0" borderId="14" xfId="0" applyNumberFormat="1" applyFont="1" applyFill="1" applyBorder="1" applyAlignment="1">
      <alignment horizontal="center" vertical="center"/>
    </xf>
    <xf numFmtId="176" fontId="19" fillId="27" borderId="37" xfId="0" applyNumberFormat="1" applyFont="1" applyFill="1" applyBorder="1" applyAlignment="1">
      <alignment horizontal="center" vertical="center"/>
    </xf>
    <xf numFmtId="176" fontId="19" fillId="27" borderId="13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vertical="center"/>
    </xf>
    <xf numFmtId="176" fontId="19" fillId="0" borderId="13" xfId="0" applyNumberFormat="1" applyFont="1" applyFill="1" applyBorder="1" applyAlignment="1">
      <alignment horizontal="center" vertical="center"/>
    </xf>
    <xf numFmtId="176" fontId="19" fillId="27" borderId="15" xfId="0" applyNumberFormat="1" applyFont="1" applyFill="1" applyBorder="1" applyAlignment="1">
      <alignment horizontal="center" vertical="center"/>
    </xf>
    <xf numFmtId="176" fontId="19" fillId="27" borderId="17" xfId="0" applyNumberFormat="1" applyFont="1" applyFill="1" applyBorder="1" applyAlignment="1">
      <alignment horizontal="center" vertical="center"/>
    </xf>
    <xf numFmtId="177" fontId="19" fillId="0" borderId="18" xfId="0" applyNumberFormat="1" applyFont="1" applyFill="1" applyBorder="1" applyAlignment="1">
      <alignment horizontal="center" vertical="center"/>
    </xf>
    <xf numFmtId="177" fontId="19" fillId="0" borderId="12" xfId="0" applyNumberFormat="1" applyFont="1" applyFill="1" applyBorder="1" applyAlignment="1">
      <alignment horizontal="center" vertical="center"/>
    </xf>
    <xf numFmtId="176" fontId="19" fillId="0" borderId="27" xfId="0" applyNumberFormat="1" applyFont="1" applyFill="1" applyBorder="1" applyAlignment="1">
      <alignment horizontal="center" vertical="center"/>
    </xf>
    <xf numFmtId="176" fontId="19" fillId="0" borderId="26" xfId="0" applyNumberFormat="1" applyFont="1" applyFill="1" applyBorder="1" applyAlignment="1">
      <alignment horizontal="center" vertical="center"/>
    </xf>
    <xf numFmtId="176" fontId="19" fillId="0" borderId="38" xfId="0" applyNumberFormat="1" applyFont="1" applyFill="1" applyBorder="1" applyAlignment="1">
      <alignment horizontal="center" vertical="center"/>
    </xf>
    <xf numFmtId="1" fontId="19" fillId="0" borderId="13" xfId="0" applyNumberFormat="1" applyFont="1" applyFill="1" applyBorder="1" applyAlignment="1">
      <alignment horizontal="center" vertical="center"/>
    </xf>
    <xf numFmtId="1" fontId="19" fillId="0" borderId="12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2" xfId="0" applyFont="1" applyBorder="1" applyAlignment="1">
      <alignment vertical="center"/>
    </xf>
    <xf numFmtId="0" fontId="19" fillId="0" borderId="2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/>
    </xf>
    <xf numFmtId="0" fontId="19" fillId="0" borderId="29" xfId="0" applyFont="1" applyFill="1" applyBorder="1" applyAlignment="1">
      <alignment horizontal="center" vertical="center"/>
    </xf>
    <xf numFmtId="0" fontId="19" fillId="0" borderId="12" xfId="0" applyFont="1" applyBorder="1" applyAlignment="1">
      <alignment vertical="center"/>
    </xf>
    <xf numFmtId="0" fontId="19" fillId="0" borderId="17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19" fillId="0" borderId="30" xfId="0" applyFont="1" applyFill="1" applyBorder="1" applyAlignment="1">
      <alignment horizontal="center" vertical="center"/>
    </xf>
    <xf numFmtId="0" fontId="19" fillId="0" borderId="19" xfId="0" applyFont="1" applyBorder="1" applyAlignment="1">
      <alignment vertical="center"/>
    </xf>
    <xf numFmtId="0" fontId="19" fillId="27" borderId="19" xfId="0" applyFont="1" applyFill="1" applyBorder="1" applyAlignment="1">
      <alignment horizontal="center" vertical="center"/>
    </xf>
    <xf numFmtId="176" fontId="19" fillId="29" borderId="14" xfId="0" applyNumberFormat="1" applyFont="1" applyFill="1" applyBorder="1" applyAlignment="1">
      <alignment horizontal="center" vertical="center"/>
    </xf>
    <xf numFmtId="0" fontId="19" fillId="0" borderId="21" xfId="0" applyFont="1" applyBorder="1" applyAlignment="1">
      <alignment vertical="center"/>
    </xf>
    <xf numFmtId="0" fontId="19" fillId="27" borderId="21" xfId="0" applyFont="1" applyFill="1" applyBorder="1" applyAlignment="1">
      <alignment horizontal="center" vertical="center"/>
    </xf>
    <xf numFmtId="0" fontId="19" fillId="0" borderId="23" xfId="0" applyFont="1" applyBorder="1" applyAlignment="1">
      <alignment vertical="center"/>
    </xf>
    <xf numFmtId="0" fontId="19" fillId="27" borderId="23" xfId="0" applyFont="1" applyFill="1" applyBorder="1" applyAlignment="1">
      <alignment horizontal="center" vertical="center"/>
    </xf>
    <xf numFmtId="0" fontId="19" fillId="0" borderId="14" xfId="0" applyFont="1" applyBorder="1" applyAlignment="1">
      <alignment vertical="center"/>
    </xf>
    <xf numFmtId="0" fontId="19" fillId="27" borderId="14" xfId="0" applyFont="1" applyFill="1" applyBorder="1" applyAlignment="1">
      <alignment horizontal="center" vertical="center"/>
    </xf>
    <xf numFmtId="0" fontId="19" fillId="27" borderId="19" xfId="0" applyNumberFormat="1" applyFont="1" applyFill="1" applyBorder="1" applyAlignment="1">
      <alignment horizontal="center" vertical="center"/>
    </xf>
    <xf numFmtId="179" fontId="19" fillId="27" borderId="19" xfId="0" applyNumberFormat="1" applyFont="1" applyFill="1" applyBorder="1" applyAlignment="1">
      <alignment horizontal="center" vertical="center"/>
    </xf>
    <xf numFmtId="179" fontId="19" fillId="27" borderId="21" xfId="0" applyNumberFormat="1" applyFont="1" applyFill="1" applyBorder="1" applyAlignment="1">
      <alignment horizontal="center" vertical="center"/>
    </xf>
    <xf numFmtId="0" fontId="19" fillId="0" borderId="14" xfId="0" applyNumberFormat="1" applyFont="1" applyBorder="1" applyAlignment="1">
      <alignment horizontal="center" vertical="center"/>
    </xf>
    <xf numFmtId="0" fontId="21" fillId="24" borderId="15" xfId="0" applyNumberFormat="1" applyFont="1" applyFill="1" applyBorder="1" applyAlignment="1">
      <alignment horizontal="center" vertical="center"/>
    </xf>
    <xf numFmtId="49" fontId="19" fillId="29" borderId="17" xfId="0" applyNumberFormat="1" applyFont="1" applyFill="1" applyBorder="1" applyAlignment="1">
      <alignment horizontal="center" vertical="center"/>
    </xf>
    <xf numFmtId="0" fontId="20" fillId="0" borderId="19" xfId="0" applyFont="1" applyBorder="1" applyAlignment="1">
      <alignment vertical="center"/>
    </xf>
    <xf numFmtId="176" fontId="19" fillId="0" borderId="19" xfId="0" applyNumberFormat="1" applyFont="1" applyFill="1" applyBorder="1" applyAlignment="1">
      <alignment horizontal="center" vertical="center"/>
    </xf>
    <xf numFmtId="176" fontId="19" fillId="0" borderId="39" xfId="0" applyNumberFormat="1" applyFont="1" applyFill="1" applyBorder="1" applyAlignment="1">
      <alignment horizontal="center" vertical="center"/>
    </xf>
    <xf numFmtId="176" fontId="19" fillId="0" borderId="19" xfId="0" applyNumberFormat="1" applyFont="1" applyBorder="1" applyAlignment="1">
      <alignment horizontal="center" vertical="center"/>
    </xf>
    <xf numFmtId="176" fontId="19" fillId="0" borderId="20" xfId="0" applyNumberFormat="1" applyFont="1" applyBorder="1" applyAlignment="1">
      <alignment horizontal="center" vertical="center"/>
    </xf>
    <xf numFmtId="176" fontId="19" fillId="29" borderId="23" xfId="0" applyNumberFormat="1" applyFont="1" applyFill="1" applyBorder="1" applyAlignment="1">
      <alignment horizontal="center" vertical="center"/>
    </xf>
    <xf numFmtId="176" fontId="19" fillId="0" borderId="40" xfId="0" applyNumberFormat="1" applyFont="1" applyFill="1" applyBorder="1" applyAlignment="1">
      <alignment horizontal="center" vertical="center"/>
    </xf>
    <xf numFmtId="176" fontId="19" fillId="0" borderId="23" xfId="0" applyNumberFormat="1" applyFont="1" applyBorder="1" applyAlignment="1">
      <alignment horizontal="center" vertical="center"/>
    </xf>
    <xf numFmtId="176" fontId="19" fillId="0" borderId="24" xfId="0" applyNumberFormat="1" applyFont="1" applyBorder="1" applyAlignment="1">
      <alignment horizontal="center" vertical="center"/>
    </xf>
    <xf numFmtId="176" fontId="19" fillId="29" borderId="19" xfId="0" applyNumberFormat="1" applyFont="1" applyFill="1" applyBorder="1" applyAlignment="1">
      <alignment horizontal="center" vertical="center"/>
    </xf>
    <xf numFmtId="176" fontId="19" fillId="29" borderId="39" xfId="0" applyNumberFormat="1" applyFont="1" applyFill="1" applyBorder="1" applyAlignment="1">
      <alignment horizontal="center" vertical="center"/>
    </xf>
    <xf numFmtId="176" fontId="19" fillId="27" borderId="41" xfId="0" applyNumberFormat="1" applyFont="1" applyFill="1" applyBorder="1" applyAlignment="1">
      <alignment horizontal="center" vertical="center"/>
    </xf>
    <xf numFmtId="176" fontId="19" fillId="29" borderId="21" xfId="0" applyNumberFormat="1" applyFont="1" applyFill="1" applyBorder="1" applyAlignment="1">
      <alignment horizontal="center" vertical="center"/>
    </xf>
    <xf numFmtId="176" fontId="19" fillId="29" borderId="42" xfId="0" applyNumberFormat="1" applyFont="1" applyFill="1" applyBorder="1" applyAlignment="1">
      <alignment horizontal="center" vertical="center"/>
    </xf>
    <xf numFmtId="176" fontId="19" fillId="0" borderId="21" xfId="0" applyNumberFormat="1" applyFont="1" applyBorder="1" applyAlignment="1">
      <alignment horizontal="center" vertical="center"/>
    </xf>
    <xf numFmtId="176" fontId="19" fillId="0" borderId="22" xfId="0" applyNumberFormat="1" applyFont="1" applyBorder="1" applyAlignment="1">
      <alignment horizontal="center" vertical="center"/>
    </xf>
    <xf numFmtId="176" fontId="19" fillId="29" borderId="40" xfId="0" applyNumberFormat="1" applyFont="1" applyFill="1" applyBorder="1" applyAlignment="1">
      <alignment horizontal="center" vertical="center"/>
    </xf>
    <xf numFmtId="0" fontId="19" fillId="0" borderId="25" xfId="0" applyFont="1" applyBorder="1" applyAlignment="1">
      <alignment vertical="center"/>
    </xf>
    <xf numFmtId="176" fontId="19" fillId="29" borderId="25" xfId="0" applyNumberFormat="1" applyFont="1" applyFill="1" applyBorder="1" applyAlignment="1">
      <alignment horizontal="center" vertical="center"/>
    </xf>
    <xf numFmtId="176" fontId="19" fillId="0" borderId="25" xfId="0" applyNumberFormat="1" applyFont="1" applyBorder="1" applyAlignment="1">
      <alignment horizontal="center" vertical="center"/>
    </xf>
    <xf numFmtId="176" fontId="19" fillId="0" borderId="26" xfId="0" applyNumberFormat="1" applyFont="1" applyBorder="1" applyAlignment="1">
      <alignment horizontal="center" vertical="center"/>
    </xf>
    <xf numFmtId="176" fontId="19" fillId="0" borderId="43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right" vertical="center"/>
    </xf>
    <xf numFmtId="0" fontId="23" fillId="0" borderId="0" xfId="0" applyFont="1" applyAlignment="1">
      <alignment horizontal="right" vertical="center"/>
    </xf>
    <xf numFmtId="0" fontId="19" fillId="0" borderId="0" xfId="0" applyFont="1" applyAlignment="1">
      <alignment vertical="center" wrapText="1"/>
    </xf>
    <xf numFmtId="0" fontId="23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37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0" fillId="0" borderId="1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/>
    </xf>
    <xf numFmtId="0" fontId="0" fillId="0" borderId="45" xfId="0" applyFont="1" applyFill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0" fillId="0" borderId="46" xfId="0" applyFont="1" applyFill="1" applyBorder="1" applyAlignment="1">
      <alignment/>
    </xf>
    <xf numFmtId="180" fontId="0" fillId="0" borderId="14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/>
    </xf>
    <xf numFmtId="0" fontId="0" fillId="0" borderId="14" xfId="0" applyFont="1" applyFill="1" applyBorder="1" applyAlignment="1">
      <alignment horizontal="right" vertical="center"/>
    </xf>
    <xf numFmtId="0" fontId="0" fillId="0" borderId="14" xfId="0" applyFont="1" applyBorder="1" applyAlignment="1">
      <alignment horizontal="right" vertical="center"/>
    </xf>
    <xf numFmtId="0" fontId="0" fillId="0" borderId="14" xfId="0" applyNumberFormat="1" applyFont="1" applyBorder="1" applyAlignment="1">
      <alignment horizontal="right" vertical="center"/>
    </xf>
    <xf numFmtId="0" fontId="0" fillId="0" borderId="14" xfId="0" applyFont="1" applyFill="1" applyBorder="1" applyAlignment="1">
      <alignment vertical="center"/>
    </xf>
    <xf numFmtId="181" fontId="0" fillId="0" borderId="14" xfId="0" applyNumberFormat="1" applyFont="1" applyBorder="1" applyAlignment="1">
      <alignment horizontal="right" vertical="center"/>
    </xf>
    <xf numFmtId="2" fontId="0" fillId="0" borderId="14" xfId="0" applyNumberFormat="1" applyFont="1" applyBorder="1" applyAlignment="1">
      <alignment horizontal="right" vertical="center"/>
    </xf>
    <xf numFmtId="0" fontId="0" fillId="0" borderId="14" xfId="0" applyFont="1" applyFill="1" applyBorder="1" applyAlignment="1">
      <alignment vertical="center" shrinkToFit="1"/>
    </xf>
    <xf numFmtId="176" fontId="0" fillId="0" borderId="14" xfId="0" applyNumberFormat="1" applyFont="1" applyBorder="1" applyAlignment="1">
      <alignment horizontal="right" vertical="center"/>
    </xf>
    <xf numFmtId="3" fontId="0" fillId="0" borderId="14" xfId="0" applyNumberFormat="1" applyFont="1" applyBorder="1" applyAlignment="1">
      <alignment horizontal="right" vertical="center"/>
    </xf>
    <xf numFmtId="0" fontId="0" fillId="0" borderId="14" xfId="0" applyNumberFormat="1" applyFont="1" applyFill="1" applyBorder="1" applyAlignment="1">
      <alignment horizontal="right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37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0" fillId="0" borderId="47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/>
    </xf>
    <xf numFmtId="0" fontId="0" fillId="0" borderId="45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46" xfId="0" applyFont="1" applyFill="1" applyBorder="1" applyAlignment="1">
      <alignment/>
    </xf>
    <xf numFmtId="0" fontId="0" fillId="0" borderId="15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/>
    </xf>
    <xf numFmtId="0" fontId="0" fillId="0" borderId="14" xfId="0" applyFont="1" applyFill="1" applyBorder="1" applyAlignment="1">
      <alignment horizontal="right" vertical="center"/>
    </xf>
    <xf numFmtId="0" fontId="0" fillId="0" borderId="14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 shrinkToFit="1"/>
    </xf>
    <xf numFmtId="2" fontId="0" fillId="0" borderId="14" xfId="0" applyNumberFormat="1" applyFont="1" applyFill="1" applyBorder="1" applyAlignment="1">
      <alignment horizontal="right" vertical="center"/>
    </xf>
    <xf numFmtId="0" fontId="0" fillId="0" borderId="14" xfId="0" applyNumberFormat="1" applyFill="1" applyBorder="1" applyAlignment="1">
      <alignment horizontal="right" vertical="center"/>
    </xf>
    <xf numFmtId="0" fontId="0" fillId="0" borderId="14" xfId="0" applyBorder="1" applyAlignment="1">
      <alignment horizontal="center" vertical="center"/>
    </xf>
    <xf numFmtId="0" fontId="32" fillId="0" borderId="0" xfId="0" applyFont="1" applyAlignment="1">
      <alignment horizontal="left" vertical="center"/>
    </xf>
    <xf numFmtId="49" fontId="19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 shrinkToFit="1"/>
    </xf>
    <xf numFmtId="0" fontId="19" fillId="0" borderId="17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left" vertical="center"/>
    </xf>
    <xf numFmtId="49" fontId="34" fillId="0" borderId="14" xfId="0" applyNumberFormat="1" applyFont="1" applyFill="1" applyBorder="1" applyAlignment="1">
      <alignment horizontal="center" vertical="center" shrinkToFit="1"/>
    </xf>
    <xf numFmtId="182" fontId="19" fillId="0" borderId="14" xfId="0" applyNumberFormat="1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>
      <alignment horizontal="center" vertical="center"/>
    </xf>
    <xf numFmtId="176" fontId="0" fillId="0" borderId="14" xfId="0" applyNumberFormat="1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2" fontId="0" fillId="0" borderId="14" xfId="0" applyNumberFormat="1" applyFont="1" applyFill="1" applyBorder="1" applyAlignment="1">
      <alignment horizontal="center" vertical="center"/>
    </xf>
    <xf numFmtId="183" fontId="0" fillId="0" borderId="14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left" vertical="center"/>
    </xf>
    <xf numFmtId="183" fontId="0" fillId="0" borderId="14" xfId="0" applyNumberFormat="1" applyFont="1" applyFill="1" applyBorder="1" applyAlignment="1">
      <alignment horizontal="center" vertical="center"/>
    </xf>
    <xf numFmtId="0" fontId="0" fillId="0" borderId="48" xfId="0" applyNumberFormat="1" applyFill="1" applyBorder="1" applyAlignment="1">
      <alignment horizontal="center" vertical="center"/>
    </xf>
    <xf numFmtId="0" fontId="0" fillId="0" borderId="14" xfId="0" applyNumberFormat="1" applyFill="1" applyBorder="1" applyAlignment="1">
      <alignment horizontal="center" vertical="center"/>
    </xf>
    <xf numFmtId="2" fontId="0" fillId="0" borderId="14" xfId="0" applyNumberFormat="1" applyFill="1" applyBorder="1" applyAlignment="1">
      <alignment horizontal="center" vertical="center"/>
    </xf>
    <xf numFmtId="183" fontId="0" fillId="0" borderId="14" xfId="0" applyNumberFormat="1" applyFill="1" applyBorder="1" applyAlignment="1">
      <alignment horizontal="center" vertical="center"/>
    </xf>
    <xf numFmtId="183" fontId="0" fillId="0" borderId="14" xfId="0" applyNumberFormat="1" applyFill="1" applyBorder="1" applyAlignment="1">
      <alignment horizontal="center" vertical="center" wrapText="1"/>
    </xf>
    <xf numFmtId="181" fontId="0" fillId="0" borderId="14" xfId="0" applyNumberFormat="1" applyFill="1" applyBorder="1" applyAlignment="1">
      <alignment horizontal="center" vertical="center" wrapText="1"/>
    </xf>
    <xf numFmtId="176" fontId="0" fillId="0" borderId="14" xfId="0" applyNumberFormat="1" applyFill="1" applyBorder="1" applyAlignment="1">
      <alignment horizontal="center" vertical="center"/>
    </xf>
    <xf numFmtId="0" fontId="35" fillId="0" borderId="14" xfId="0" applyFont="1" applyFill="1" applyBorder="1" applyAlignment="1">
      <alignment horizontal="center" vertical="center"/>
    </xf>
    <xf numFmtId="184" fontId="0" fillId="0" borderId="47" xfId="0" applyNumberForma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left" vertical="center" shrinkToFit="1"/>
    </xf>
    <xf numFmtId="0" fontId="0" fillId="0" borderId="15" xfId="0" applyFont="1" applyFill="1" applyBorder="1" applyAlignment="1">
      <alignment horizontal="left" vertical="center"/>
    </xf>
    <xf numFmtId="0" fontId="0" fillId="0" borderId="15" xfId="0" applyFont="1" applyFill="1" applyBorder="1" applyAlignment="1">
      <alignment vertical="center"/>
    </xf>
    <xf numFmtId="49" fontId="34" fillId="0" borderId="15" xfId="0" applyNumberFormat="1" applyFont="1" applyFill="1" applyBorder="1" applyAlignment="1">
      <alignment horizontal="center" vertical="center" shrinkToFit="1"/>
    </xf>
    <xf numFmtId="182" fontId="19" fillId="0" borderId="15" xfId="0" applyNumberFormat="1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>
      <alignment horizontal="center" vertical="center"/>
    </xf>
    <xf numFmtId="176" fontId="0" fillId="0" borderId="15" xfId="0" applyNumberFormat="1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2" fontId="0" fillId="0" borderId="15" xfId="0" applyNumberFormat="1" applyFont="1" applyFill="1" applyBorder="1" applyAlignment="1">
      <alignment horizontal="center" vertical="center"/>
    </xf>
    <xf numFmtId="183" fontId="0" fillId="0" borderId="15" xfId="0" applyNumberFormat="1" applyFont="1" applyFill="1" applyBorder="1" applyAlignment="1">
      <alignment horizontal="center" vertical="center"/>
    </xf>
    <xf numFmtId="0" fontId="0" fillId="0" borderId="15" xfId="0" applyNumberFormat="1" applyFill="1" applyBorder="1" applyAlignment="1">
      <alignment horizontal="center" vertical="center"/>
    </xf>
    <xf numFmtId="183" fontId="0" fillId="0" borderId="15" xfId="0" applyNumberFormat="1" applyFont="1" applyFill="1" applyBorder="1" applyAlignment="1">
      <alignment horizontal="center" vertical="center"/>
    </xf>
    <xf numFmtId="0" fontId="37" fillId="0" borderId="49" xfId="0" applyFont="1" applyBorder="1" applyAlignment="1">
      <alignment horizontal="center" vertical="center"/>
    </xf>
    <xf numFmtId="0" fontId="37" fillId="0" borderId="49" xfId="0" applyFont="1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35" fillId="0" borderId="49" xfId="0" applyFont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56" fontId="0" fillId="0" borderId="0" xfId="0" applyNumberFormat="1" applyFill="1" applyBorder="1" applyAlignment="1">
      <alignment horizontal="center" vertical="center"/>
    </xf>
    <xf numFmtId="56" fontId="38" fillId="0" borderId="0" xfId="0" applyNumberFormat="1" applyFont="1" applyBorder="1" applyAlignment="1">
      <alignment horizontal="center" vertical="center"/>
    </xf>
    <xf numFmtId="185" fontId="0" fillId="0" borderId="0" xfId="0" applyNumberFormat="1" applyFill="1" applyBorder="1" applyAlignment="1">
      <alignment horizontal="center" vertical="center"/>
    </xf>
    <xf numFmtId="182" fontId="0" fillId="0" borderId="14" xfId="0" applyNumberFormat="1" applyFont="1" applyFill="1" applyBorder="1" applyAlignment="1">
      <alignment vertical="center"/>
    </xf>
    <xf numFmtId="0" fontId="0" fillId="0" borderId="14" xfId="0" applyNumberFormat="1" applyFont="1" applyFill="1" applyBorder="1" applyAlignment="1">
      <alignment horizontal="center" vertical="center"/>
    </xf>
    <xf numFmtId="176" fontId="0" fillId="0" borderId="14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14" xfId="0" applyFont="1" applyFill="1" applyBorder="1" applyAlignment="1">
      <alignment vertical="center" wrapText="1" shrinkToFit="1"/>
    </xf>
    <xf numFmtId="2" fontId="0" fillId="0" borderId="14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vertical="center" wrapText="1" shrinkToFit="1"/>
    </xf>
    <xf numFmtId="176" fontId="0" fillId="0" borderId="50" xfId="0" applyNumberFormat="1" applyFont="1" applyFill="1" applyBorder="1" applyAlignment="1">
      <alignment horizontal="center" vertical="center"/>
    </xf>
    <xf numFmtId="0" fontId="0" fillId="0" borderId="50" xfId="0" applyNumberFormat="1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177" fontId="19" fillId="0" borderId="51" xfId="0" applyNumberFormat="1" applyFont="1" applyFill="1" applyBorder="1" applyAlignment="1">
      <alignment horizontal="center" vertical="center"/>
    </xf>
    <xf numFmtId="176" fontId="19" fillId="0" borderId="52" xfId="0" applyNumberFormat="1" applyFont="1" applyFill="1" applyBorder="1" applyAlignment="1">
      <alignment horizontal="center" vertical="center"/>
    </xf>
    <xf numFmtId="176" fontId="19" fillId="0" borderId="53" xfId="0" applyNumberFormat="1" applyFont="1" applyFill="1" applyBorder="1" applyAlignment="1">
      <alignment horizontal="center" vertical="center"/>
    </xf>
    <xf numFmtId="176" fontId="19" fillId="0" borderId="54" xfId="0" applyNumberFormat="1" applyFont="1" applyFill="1" applyBorder="1" applyAlignment="1">
      <alignment horizontal="center" vertical="center"/>
    </xf>
    <xf numFmtId="176" fontId="19" fillId="0" borderId="51" xfId="0" applyNumberFormat="1" applyFont="1" applyFill="1" applyBorder="1" applyAlignment="1">
      <alignment horizontal="center" vertical="center"/>
    </xf>
    <xf numFmtId="176" fontId="19" fillId="0" borderId="55" xfId="0" applyNumberFormat="1" applyFont="1" applyFill="1" applyBorder="1" applyAlignment="1">
      <alignment horizontal="center" vertical="center"/>
    </xf>
    <xf numFmtId="176" fontId="19" fillId="0" borderId="56" xfId="0" applyNumberFormat="1" applyFont="1" applyFill="1" applyBorder="1" applyAlignment="1">
      <alignment horizontal="center" vertical="center"/>
    </xf>
    <xf numFmtId="1" fontId="19" fillId="0" borderId="57" xfId="0" applyNumberFormat="1" applyFont="1" applyFill="1" applyBorder="1" applyAlignment="1">
      <alignment horizontal="center" vertical="center"/>
    </xf>
    <xf numFmtId="1" fontId="19" fillId="0" borderId="51" xfId="0" applyNumberFormat="1" applyFont="1" applyFill="1" applyBorder="1" applyAlignment="1">
      <alignment horizontal="center" vertical="center"/>
    </xf>
    <xf numFmtId="0" fontId="19" fillId="0" borderId="51" xfId="0" applyFont="1" applyFill="1" applyBorder="1" applyAlignment="1">
      <alignment horizontal="center" vertical="center"/>
    </xf>
    <xf numFmtId="176" fontId="19" fillId="0" borderId="58" xfId="0" applyNumberFormat="1" applyFont="1" applyFill="1" applyBorder="1" applyAlignment="1">
      <alignment horizontal="center" vertical="center"/>
    </xf>
    <xf numFmtId="176" fontId="19" fillId="0" borderId="15" xfId="0" applyNumberFormat="1" applyFont="1" applyBorder="1" applyAlignment="1">
      <alignment horizontal="center" vertical="center"/>
    </xf>
    <xf numFmtId="176" fontId="19" fillId="0" borderId="17" xfId="0" applyNumberFormat="1" applyFont="1" applyBorder="1" applyAlignment="1">
      <alignment horizontal="center" vertical="center"/>
    </xf>
    <xf numFmtId="177" fontId="19" fillId="0" borderId="15" xfId="0" applyNumberFormat="1" applyFont="1" applyBorder="1" applyAlignment="1">
      <alignment horizontal="center" vertical="center"/>
    </xf>
    <xf numFmtId="177" fontId="19" fillId="0" borderId="17" xfId="0" applyNumberFormat="1" applyFont="1" applyBorder="1" applyAlignment="1">
      <alignment horizontal="center" vertical="center"/>
    </xf>
    <xf numFmtId="177" fontId="19" fillId="0" borderId="16" xfId="0" applyNumberFormat="1" applyFont="1" applyBorder="1" applyAlignment="1">
      <alignment horizontal="center" vertical="center"/>
    </xf>
    <xf numFmtId="176" fontId="19" fillId="27" borderId="37" xfId="0" applyNumberFormat="1" applyFont="1" applyFill="1" applyBorder="1" applyAlignment="1">
      <alignment horizontal="center" vertical="center"/>
    </xf>
    <xf numFmtId="176" fontId="19" fillId="27" borderId="13" xfId="0" applyNumberFormat="1" applyFont="1" applyFill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19" fillId="0" borderId="0" xfId="0" applyFont="1" applyAlignment="1">
      <alignment vertical="center"/>
    </xf>
    <xf numFmtId="177" fontId="23" fillId="0" borderId="0" xfId="0" applyNumberFormat="1" applyFont="1" applyAlignment="1">
      <alignment vertical="center" wrapText="1"/>
    </xf>
    <xf numFmtId="177" fontId="19" fillId="0" borderId="14" xfId="0" applyNumberFormat="1" applyFont="1" applyBorder="1" applyAlignment="1">
      <alignment horizontal="center" vertical="center"/>
    </xf>
    <xf numFmtId="177" fontId="19" fillId="0" borderId="15" xfId="0" applyNumberFormat="1" applyFont="1" applyBorder="1" applyAlignment="1">
      <alignment vertical="center"/>
    </xf>
    <xf numFmtId="177" fontId="19" fillId="0" borderId="17" xfId="0" applyNumberFormat="1" applyFont="1" applyBorder="1" applyAlignment="1">
      <alignment vertical="center"/>
    </xf>
    <xf numFmtId="177" fontId="19" fillId="0" borderId="14" xfId="0" applyNumberFormat="1" applyFont="1" applyFill="1" applyBorder="1" applyAlignment="1">
      <alignment horizontal="center" vertical="center"/>
    </xf>
    <xf numFmtId="177" fontId="19" fillId="0" borderId="14" xfId="0" applyNumberFormat="1" applyFont="1" applyBorder="1" applyAlignment="1">
      <alignment vertical="center" textRotation="255"/>
    </xf>
    <xf numFmtId="177" fontId="19" fillId="0" borderId="14" xfId="0" applyNumberFormat="1" applyFont="1" applyBorder="1" applyAlignment="1">
      <alignment horizontal="center" vertical="center" wrapText="1"/>
    </xf>
    <xf numFmtId="0" fontId="19" fillId="30" borderId="14" xfId="0" applyFont="1" applyFill="1" applyBorder="1" applyAlignment="1">
      <alignment vertical="center" textRotation="255"/>
    </xf>
    <xf numFmtId="0" fontId="19" fillId="0" borderId="14" xfId="0" applyFont="1" applyBorder="1" applyAlignment="1">
      <alignment vertical="center" textRotation="255"/>
    </xf>
    <xf numFmtId="0" fontId="19" fillId="0" borderId="14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/>
    </xf>
    <xf numFmtId="0" fontId="19" fillId="0" borderId="15" xfId="0" applyNumberFormat="1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9" fillId="0" borderId="59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15" xfId="0" applyFont="1" applyBorder="1" applyAlignment="1">
      <alignment vertical="center" wrapText="1"/>
    </xf>
    <xf numFmtId="0" fontId="19" fillId="0" borderId="17" xfId="0" applyFont="1" applyBorder="1" applyAlignment="1">
      <alignment vertical="center" wrapText="1"/>
    </xf>
    <xf numFmtId="176" fontId="19" fillId="27" borderId="15" xfId="0" applyNumberFormat="1" applyFont="1" applyFill="1" applyBorder="1" applyAlignment="1">
      <alignment horizontal="center" vertical="center"/>
    </xf>
    <xf numFmtId="176" fontId="19" fillId="27" borderId="17" xfId="0" applyNumberFormat="1" applyFont="1" applyFill="1" applyBorder="1" applyAlignment="1">
      <alignment horizontal="center" vertical="center"/>
    </xf>
    <xf numFmtId="0" fontId="19" fillId="27" borderId="15" xfId="0" applyFont="1" applyFill="1" applyBorder="1" applyAlignment="1">
      <alignment horizontal="center" vertical="center"/>
    </xf>
    <xf numFmtId="0" fontId="19" fillId="27" borderId="17" xfId="0" applyFont="1" applyFill="1" applyBorder="1" applyAlignment="1">
      <alignment horizontal="center" vertical="center"/>
    </xf>
    <xf numFmtId="176" fontId="19" fillId="0" borderId="37" xfId="0" applyNumberFormat="1" applyFont="1" applyFill="1" applyBorder="1" applyAlignment="1">
      <alignment horizontal="center" vertical="center"/>
    </xf>
    <xf numFmtId="176" fontId="19" fillId="0" borderId="13" xfId="0" applyNumberFormat="1" applyFont="1" applyFill="1" applyBorder="1" applyAlignment="1">
      <alignment horizontal="center" vertical="center"/>
    </xf>
    <xf numFmtId="176" fontId="19" fillId="0" borderId="60" xfId="0" applyNumberFormat="1" applyFont="1" applyFill="1" applyBorder="1" applyAlignment="1">
      <alignment horizontal="center" vertical="center"/>
    </xf>
    <xf numFmtId="176" fontId="19" fillId="0" borderId="34" xfId="0" applyNumberFormat="1" applyFont="1" applyFill="1" applyBorder="1" applyAlignment="1">
      <alignment horizontal="center" vertical="center"/>
    </xf>
    <xf numFmtId="176" fontId="19" fillId="29" borderId="15" xfId="0" applyNumberFormat="1" applyFont="1" applyFill="1" applyBorder="1" applyAlignment="1">
      <alignment horizontal="center" vertical="center"/>
    </xf>
    <xf numFmtId="176" fontId="19" fillId="29" borderId="17" xfId="0" applyNumberFormat="1" applyFont="1" applyFill="1" applyBorder="1" applyAlignment="1">
      <alignment horizontal="center" vertical="center"/>
    </xf>
    <xf numFmtId="176" fontId="19" fillId="0" borderId="61" xfId="0" applyNumberFormat="1" applyFont="1" applyFill="1" applyBorder="1" applyAlignment="1">
      <alignment horizontal="center" vertical="center"/>
    </xf>
    <xf numFmtId="176" fontId="19" fillId="0" borderId="57" xfId="0" applyNumberFormat="1" applyFont="1" applyFill="1" applyBorder="1" applyAlignment="1">
      <alignment horizontal="center" vertical="center"/>
    </xf>
    <xf numFmtId="0" fontId="0" fillId="0" borderId="17" xfId="0" applyFont="1" applyBorder="1" applyAlignment="1">
      <alignment vertical="center" wrapText="1"/>
    </xf>
    <xf numFmtId="0" fontId="19" fillId="0" borderId="16" xfId="0" applyFont="1" applyBorder="1" applyAlignment="1">
      <alignment horizontal="center" vertical="center"/>
    </xf>
    <xf numFmtId="0" fontId="23" fillId="0" borderId="0" xfId="0" applyFont="1" applyAlignment="1">
      <alignment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/>
    </xf>
    <xf numFmtId="0" fontId="0" fillId="0" borderId="47" xfId="0" applyNumberFormat="1" applyBorder="1" applyAlignment="1">
      <alignment horizontal="center" vertical="center"/>
    </xf>
    <xf numFmtId="0" fontId="0" fillId="0" borderId="12" xfId="0" applyFont="1" applyFill="1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7" xfId="0" applyFont="1" applyFill="1" applyBorder="1" applyAlignment="1">
      <alignment horizontal="center"/>
    </xf>
    <xf numFmtId="0" fontId="0" fillId="0" borderId="47" xfId="0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textRotation="255"/>
    </xf>
    <xf numFmtId="0" fontId="0" fillId="0" borderId="1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0" fillId="0" borderId="47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 textRotation="255"/>
    </xf>
    <xf numFmtId="0" fontId="0" fillId="0" borderId="59" xfId="0" applyFont="1" applyFill="1" applyBorder="1" applyAlignment="1">
      <alignment horizontal="center" vertical="center" textRotation="255"/>
    </xf>
    <xf numFmtId="0" fontId="0" fillId="0" borderId="17" xfId="0" applyFont="1" applyFill="1" applyBorder="1" applyAlignment="1">
      <alignment horizontal="center" vertical="center" textRotation="255"/>
    </xf>
    <xf numFmtId="0" fontId="0" fillId="0" borderId="17" xfId="0" applyFont="1" applyFill="1" applyBorder="1" applyAlignment="1">
      <alignment vertical="center"/>
    </xf>
    <xf numFmtId="49" fontId="0" fillId="0" borderId="15" xfId="0" applyNumberFormat="1" applyFont="1" applyFill="1" applyBorder="1" applyAlignment="1">
      <alignment horizontal="center" vertical="center" wrapText="1"/>
    </xf>
    <xf numFmtId="0" fontId="0" fillId="0" borderId="62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0" fillId="0" borderId="47" xfId="0" applyFont="1" applyFill="1" applyBorder="1" applyAlignment="1">
      <alignment vertical="center"/>
    </xf>
    <xf numFmtId="2" fontId="0" fillId="0" borderId="14" xfId="0" applyNumberFormat="1" applyFont="1" applyBorder="1" applyAlignment="1">
      <alignment horizontal="center" vertical="center"/>
    </xf>
    <xf numFmtId="186" fontId="0" fillId="0" borderId="14" xfId="0" applyNumberFormat="1" applyFont="1" applyBorder="1" applyAlignment="1">
      <alignment horizontal="center" vertical="center"/>
    </xf>
    <xf numFmtId="183" fontId="0" fillId="0" borderId="14" xfId="0" applyNumberFormat="1" applyFont="1" applyBorder="1" applyAlignment="1">
      <alignment horizontal="center" vertical="center"/>
    </xf>
    <xf numFmtId="0" fontId="0" fillId="0" borderId="15" xfId="0" applyFont="1" applyFill="1" applyBorder="1" applyAlignment="1">
      <alignment vertical="center" shrinkToFit="1"/>
    </xf>
    <xf numFmtId="0" fontId="0" fillId="0" borderId="15" xfId="0" applyFont="1" applyFill="1" applyBorder="1" applyAlignment="1">
      <alignment vertical="center" shrinkToFit="1"/>
    </xf>
    <xf numFmtId="182" fontId="0" fillId="0" borderId="15" xfId="0" applyNumberFormat="1" applyFont="1" applyFill="1" applyBorder="1" applyAlignment="1">
      <alignment vertical="center"/>
    </xf>
    <xf numFmtId="0" fontId="0" fillId="0" borderId="62" xfId="0" applyFont="1" applyFill="1" applyBorder="1" applyAlignment="1">
      <alignment horizontal="center" vertical="center"/>
    </xf>
    <xf numFmtId="0" fontId="0" fillId="0" borderId="63" xfId="0" applyFont="1" applyFill="1" applyBorder="1" applyAlignment="1">
      <alignment horizontal="center" vertical="center"/>
    </xf>
    <xf numFmtId="0" fontId="0" fillId="0" borderId="64" xfId="0" applyFont="1" applyFill="1" applyBorder="1" applyAlignment="1">
      <alignment horizontal="center" vertical="center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メモ" xfId="52"/>
    <cellStyle name="リンク セル" xfId="53"/>
    <cellStyle name="悪い" xfId="54"/>
    <cellStyle name="計算" xfId="55"/>
    <cellStyle name="警告文" xfId="56"/>
    <cellStyle name="Comma [0]" xfId="57"/>
    <cellStyle name="Comma" xfId="58"/>
    <cellStyle name="見出し 1" xfId="59"/>
    <cellStyle name="見出し 2" xfId="60"/>
    <cellStyle name="見出し 3" xfId="61"/>
    <cellStyle name="見出し 4" xfId="62"/>
    <cellStyle name="集計" xfId="63"/>
    <cellStyle name="出力" xfId="64"/>
    <cellStyle name="説明文" xfId="65"/>
    <cellStyle name="Currency [0]" xfId="66"/>
    <cellStyle name="Currency" xfId="67"/>
    <cellStyle name="入力" xfId="68"/>
    <cellStyle name="良い" xfId="69"/>
  </cellStyles>
  <dxfs count="14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 val="0"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 val="0"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 val="0"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 val="0"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 val="0"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 val="0"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 val="0"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 val="0"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 val="0"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FF0000"/>
      </font>
    </dxf>
    <dxf>
      <font>
        <b/>
        <i val="0"/>
      </font>
      <fill>
        <patternFill>
          <bgColor theme="0" tint="-0.3499799966812134"/>
        </patternFill>
      </fill>
    </dxf>
    <dxf>
      <font>
        <b val="0"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 val="0"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 val="0"/>
        <i val="0"/>
      </font>
      <fill>
        <patternFill patternType="solid">
          <bgColor theme="0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 val="0"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 val="0"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 val="0"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 val="0"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 val="0"/>
        <i val="0"/>
      </font>
      <fill>
        <patternFill patternType="solid">
          <bgColor theme="0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 val="0"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 val="0"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 val="0"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 val="0"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 val="0"/>
        <i val="0"/>
      </font>
      <fill>
        <patternFill patternType="solid">
          <bgColor theme="0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 val="0"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FF0000"/>
      </font>
      <fill>
        <patternFill>
          <bgColor theme="0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 val="0"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 val="0"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 val="0"/>
        <i val="0"/>
      </font>
      <fill>
        <patternFill patternType="solid">
          <bgColor theme="0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 val="0"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 val="0"/>
        <i val="0"/>
      </font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  <border/>
    </dxf>
    <dxf>
      <font>
        <b/>
        <i val="0"/>
      </font>
      <fill>
        <patternFill>
          <bgColor theme="0" tint="-0.3499799966812134"/>
        </patternFill>
      </fill>
      <border/>
    </dxf>
    <dxf>
      <font>
        <b val="0"/>
        <i val="0"/>
      </font>
      <fill>
        <patternFill patternType="solid">
          <bgColor theme="0"/>
        </patternFill>
      </fill>
      <border/>
    </dxf>
    <dxf>
      <font>
        <color rgb="FFFF0000"/>
      </font>
      <fill>
        <patternFill>
          <bgColor theme="0"/>
        </patternFill>
      </fill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6"/>
  <sheetViews>
    <sheetView showGridLines="0" zoomScale="85" zoomScaleNormal="85" zoomScaleSheetLayoutView="85" zoomScalePageLayoutView="0" workbookViewId="0" topLeftCell="A1">
      <pane xSplit="6" ySplit="3" topLeftCell="G4" activePane="bottomRight" state="frozen"/>
      <selection pane="topLeft" activeCell="N13" sqref="N13"/>
      <selection pane="topRight" activeCell="N13" sqref="N13"/>
      <selection pane="bottomLeft" activeCell="N13" sqref="N13"/>
      <selection pane="bottomRight" activeCell="V3" sqref="V3"/>
    </sheetView>
  </sheetViews>
  <sheetFormatPr defaultColWidth="9.00390625" defaultRowHeight="13.5"/>
  <cols>
    <col min="1" max="2" width="4.125" style="1" customWidth="1"/>
    <col min="3" max="3" width="14.125" style="1" bestFit="1" customWidth="1"/>
    <col min="4" max="4" width="3.75390625" style="1" customWidth="1"/>
    <col min="5" max="5" width="3.50390625" style="1" customWidth="1"/>
    <col min="6" max="6" width="34.875" style="1" customWidth="1"/>
    <col min="7" max="7" width="4.50390625" style="1" hidden="1" customWidth="1"/>
    <col min="8" max="12" width="5.625" style="1" hidden="1" customWidth="1"/>
    <col min="13" max="22" width="5.625" style="1" customWidth="1"/>
    <col min="23" max="23" width="7.25390625" style="83" customWidth="1"/>
    <col min="24" max="25" width="9.00390625" style="83" customWidth="1"/>
    <col min="26" max="27" width="3.625" style="1" customWidth="1"/>
    <col min="28" max="28" width="5.625" style="1" customWidth="1"/>
    <col min="29" max="16384" width="9.00390625" style="83" customWidth="1"/>
  </cols>
  <sheetData>
    <row r="1" ht="18.75" customHeight="1">
      <c r="A1" s="1" t="s">
        <v>8</v>
      </c>
    </row>
    <row r="2" spans="1:28" ht="24" customHeight="1" thickBot="1">
      <c r="A2" s="279" t="s">
        <v>9</v>
      </c>
      <c r="B2" s="279" t="s">
        <v>10</v>
      </c>
      <c r="C2" s="280" t="s">
        <v>11</v>
      </c>
      <c r="D2" s="279" t="s">
        <v>12</v>
      </c>
      <c r="E2" s="279" t="s">
        <v>13</v>
      </c>
      <c r="F2" s="267" t="s">
        <v>14</v>
      </c>
      <c r="G2" s="2"/>
      <c r="H2" s="2"/>
      <c r="I2" s="2"/>
      <c r="J2" s="2"/>
      <c r="K2" s="2"/>
      <c r="L2" s="2"/>
      <c r="M2" s="3"/>
      <c r="N2" s="28"/>
      <c r="O2" s="28"/>
      <c r="P2" s="28"/>
      <c r="Q2" s="28"/>
      <c r="R2" s="28"/>
      <c r="S2" s="3"/>
      <c r="T2" s="87"/>
      <c r="U2" s="64"/>
      <c r="V2" s="64"/>
      <c r="Z2" s="4"/>
      <c r="AA2" s="2"/>
      <c r="AB2" s="2"/>
    </row>
    <row r="3" spans="1:28" ht="52.5" customHeight="1">
      <c r="A3" s="279"/>
      <c r="B3" s="279"/>
      <c r="C3" s="275"/>
      <c r="D3" s="279"/>
      <c r="E3" s="279"/>
      <c r="F3" s="268"/>
      <c r="G3" s="78" t="s">
        <v>0</v>
      </c>
      <c r="H3" s="78" t="s">
        <v>1</v>
      </c>
      <c r="I3" s="78" t="s">
        <v>99</v>
      </c>
      <c r="J3" s="78" t="s">
        <v>2</v>
      </c>
      <c r="K3" s="78" t="s">
        <v>3</v>
      </c>
      <c r="L3" s="5" t="s">
        <v>4</v>
      </c>
      <c r="M3" s="27" t="s">
        <v>100</v>
      </c>
      <c r="N3" s="27" t="s">
        <v>101</v>
      </c>
      <c r="O3" s="27" t="s">
        <v>96</v>
      </c>
      <c r="P3" s="27" t="s">
        <v>102</v>
      </c>
      <c r="Q3" s="27" t="s">
        <v>103</v>
      </c>
      <c r="R3" s="27" t="s">
        <v>104</v>
      </c>
      <c r="S3" s="27" t="s">
        <v>105</v>
      </c>
      <c r="T3" s="88" t="s">
        <v>106</v>
      </c>
      <c r="U3" s="254" t="s">
        <v>107</v>
      </c>
      <c r="V3" s="65" t="s">
        <v>385</v>
      </c>
      <c r="X3" s="83" t="s">
        <v>15</v>
      </c>
      <c r="Z3" s="78" t="s">
        <v>5</v>
      </c>
      <c r="AA3" s="78" t="s">
        <v>6</v>
      </c>
      <c r="AB3" s="78" t="s">
        <v>7</v>
      </c>
    </row>
    <row r="4" spans="1:28" ht="19.5" customHeight="1">
      <c r="A4" s="275">
        <v>1</v>
      </c>
      <c r="B4" s="40">
        <v>1</v>
      </c>
      <c r="C4" s="40" t="s">
        <v>16</v>
      </c>
      <c r="D4" s="40" t="s">
        <v>108</v>
      </c>
      <c r="E4" s="40">
        <v>3</v>
      </c>
      <c r="F4" s="41" t="s">
        <v>17</v>
      </c>
      <c r="G4" s="32">
        <v>1.3</v>
      </c>
      <c r="H4" s="32">
        <v>2</v>
      </c>
      <c r="I4" s="32">
        <v>1.8</v>
      </c>
      <c r="J4" s="32">
        <v>1.3</v>
      </c>
      <c r="K4" s="32">
        <v>1.1</v>
      </c>
      <c r="L4" s="33">
        <v>1.1</v>
      </c>
      <c r="M4" s="33">
        <v>0.8</v>
      </c>
      <c r="N4" s="33">
        <v>1.1</v>
      </c>
      <c r="O4" s="33">
        <v>1.3</v>
      </c>
      <c r="P4" s="33">
        <v>0.8</v>
      </c>
      <c r="Q4" s="33">
        <v>0.9</v>
      </c>
      <c r="R4" s="33">
        <v>1.1</v>
      </c>
      <c r="S4" s="33">
        <v>0.9</v>
      </c>
      <c r="T4" s="74">
        <v>2.8</v>
      </c>
      <c r="U4" s="255">
        <v>1.6</v>
      </c>
      <c r="V4" s="66">
        <v>0.8</v>
      </c>
      <c r="W4" s="83" t="str">
        <f>IF(COUNTIF(X4,"超過")&gt;0,"×","○")</f>
        <v>○</v>
      </c>
      <c r="X4" s="83" t="str">
        <f>IF(V4="&lt;0.5","適合",IF(V4&gt;E4,"超過","適合"))</f>
        <v>適合</v>
      </c>
      <c r="Z4" s="8">
        <v>3.3</v>
      </c>
      <c r="AA4" s="8">
        <v>3.2</v>
      </c>
      <c r="AB4" s="9">
        <v>2.5</v>
      </c>
    </row>
    <row r="5" spans="1:28" ht="19.5" customHeight="1">
      <c r="A5" s="275"/>
      <c r="B5" s="42">
        <v>2</v>
      </c>
      <c r="C5" s="42" t="s">
        <v>18</v>
      </c>
      <c r="D5" s="42" t="s">
        <v>109</v>
      </c>
      <c r="E5" s="42">
        <v>5</v>
      </c>
      <c r="F5" s="43" t="s">
        <v>19</v>
      </c>
      <c r="G5" s="34">
        <v>2.2</v>
      </c>
      <c r="H5" s="34">
        <v>2.1</v>
      </c>
      <c r="I5" s="34">
        <v>1.2</v>
      </c>
      <c r="J5" s="34">
        <v>1.6</v>
      </c>
      <c r="K5" s="34">
        <v>1.5</v>
      </c>
      <c r="L5" s="35">
        <v>1.1</v>
      </c>
      <c r="M5" s="35">
        <v>1.4</v>
      </c>
      <c r="N5" s="35">
        <v>1.6</v>
      </c>
      <c r="O5" s="35">
        <v>1.8</v>
      </c>
      <c r="P5" s="61"/>
      <c r="Q5" s="61"/>
      <c r="R5" s="61"/>
      <c r="S5" s="61"/>
      <c r="T5" s="89"/>
      <c r="U5" s="256"/>
      <c r="V5" s="72"/>
      <c r="W5" s="83" t="str">
        <f aca="true" t="shared" si="0" ref="W5:W30">IF(COUNTIF(X5,"超過")&gt;0,"×","○")</f>
        <v>○</v>
      </c>
      <c r="X5" s="83" t="str">
        <f aca="true" t="shared" si="1" ref="X5:X37">IF(V5="&lt;0.5","適合",IF(V5&gt;E5,"超過","適合"))</f>
        <v>適合</v>
      </c>
      <c r="Z5" s="7">
        <v>4.3</v>
      </c>
      <c r="AA5" s="7">
        <v>4.4</v>
      </c>
      <c r="AB5" s="7">
        <v>4.4</v>
      </c>
    </row>
    <row r="6" spans="1:28" ht="19.5" customHeight="1">
      <c r="A6" s="275"/>
      <c r="B6" s="44">
        <v>3</v>
      </c>
      <c r="C6" s="75" t="s">
        <v>20</v>
      </c>
      <c r="D6" s="75" t="s">
        <v>109</v>
      </c>
      <c r="E6" s="75">
        <v>5</v>
      </c>
      <c r="F6" s="76" t="s">
        <v>21</v>
      </c>
      <c r="G6" s="36">
        <v>3.8</v>
      </c>
      <c r="H6" s="36">
        <v>3.4</v>
      </c>
      <c r="I6" s="36">
        <v>2.7</v>
      </c>
      <c r="J6" s="36">
        <v>1.9</v>
      </c>
      <c r="K6" s="36">
        <v>2.1</v>
      </c>
      <c r="L6" s="37">
        <v>2.4</v>
      </c>
      <c r="M6" s="37">
        <v>1.6</v>
      </c>
      <c r="N6" s="37">
        <v>2</v>
      </c>
      <c r="O6" s="37">
        <v>2.5</v>
      </c>
      <c r="P6" s="37">
        <v>1.8</v>
      </c>
      <c r="Q6" s="37">
        <v>2.2</v>
      </c>
      <c r="R6" s="37">
        <v>2.2</v>
      </c>
      <c r="S6" s="37">
        <v>2.1</v>
      </c>
      <c r="T6" s="84">
        <v>2.4</v>
      </c>
      <c r="U6" s="257">
        <v>2.6</v>
      </c>
      <c r="V6" s="62">
        <v>2.6</v>
      </c>
      <c r="W6" s="83" t="str">
        <f t="shared" si="0"/>
        <v>○</v>
      </c>
      <c r="X6" s="83" t="str">
        <f t="shared" si="1"/>
        <v>適合</v>
      </c>
      <c r="Z6" s="7">
        <v>4.3</v>
      </c>
      <c r="AA6" s="7">
        <v>4.3</v>
      </c>
      <c r="AB6" s="7">
        <v>5.2</v>
      </c>
    </row>
    <row r="7" spans="1:28" ht="19.5" customHeight="1">
      <c r="A7" s="275">
        <v>2</v>
      </c>
      <c r="B7" s="40">
        <v>4</v>
      </c>
      <c r="C7" s="40" t="s">
        <v>22</v>
      </c>
      <c r="D7" s="40" t="s">
        <v>109</v>
      </c>
      <c r="E7" s="40">
        <v>5</v>
      </c>
      <c r="F7" s="41" t="s">
        <v>23</v>
      </c>
      <c r="G7" s="32">
        <v>2.4</v>
      </c>
      <c r="H7" s="32">
        <v>3.6</v>
      </c>
      <c r="I7" s="32">
        <v>1.5</v>
      </c>
      <c r="J7" s="32">
        <v>2.2</v>
      </c>
      <c r="K7" s="32">
        <v>2</v>
      </c>
      <c r="L7" s="33">
        <v>1.4</v>
      </c>
      <c r="M7" s="33">
        <v>1.2</v>
      </c>
      <c r="N7" s="33">
        <v>1.5</v>
      </c>
      <c r="O7" s="33">
        <v>1.9</v>
      </c>
      <c r="P7" s="33">
        <v>2</v>
      </c>
      <c r="Q7" s="33">
        <v>2.1</v>
      </c>
      <c r="R7" s="33">
        <v>2.4</v>
      </c>
      <c r="S7" s="33">
        <v>2</v>
      </c>
      <c r="T7" s="74">
        <v>2.4</v>
      </c>
      <c r="U7" s="255">
        <v>1.8</v>
      </c>
      <c r="V7" s="66">
        <v>1.7</v>
      </c>
      <c r="W7" s="83" t="str">
        <f t="shared" si="0"/>
        <v>○</v>
      </c>
      <c r="X7" s="83" t="str">
        <f t="shared" si="1"/>
        <v>適合</v>
      </c>
      <c r="Z7" s="8">
        <v>9.5</v>
      </c>
      <c r="AA7" s="8">
        <v>6.9</v>
      </c>
      <c r="AB7" s="12">
        <v>5.2</v>
      </c>
    </row>
    <row r="8" spans="1:28" ht="19.5" customHeight="1">
      <c r="A8" s="275"/>
      <c r="B8" s="44">
        <v>5</v>
      </c>
      <c r="C8" s="44" t="s">
        <v>24</v>
      </c>
      <c r="D8" s="44" t="s">
        <v>110</v>
      </c>
      <c r="E8" s="44">
        <v>10</v>
      </c>
      <c r="F8" s="45" t="s">
        <v>25</v>
      </c>
      <c r="G8" s="36">
        <v>4.5</v>
      </c>
      <c r="H8" s="36">
        <v>7.4</v>
      </c>
      <c r="I8" s="36">
        <v>5.2</v>
      </c>
      <c r="J8" s="36">
        <v>5.2</v>
      </c>
      <c r="K8" s="36">
        <v>5.7</v>
      </c>
      <c r="L8" s="37">
        <v>3.5</v>
      </c>
      <c r="M8" s="37">
        <v>4.7</v>
      </c>
      <c r="N8" s="37">
        <v>2.8</v>
      </c>
      <c r="O8" s="37">
        <v>3.8</v>
      </c>
      <c r="P8" s="37">
        <v>5.2</v>
      </c>
      <c r="Q8" s="37">
        <v>3.5</v>
      </c>
      <c r="R8" s="37">
        <v>4.2</v>
      </c>
      <c r="S8" s="37">
        <v>3.4</v>
      </c>
      <c r="T8" s="84">
        <v>4.9</v>
      </c>
      <c r="U8" s="257">
        <v>4.3</v>
      </c>
      <c r="V8" s="62">
        <v>4.5</v>
      </c>
      <c r="W8" s="83" t="str">
        <f t="shared" si="0"/>
        <v>○</v>
      </c>
      <c r="X8" s="83" t="str">
        <f t="shared" si="1"/>
        <v>適合</v>
      </c>
      <c r="Z8" s="13">
        <v>14</v>
      </c>
      <c r="AA8" s="7">
        <v>8.8</v>
      </c>
      <c r="AB8" s="7">
        <v>8.4</v>
      </c>
    </row>
    <row r="9" spans="1:28" ht="19.5" customHeight="1">
      <c r="A9" s="275">
        <v>3</v>
      </c>
      <c r="B9" s="40">
        <v>6</v>
      </c>
      <c r="C9" s="46" t="s">
        <v>26</v>
      </c>
      <c r="D9" s="46" t="s">
        <v>111</v>
      </c>
      <c r="E9" s="46">
        <v>2</v>
      </c>
      <c r="F9" s="47" t="s">
        <v>27</v>
      </c>
      <c r="G9" s="32">
        <v>0.7</v>
      </c>
      <c r="H9" s="32">
        <v>0.8</v>
      </c>
      <c r="I9" s="32">
        <v>0.9</v>
      </c>
      <c r="J9" s="32">
        <v>1.1</v>
      </c>
      <c r="K9" s="32">
        <v>0.6</v>
      </c>
      <c r="L9" s="33">
        <v>0.9</v>
      </c>
      <c r="M9" s="33">
        <v>1.3</v>
      </c>
      <c r="N9" s="33">
        <v>0.7</v>
      </c>
      <c r="O9" s="33">
        <v>0.8</v>
      </c>
      <c r="P9" s="33">
        <v>0.9</v>
      </c>
      <c r="Q9" s="33">
        <v>0.5</v>
      </c>
      <c r="R9" s="33">
        <v>1.6</v>
      </c>
      <c r="S9" s="33">
        <v>1.7</v>
      </c>
      <c r="T9" s="74">
        <v>2</v>
      </c>
      <c r="U9" s="255">
        <v>1.2</v>
      </c>
      <c r="V9" s="66">
        <v>0.9</v>
      </c>
      <c r="W9" s="83" t="str">
        <f t="shared" si="0"/>
        <v>○</v>
      </c>
      <c r="X9" s="83" t="str">
        <f t="shared" si="1"/>
        <v>適合</v>
      </c>
      <c r="Z9" s="7">
        <v>1.5</v>
      </c>
      <c r="AA9" s="7">
        <v>1.1</v>
      </c>
      <c r="AB9" s="7">
        <v>1.1</v>
      </c>
    </row>
    <row r="10" spans="1:28" ht="19.5" customHeight="1">
      <c r="A10" s="275"/>
      <c r="B10" s="44">
        <v>7</v>
      </c>
      <c r="C10" s="44" t="s">
        <v>28</v>
      </c>
      <c r="D10" s="44" t="s">
        <v>111</v>
      </c>
      <c r="E10" s="44">
        <v>2</v>
      </c>
      <c r="F10" s="45" t="s">
        <v>29</v>
      </c>
      <c r="G10" s="36">
        <v>1.3</v>
      </c>
      <c r="H10" s="36">
        <v>0.8</v>
      </c>
      <c r="I10" s="36">
        <v>1.2</v>
      </c>
      <c r="J10" s="36">
        <v>0.6</v>
      </c>
      <c r="K10" s="36">
        <v>0.8</v>
      </c>
      <c r="L10" s="37">
        <v>1.4</v>
      </c>
      <c r="M10" s="37">
        <v>1.1</v>
      </c>
      <c r="N10" s="37">
        <v>0.7</v>
      </c>
      <c r="O10" s="37">
        <v>0.6</v>
      </c>
      <c r="P10" s="37">
        <v>0.7</v>
      </c>
      <c r="Q10" s="37">
        <v>0.7</v>
      </c>
      <c r="R10" s="37">
        <v>1.6</v>
      </c>
      <c r="S10" s="37">
        <v>1.1</v>
      </c>
      <c r="T10" s="84">
        <v>1.1</v>
      </c>
      <c r="U10" s="257">
        <v>1.2</v>
      </c>
      <c r="V10" s="62">
        <v>0.5</v>
      </c>
      <c r="W10" s="83" t="str">
        <f t="shared" si="0"/>
        <v>○</v>
      </c>
      <c r="X10" s="83" t="str">
        <f t="shared" si="1"/>
        <v>適合</v>
      </c>
      <c r="Z10" s="7">
        <v>1.2</v>
      </c>
      <c r="AA10" s="7">
        <v>0.9</v>
      </c>
      <c r="AB10" s="7">
        <v>1.3</v>
      </c>
    </row>
    <row r="11" spans="1:28" ht="19.5" customHeight="1">
      <c r="A11" s="79">
        <v>4</v>
      </c>
      <c r="B11" s="79">
        <v>8</v>
      </c>
      <c r="C11" s="79" t="s">
        <v>30</v>
      </c>
      <c r="D11" s="79" t="s">
        <v>111</v>
      </c>
      <c r="E11" s="79">
        <v>2</v>
      </c>
      <c r="F11" s="6" t="s">
        <v>31</v>
      </c>
      <c r="G11" s="30">
        <v>0.5</v>
      </c>
      <c r="H11" s="30">
        <v>1</v>
      </c>
      <c r="I11" s="30">
        <v>1</v>
      </c>
      <c r="J11" s="30" t="s">
        <v>112</v>
      </c>
      <c r="K11" s="30">
        <v>0.5</v>
      </c>
      <c r="L11" s="31" t="s">
        <v>112</v>
      </c>
      <c r="M11" s="31" t="s">
        <v>112</v>
      </c>
      <c r="N11" s="31">
        <v>0.6</v>
      </c>
      <c r="O11" s="31">
        <v>0.5</v>
      </c>
      <c r="P11" s="31">
        <v>0.7</v>
      </c>
      <c r="Q11" s="31">
        <v>0.7</v>
      </c>
      <c r="R11" s="31">
        <v>0.6</v>
      </c>
      <c r="S11" s="31">
        <v>0.6</v>
      </c>
      <c r="T11" s="16">
        <v>0.7</v>
      </c>
      <c r="U11" s="258" t="s">
        <v>92</v>
      </c>
      <c r="V11" s="68">
        <v>0.6</v>
      </c>
      <c r="W11" s="83" t="str">
        <f t="shared" si="0"/>
        <v>○</v>
      </c>
      <c r="X11" s="83" t="str">
        <f t="shared" si="1"/>
        <v>適合</v>
      </c>
      <c r="Z11" s="7">
        <v>0.9</v>
      </c>
      <c r="AA11" s="7">
        <v>0.9</v>
      </c>
      <c r="AB11" s="7">
        <v>0.8</v>
      </c>
    </row>
    <row r="12" spans="1:28" ht="19.5" customHeight="1">
      <c r="A12" s="275">
        <v>5</v>
      </c>
      <c r="B12" s="40">
        <v>9</v>
      </c>
      <c r="C12" s="46" t="s">
        <v>32</v>
      </c>
      <c r="D12" s="46" t="s">
        <v>108</v>
      </c>
      <c r="E12" s="46">
        <v>3</v>
      </c>
      <c r="F12" s="47" t="s">
        <v>33</v>
      </c>
      <c r="G12" s="32">
        <v>1.3</v>
      </c>
      <c r="H12" s="32">
        <v>1.8</v>
      </c>
      <c r="I12" s="32">
        <v>2.1</v>
      </c>
      <c r="J12" s="32">
        <v>1.1</v>
      </c>
      <c r="K12" s="32">
        <v>1.1</v>
      </c>
      <c r="L12" s="33">
        <v>1.1</v>
      </c>
      <c r="M12" s="33">
        <v>1.2</v>
      </c>
      <c r="N12" s="33">
        <v>0.6</v>
      </c>
      <c r="O12" s="33">
        <v>0.9</v>
      </c>
      <c r="P12" s="33">
        <v>1.2</v>
      </c>
      <c r="Q12" s="33">
        <v>1.1</v>
      </c>
      <c r="R12" s="33">
        <v>1.3</v>
      </c>
      <c r="S12" s="33">
        <v>1.5</v>
      </c>
      <c r="T12" s="74">
        <v>1.5</v>
      </c>
      <c r="U12" s="255">
        <v>0.9</v>
      </c>
      <c r="V12" s="66">
        <v>1.3</v>
      </c>
      <c r="W12" s="83" t="str">
        <f t="shared" si="0"/>
        <v>○</v>
      </c>
      <c r="X12" s="83" t="str">
        <f t="shared" si="1"/>
        <v>適合</v>
      </c>
      <c r="Z12" s="7">
        <v>2.4</v>
      </c>
      <c r="AA12" s="7">
        <v>2.8</v>
      </c>
      <c r="AB12" s="7">
        <v>2.8</v>
      </c>
    </row>
    <row r="13" spans="1:28" ht="19.5" customHeight="1">
      <c r="A13" s="275"/>
      <c r="B13" s="44">
        <v>10</v>
      </c>
      <c r="C13" s="48" t="s">
        <v>34</v>
      </c>
      <c r="D13" s="44" t="s">
        <v>113</v>
      </c>
      <c r="E13" s="44">
        <v>3</v>
      </c>
      <c r="F13" s="49" t="s">
        <v>35</v>
      </c>
      <c r="G13" s="36">
        <v>4.4</v>
      </c>
      <c r="H13" s="36">
        <v>3.7</v>
      </c>
      <c r="I13" s="36">
        <v>3.7</v>
      </c>
      <c r="J13" s="36">
        <v>2.5</v>
      </c>
      <c r="K13" s="36">
        <v>2.1</v>
      </c>
      <c r="L13" s="37">
        <v>1.9</v>
      </c>
      <c r="M13" s="37">
        <v>1.9</v>
      </c>
      <c r="N13" s="37">
        <v>2.6</v>
      </c>
      <c r="O13" s="37">
        <v>2.3</v>
      </c>
      <c r="P13" s="37">
        <v>2.8</v>
      </c>
      <c r="Q13" s="37">
        <v>3.6</v>
      </c>
      <c r="R13" s="37">
        <v>5.2</v>
      </c>
      <c r="S13" s="63">
        <v>2.1</v>
      </c>
      <c r="T13" s="84">
        <v>2.1</v>
      </c>
      <c r="U13" s="257">
        <v>1.9</v>
      </c>
      <c r="V13" s="62">
        <v>1.8</v>
      </c>
      <c r="W13" s="83" t="str">
        <f t="shared" si="0"/>
        <v>○</v>
      </c>
      <c r="X13" s="83" t="str">
        <f t="shared" si="1"/>
        <v>適合</v>
      </c>
      <c r="Z13" s="7">
        <v>2.8</v>
      </c>
      <c r="AA13" s="8">
        <v>3.8</v>
      </c>
      <c r="AB13" s="12">
        <v>4.2</v>
      </c>
    </row>
    <row r="14" spans="1:28" ht="19.5" customHeight="1">
      <c r="A14" s="79">
        <v>6</v>
      </c>
      <c r="B14" s="79">
        <v>11</v>
      </c>
      <c r="C14" s="79" t="s">
        <v>36</v>
      </c>
      <c r="D14" s="79" t="s">
        <v>114</v>
      </c>
      <c r="E14" s="79">
        <v>2</v>
      </c>
      <c r="F14" s="6" t="s">
        <v>37</v>
      </c>
      <c r="G14" s="30">
        <v>0.9</v>
      </c>
      <c r="H14" s="30">
        <v>1</v>
      </c>
      <c r="I14" s="30">
        <v>0.6</v>
      </c>
      <c r="J14" s="30">
        <v>1</v>
      </c>
      <c r="K14" s="30" t="s">
        <v>115</v>
      </c>
      <c r="L14" s="31">
        <v>0.8</v>
      </c>
      <c r="M14" s="31">
        <v>1.1</v>
      </c>
      <c r="N14" s="31">
        <v>0.7</v>
      </c>
      <c r="O14" s="31">
        <v>0.5</v>
      </c>
      <c r="P14" s="31">
        <v>1.2</v>
      </c>
      <c r="Q14" s="31">
        <v>0.6</v>
      </c>
      <c r="R14" s="31">
        <v>0.6</v>
      </c>
      <c r="S14" s="31" t="s">
        <v>92</v>
      </c>
      <c r="T14" s="16">
        <v>0.7</v>
      </c>
      <c r="U14" s="258" t="s">
        <v>92</v>
      </c>
      <c r="V14" s="68" t="s">
        <v>386</v>
      </c>
      <c r="W14" s="83" t="str">
        <f t="shared" si="0"/>
        <v>○</v>
      </c>
      <c r="X14" s="83" t="str">
        <f t="shared" si="1"/>
        <v>適合</v>
      </c>
      <c r="Z14" s="7">
        <v>0.7</v>
      </c>
      <c r="AA14" s="7">
        <v>0.5</v>
      </c>
      <c r="AB14" s="7">
        <v>0.6</v>
      </c>
    </row>
    <row r="15" spans="1:28" ht="19.5" customHeight="1">
      <c r="A15" s="79">
        <v>7</v>
      </c>
      <c r="B15" s="79">
        <v>12</v>
      </c>
      <c r="C15" s="79" t="s">
        <v>38</v>
      </c>
      <c r="D15" s="79" t="s">
        <v>114</v>
      </c>
      <c r="E15" s="79">
        <v>2</v>
      </c>
      <c r="F15" s="6" t="s">
        <v>39</v>
      </c>
      <c r="G15" s="30">
        <v>1.4</v>
      </c>
      <c r="H15" s="30">
        <v>1.1</v>
      </c>
      <c r="I15" s="30">
        <v>1.4</v>
      </c>
      <c r="J15" s="30">
        <v>1.4</v>
      </c>
      <c r="K15" s="30">
        <v>1.1</v>
      </c>
      <c r="L15" s="31">
        <v>0.7</v>
      </c>
      <c r="M15" s="31">
        <v>1</v>
      </c>
      <c r="N15" s="31">
        <v>0.9</v>
      </c>
      <c r="O15" s="31">
        <v>1</v>
      </c>
      <c r="P15" s="31">
        <v>0.7</v>
      </c>
      <c r="Q15" s="31">
        <v>0.6</v>
      </c>
      <c r="R15" s="31">
        <v>0.8</v>
      </c>
      <c r="S15" s="31">
        <v>1</v>
      </c>
      <c r="T15" s="16">
        <v>1.3</v>
      </c>
      <c r="U15" s="258">
        <v>1.1</v>
      </c>
      <c r="V15" s="68">
        <v>1</v>
      </c>
      <c r="W15" s="83" t="str">
        <f t="shared" si="0"/>
        <v>○</v>
      </c>
      <c r="X15" s="83" t="str">
        <f t="shared" si="1"/>
        <v>適合</v>
      </c>
      <c r="Z15" s="8">
        <v>2.2</v>
      </c>
      <c r="AA15" s="7">
        <v>1</v>
      </c>
      <c r="AB15" s="7">
        <v>1.6</v>
      </c>
    </row>
    <row r="16" spans="1:28" ht="19.5" customHeight="1">
      <c r="A16" s="275">
        <v>8</v>
      </c>
      <c r="B16" s="40">
        <v>13</v>
      </c>
      <c r="C16" s="50" t="s">
        <v>40</v>
      </c>
      <c r="D16" s="40" t="s">
        <v>114</v>
      </c>
      <c r="E16" s="40">
        <v>2</v>
      </c>
      <c r="F16" s="51" t="s">
        <v>41</v>
      </c>
      <c r="G16" s="52">
        <v>4.3</v>
      </c>
      <c r="H16" s="52">
        <v>3.7</v>
      </c>
      <c r="I16" s="52">
        <v>2.4</v>
      </c>
      <c r="J16" s="32">
        <v>3.4</v>
      </c>
      <c r="K16" s="32">
        <v>2.8</v>
      </c>
      <c r="L16" s="33">
        <v>3.1</v>
      </c>
      <c r="M16" s="33">
        <v>2.2</v>
      </c>
      <c r="N16" s="33">
        <v>1.4</v>
      </c>
      <c r="O16" s="33">
        <v>1.6</v>
      </c>
      <c r="P16" s="33">
        <v>2.4</v>
      </c>
      <c r="Q16" s="33">
        <v>2.9</v>
      </c>
      <c r="R16" s="33">
        <v>3.6</v>
      </c>
      <c r="S16" s="33">
        <v>3.5</v>
      </c>
      <c r="T16" s="74">
        <v>5.3</v>
      </c>
      <c r="U16" s="255">
        <v>4.8</v>
      </c>
      <c r="V16" s="66">
        <v>3.3</v>
      </c>
      <c r="W16" s="83" t="str">
        <f t="shared" si="0"/>
        <v>×</v>
      </c>
      <c r="X16" s="83" t="str">
        <f t="shared" si="1"/>
        <v>超過</v>
      </c>
      <c r="Z16" s="8">
        <v>3.9</v>
      </c>
      <c r="AA16" s="8">
        <v>2.8</v>
      </c>
      <c r="AB16" s="12">
        <v>3</v>
      </c>
    </row>
    <row r="17" spans="1:28" ht="19.5" customHeight="1">
      <c r="A17" s="275"/>
      <c r="B17" s="42">
        <v>14</v>
      </c>
      <c r="C17" s="53" t="s">
        <v>42</v>
      </c>
      <c r="D17" s="53" t="s">
        <v>114</v>
      </c>
      <c r="E17" s="53">
        <v>2</v>
      </c>
      <c r="F17" s="54" t="s">
        <v>43</v>
      </c>
      <c r="G17" s="55">
        <v>2.3</v>
      </c>
      <c r="H17" s="55">
        <v>1.8</v>
      </c>
      <c r="I17" s="55">
        <v>2.2</v>
      </c>
      <c r="J17" s="34">
        <v>2.3</v>
      </c>
      <c r="K17" s="34">
        <v>1.4</v>
      </c>
      <c r="L17" s="35">
        <v>1.9</v>
      </c>
      <c r="M17" s="35">
        <v>1.2</v>
      </c>
      <c r="N17" s="35">
        <v>1.2</v>
      </c>
      <c r="O17" s="35">
        <v>1.3</v>
      </c>
      <c r="P17" s="35">
        <v>1.1</v>
      </c>
      <c r="Q17" s="35">
        <v>1.1</v>
      </c>
      <c r="R17" s="35">
        <v>1.6</v>
      </c>
      <c r="S17" s="35">
        <v>1.632000000000001</v>
      </c>
      <c r="T17" s="73">
        <v>1.9</v>
      </c>
      <c r="U17" s="259">
        <v>1.4</v>
      </c>
      <c r="V17" s="67">
        <v>1</v>
      </c>
      <c r="W17" s="83" t="str">
        <f t="shared" si="0"/>
        <v>○</v>
      </c>
      <c r="X17" s="83" t="str">
        <f t="shared" si="1"/>
        <v>適合</v>
      </c>
      <c r="Z17" s="7">
        <v>2.7</v>
      </c>
      <c r="AA17" s="7">
        <v>2.3</v>
      </c>
      <c r="AB17" s="7">
        <v>2.2</v>
      </c>
    </row>
    <row r="18" spans="1:28" ht="19.5" customHeight="1">
      <c r="A18" s="275"/>
      <c r="B18" s="44">
        <v>15</v>
      </c>
      <c r="C18" s="44" t="s">
        <v>44</v>
      </c>
      <c r="D18" s="44" t="s">
        <v>114</v>
      </c>
      <c r="E18" s="44">
        <v>2</v>
      </c>
      <c r="F18" s="45" t="s">
        <v>45</v>
      </c>
      <c r="G18" s="36">
        <v>1</v>
      </c>
      <c r="H18" s="36">
        <v>0.9</v>
      </c>
      <c r="I18" s="36">
        <v>0.6</v>
      </c>
      <c r="J18" s="36" t="s">
        <v>115</v>
      </c>
      <c r="K18" s="36">
        <v>0.8</v>
      </c>
      <c r="L18" s="37">
        <v>1.4</v>
      </c>
      <c r="M18" s="37">
        <v>0.9</v>
      </c>
      <c r="N18" s="37">
        <v>0.6</v>
      </c>
      <c r="O18" s="37" t="s">
        <v>92</v>
      </c>
      <c r="P18" s="37">
        <v>0.5</v>
      </c>
      <c r="Q18" s="37">
        <v>0.8</v>
      </c>
      <c r="R18" s="37">
        <v>1.1</v>
      </c>
      <c r="S18" s="37">
        <v>1.1</v>
      </c>
      <c r="T18" s="63">
        <v>1.1</v>
      </c>
      <c r="U18" s="257">
        <v>1</v>
      </c>
      <c r="V18" s="62" t="s">
        <v>387</v>
      </c>
      <c r="W18" s="83" t="str">
        <f t="shared" si="0"/>
        <v>○</v>
      </c>
      <c r="X18" s="83" t="str">
        <f t="shared" si="1"/>
        <v>適合</v>
      </c>
      <c r="Z18" s="7">
        <v>0.5</v>
      </c>
      <c r="AA18" s="7">
        <v>0.5</v>
      </c>
      <c r="AB18" s="7">
        <v>1</v>
      </c>
    </row>
    <row r="19" spans="1:28" ht="19.5" customHeight="1">
      <c r="A19" s="275">
        <v>9</v>
      </c>
      <c r="B19" s="40">
        <v>16</v>
      </c>
      <c r="C19" s="40" t="s">
        <v>46</v>
      </c>
      <c r="D19" s="40" t="s">
        <v>114</v>
      </c>
      <c r="E19" s="40">
        <v>2</v>
      </c>
      <c r="F19" s="41" t="s">
        <v>47</v>
      </c>
      <c r="G19" s="32">
        <v>0.9</v>
      </c>
      <c r="H19" s="32">
        <v>1</v>
      </c>
      <c r="I19" s="32">
        <v>0.7</v>
      </c>
      <c r="J19" s="32" t="s">
        <v>115</v>
      </c>
      <c r="K19" s="32" t="s">
        <v>115</v>
      </c>
      <c r="L19" s="33">
        <v>0.7</v>
      </c>
      <c r="M19" s="33" t="s">
        <v>115</v>
      </c>
      <c r="N19" s="33">
        <v>0.6</v>
      </c>
      <c r="O19" s="33">
        <v>0.5</v>
      </c>
      <c r="P19" s="33" t="s">
        <v>115</v>
      </c>
      <c r="Q19" s="33">
        <v>0.6</v>
      </c>
      <c r="R19" s="33" t="s">
        <v>115</v>
      </c>
      <c r="S19" s="33">
        <v>0.6</v>
      </c>
      <c r="T19" s="74" t="s">
        <v>115</v>
      </c>
      <c r="U19" s="255">
        <v>0.6</v>
      </c>
      <c r="V19" s="66" t="s">
        <v>387</v>
      </c>
      <c r="W19" s="83" t="str">
        <f t="shared" si="0"/>
        <v>○</v>
      </c>
      <c r="X19" s="83" t="str">
        <f t="shared" si="1"/>
        <v>適合</v>
      </c>
      <c r="Z19" s="7">
        <v>0.7</v>
      </c>
      <c r="AA19" s="7">
        <v>0.7</v>
      </c>
      <c r="AB19" s="7">
        <v>1</v>
      </c>
    </row>
    <row r="20" spans="1:28" ht="19.5" customHeight="1">
      <c r="A20" s="275"/>
      <c r="B20" s="44">
        <v>17</v>
      </c>
      <c r="C20" s="44" t="s">
        <v>48</v>
      </c>
      <c r="D20" s="44" t="s">
        <v>114</v>
      </c>
      <c r="E20" s="44">
        <v>2</v>
      </c>
      <c r="F20" s="45" t="s">
        <v>49</v>
      </c>
      <c r="G20" s="36">
        <v>0.5</v>
      </c>
      <c r="H20" s="36">
        <v>1.3</v>
      </c>
      <c r="I20" s="36">
        <v>1.4</v>
      </c>
      <c r="J20" s="36">
        <v>0.7</v>
      </c>
      <c r="K20" s="36">
        <v>1.2</v>
      </c>
      <c r="L20" s="37">
        <v>1.3</v>
      </c>
      <c r="M20" s="37">
        <v>0.9</v>
      </c>
      <c r="N20" s="37">
        <v>1.1</v>
      </c>
      <c r="O20" s="37">
        <v>0.8</v>
      </c>
      <c r="P20" s="37">
        <v>1.7</v>
      </c>
      <c r="Q20" s="37">
        <v>1</v>
      </c>
      <c r="R20" s="37">
        <v>0.9</v>
      </c>
      <c r="S20" s="37">
        <v>1.1</v>
      </c>
      <c r="T20" s="63">
        <v>0.8</v>
      </c>
      <c r="U20" s="257">
        <v>0.5</v>
      </c>
      <c r="V20" s="62" t="s">
        <v>387</v>
      </c>
      <c r="W20" s="83" t="str">
        <f t="shared" si="0"/>
        <v>○</v>
      </c>
      <c r="X20" s="83" t="str">
        <f t="shared" si="1"/>
        <v>適合</v>
      </c>
      <c r="Z20" s="7">
        <v>1.2</v>
      </c>
      <c r="AA20" s="7">
        <v>1.2</v>
      </c>
      <c r="AB20" s="7">
        <v>1.2</v>
      </c>
    </row>
    <row r="21" spans="1:28" ht="19.5" customHeight="1">
      <c r="A21" s="275">
        <v>10</v>
      </c>
      <c r="B21" s="40">
        <v>18</v>
      </c>
      <c r="C21" s="46" t="s">
        <v>50</v>
      </c>
      <c r="D21" s="46" t="s">
        <v>114</v>
      </c>
      <c r="E21" s="46">
        <v>2</v>
      </c>
      <c r="F21" s="47" t="s">
        <v>51</v>
      </c>
      <c r="G21" s="32">
        <v>0.7</v>
      </c>
      <c r="H21" s="32">
        <v>0.9</v>
      </c>
      <c r="I21" s="32">
        <v>0.5</v>
      </c>
      <c r="J21" s="32" t="s">
        <v>115</v>
      </c>
      <c r="K21" s="32" t="s">
        <v>115</v>
      </c>
      <c r="L21" s="33">
        <v>0.9</v>
      </c>
      <c r="M21" s="33" t="s">
        <v>115</v>
      </c>
      <c r="N21" s="33">
        <v>0.6</v>
      </c>
      <c r="O21" s="33">
        <v>0.7</v>
      </c>
      <c r="P21" s="33" t="s">
        <v>115</v>
      </c>
      <c r="Q21" s="33">
        <v>0.6</v>
      </c>
      <c r="R21" s="33" t="s">
        <v>115</v>
      </c>
      <c r="S21" s="33" t="s">
        <v>92</v>
      </c>
      <c r="T21" s="74" t="s">
        <v>115</v>
      </c>
      <c r="U21" s="255">
        <v>0.6</v>
      </c>
      <c r="V21" s="66" t="s">
        <v>387</v>
      </c>
      <c r="W21" s="83" t="str">
        <f t="shared" si="0"/>
        <v>○</v>
      </c>
      <c r="X21" s="83" t="str">
        <f t="shared" si="1"/>
        <v>適合</v>
      </c>
      <c r="Z21" s="7">
        <v>0.9</v>
      </c>
      <c r="AA21" s="7">
        <v>1</v>
      </c>
      <c r="AB21" s="7">
        <v>1</v>
      </c>
    </row>
    <row r="22" spans="1:28" ht="19.5" customHeight="1">
      <c r="A22" s="275"/>
      <c r="B22" s="44">
        <v>19</v>
      </c>
      <c r="C22" s="44" t="s">
        <v>52</v>
      </c>
      <c r="D22" s="44" t="s">
        <v>114</v>
      </c>
      <c r="E22" s="44">
        <v>2</v>
      </c>
      <c r="F22" s="77" t="s">
        <v>97</v>
      </c>
      <c r="G22" s="36">
        <v>0.9</v>
      </c>
      <c r="H22" s="36">
        <v>1</v>
      </c>
      <c r="I22" s="36">
        <v>1</v>
      </c>
      <c r="J22" s="36" t="s">
        <v>115</v>
      </c>
      <c r="K22" s="36" t="s">
        <v>115</v>
      </c>
      <c r="L22" s="37">
        <v>0.7</v>
      </c>
      <c r="M22" s="37" t="s">
        <v>115</v>
      </c>
      <c r="N22" s="37">
        <v>1</v>
      </c>
      <c r="O22" s="37">
        <v>0.6</v>
      </c>
      <c r="P22" s="37" t="s">
        <v>115</v>
      </c>
      <c r="Q22" s="37">
        <v>0.5</v>
      </c>
      <c r="R22" s="37">
        <v>0.5</v>
      </c>
      <c r="S22" s="37" t="s">
        <v>92</v>
      </c>
      <c r="T22" s="63" t="s">
        <v>115</v>
      </c>
      <c r="U22" s="257">
        <v>0.8</v>
      </c>
      <c r="V22" s="62" t="s">
        <v>386</v>
      </c>
      <c r="W22" s="83" t="str">
        <f t="shared" si="0"/>
        <v>○</v>
      </c>
      <c r="X22" s="83" t="str">
        <f t="shared" si="1"/>
        <v>適合</v>
      </c>
      <c r="Z22" s="7">
        <v>0.7</v>
      </c>
      <c r="AA22" s="7">
        <v>0.8</v>
      </c>
      <c r="AB22" s="7">
        <v>0.8</v>
      </c>
    </row>
    <row r="23" spans="1:28" ht="19.5" customHeight="1">
      <c r="A23" s="275">
        <v>11</v>
      </c>
      <c r="B23" s="40">
        <v>20</v>
      </c>
      <c r="C23" s="46" t="s">
        <v>53</v>
      </c>
      <c r="D23" s="46" t="s">
        <v>114</v>
      </c>
      <c r="E23" s="46">
        <v>2</v>
      </c>
      <c r="F23" s="47" t="s">
        <v>54</v>
      </c>
      <c r="G23" s="32">
        <v>0.9</v>
      </c>
      <c r="H23" s="32">
        <v>1</v>
      </c>
      <c r="I23" s="32">
        <v>0.7</v>
      </c>
      <c r="J23" s="32" t="s">
        <v>115</v>
      </c>
      <c r="K23" s="32" t="s">
        <v>115</v>
      </c>
      <c r="L23" s="33">
        <v>0.6</v>
      </c>
      <c r="M23" s="33" t="s">
        <v>115</v>
      </c>
      <c r="N23" s="33">
        <v>0.6</v>
      </c>
      <c r="O23" s="33" t="s">
        <v>92</v>
      </c>
      <c r="P23" s="33" t="s">
        <v>115</v>
      </c>
      <c r="Q23" s="33">
        <v>0.5</v>
      </c>
      <c r="R23" s="33">
        <v>0.8</v>
      </c>
      <c r="S23" s="33">
        <v>0.5</v>
      </c>
      <c r="T23" s="74" t="s">
        <v>115</v>
      </c>
      <c r="U23" s="255">
        <v>0.6</v>
      </c>
      <c r="V23" s="66" t="s">
        <v>386</v>
      </c>
      <c r="W23" s="83" t="str">
        <f t="shared" si="0"/>
        <v>○</v>
      </c>
      <c r="X23" s="83" t="str">
        <f t="shared" si="1"/>
        <v>適合</v>
      </c>
      <c r="Z23" s="7">
        <v>0.8</v>
      </c>
      <c r="AA23" s="7">
        <v>0.8</v>
      </c>
      <c r="AB23" s="7">
        <v>1</v>
      </c>
    </row>
    <row r="24" spans="1:28" ht="19.5" customHeight="1">
      <c r="A24" s="275"/>
      <c r="B24" s="44">
        <v>21</v>
      </c>
      <c r="C24" s="44" t="s">
        <v>55</v>
      </c>
      <c r="D24" s="44" t="s">
        <v>114</v>
      </c>
      <c r="E24" s="44">
        <v>2</v>
      </c>
      <c r="F24" s="45" t="s">
        <v>56</v>
      </c>
      <c r="G24" s="36">
        <v>1</v>
      </c>
      <c r="H24" s="36">
        <v>0.8</v>
      </c>
      <c r="I24" s="36" t="s">
        <v>115</v>
      </c>
      <c r="J24" s="36">
        <v>0.5</v>
      </c>
      <c r="K24" s="36">
        <v>0.9</v>
      </c>
      <c r="L24" s="37" t="s">
        <v>115</v>
      </c>
      <c r="M24" s="37" t="s">
        <v>115</v>
      </c>
      <c r="N24" s="37">
        <v>0.8</v>
      </c>
      <c r="O24" s="37" t="s">
        <v>92</v>
      </c>
      <c r="P24" s="37" t="s">
        <v>115</v>
      </c>
      <c r="Q24" s="37">
        <v>0.5</v>
      </c>
      <c r="R24" s="37" t="s">
        <v>115</v>
      </c>
      <c r="S24" s="37" t="s">
        <v>92</v>
      </c>
      <c r="T24" s="63" t="s">
        <v>115</v>
      </c>
      <c r="U24" s="257">
        <v>0.6</v>
      </c>
      <c r="V24" s="62" t="s">
        <v>387</v>
      </c>
      <c r="W24" s="83" t="str">
        <f t="shared" si="0"/>
        <v>○</v>
      </c>
      <c r="X24" s="83" t="str">
        <f t="shared" si="1"/>
        <v>適合</v>
      </c>
      <c r="Z24" s="7">
        <v>0.5</v>
      </c>
      <c r="AA24" s="7">
        <v>0.9</v>
      </c>
      <c r="AB24" s="7">
        <v>1</v>
      </c>
    </row>
    <row r="25" spans="1:28" ht="19.5" customHeight="1">
      <c r="A25" s="275">
        <v>12</v>
      </c>
      <c r="B25" s="40">
        <v>22</v>
      </c>
      <c r="C25" s="46" t="s">
        <v>57</v>
      </c>
      <c r="D25" s="46" t="s">
        <v>114</v>
      </c>
      <c r="E25" s="46">
        <v>2</v>
      </c>
      <c r="F25" s="47" t="s">
        <v>58</v>
      </c>
      <c r="G25" s="32">
        <v>1.6</v>
      </c>
      <c r="H25" s="32">
        <v>1.2</v>
      </c>
      <c r="I25" s="32">
        <v>1.2</v>
      </c>
      <c r="J25" s="32">
        <v>1.5</v>
      </c>
      <c r="K25" s="32">
        <v>0.9</v>
      </c>
      <c r="L25" s="33">
        <v>0.8</v>
      </c>
      <c r="M25" s="33">
        <v>0.8</v>
      </c>
      <c r="N25" s="33">
        <v>0.7</v>
      </c>
      <c r="O25" s="33">
        <v>0.8</v>
      </c>
      <c r="P25" s="33">
        <v>0.8</v>
      </c>
      <c r="Q25" s="33">
        <v>0.8</v>
      </c>
      <c r="R25" s="33">
        <v>2.8</v>
      </c>
      <c r="S25" s="33">
        <v>2.7</v>
      </c>
      <c r="T25" s="74">
        <v>2.2</v>
      </c>
      <c r="U25" s="255">
        <v>1.7</v>
      </c>
      <c r="V25" s="66">
        <v>0.5</v>
      </c>
      <c r="W25" s="83" t="str">
        <f t="shared" si="0"/>
        <v>○</v>
      </c>
      <c r="X25" s="83" t="str">
        <f t="shared" si="1"/>
        <v>適合</v>
      </c>
      <c r="Z25" s="7">
        <v>1.8</v>
      </c>
      <c r="AA25" s="7">
        <v>1.8</v>
      </c>
      <c r="AB25" s="7">
        <v>1.8</v>
      </c>
    </row>
    <row r="26" spans="1:28" ht="19.5" customHeight="1">
      <c r="A26" s="275"/>
      <c r="B26" s="44">
        <v>23</v>
      </c>
      <c r="C26" s="44" t="s">
        <v>59</v>
      </c>
      <c r="D26" s="44" t="s">
        <v>114</v>
      </c>
      <c r="E26" s="44">
        <v>2</v>
      </c>
      <c r="F26" s="45" t="s">
        <v>98</v>
      </c>
      <c r="G26" s="36">
        <v>1.2</v>
      </c>
      <c r="H26" s="36">
        <v>0.9</v>
      </c>
      <c r="I26" s="36">
        <v>1.2</v>
      </c>
      <c r="J26" s="36">
        <v>0.8</v>
      </c>
      <c r="K26" s="36">
        <v>1.1</v>
      </c>
      <c r="L26" s="37">
        <v>1.1</v>
      </c>
      <c r="M26" s="37">
        <v>1.4</v>
      </c>
      <c r="N26" s="37">
        <v>0.8</v>
      </c>
      <c r="O26" s="37">
        <v>0.9</v>
      </c>
      <c r="P26" s="37">
        <v>0.6</v>
      </c>
      <c r="Q26" s="37">
        <v>0.7</v>
      </c>
      <c r="R26" s="37">
        <v>0.9</v>
      </c>
      <c r="S26" s="37">
        <v>1.9379999999999997</v>
      </c>
      <c r="T26" s="63">
        <v>1.1</v>
      </c>
      <c r="U26" s="257">
        <v>1.1</v>
      </c>
      <c r="V26" s="62">
        <v>0.9</v>
      </c>
      <c r="W26" s="83" t="str">
        <f t="shared" si="0"/>
        <v>○</v>
      </c>
      <c r="X26" s="83" t="str">
        <f t="shared" si="1"/>
        <v>適合</v>
      </c>
      <c r="Z26" s="7">
        <v>0.4</v>
      </c>
      <c r="AA26" s="7">
        <v>0.5</v>
      </c>
      <c r="AB26" s="7">
        <v>0.8</v>
      </c>
    </row>
    <row r="27" spans="1:28" ht="19.5" customHeight="1">
      <c r="A27" s="79">
        <v>13</v>
      </c>
      <c r="B27" s="79">
        <v>24</v>
      </c>
      <c r="C27" s="10" t="s">
        <v>60</v>
      </c>
      <c r="D27" s="10" t="s">
        <v>116</v>
      </c>
      <c r="E27" s="10">
        <v>5</v>
      </c>
      <c r="F27" s="11" t="s">
        <v>61</v>
      </c>
      <c r="G27" s="30">
        <v>2.4</v>
      </c>
      <c r="H27" s="30">
        <v>2.7</v>
      </c>
      <c r="I27" s="30">
        <v>2.1</v>
      </c>
      <c r="J27" s="30">
        <v>2.7</v>
      </c>
      <c r="K27" s="30">
        <v>1.6</v>
      </c>
      <c r="L27" s="31">
        <v>1.4</v>
      </c>
      <c r="M27" s="31">
        <v>1.4</v>
      </c>
      <c r="N27" s="31">
        <v>1.1</v>
      </c>
      <c r="O27" s="31">
        <v>1.9</v>
      </c>
      <c r="P27" s="31">
        <v>1.4</v>
      </c>
      <c r="Q27" s="31">
        <v>1.2</v>
      </c>
      <c r="R27" s="31">
        <v>0.6</v>
      </c>
      <c r="S27" s="31">
        <v>1.1</v>
      </c>
      <c r="T27" s="16">
        <v>0.8</v>
      </c>
      <c r="U27" s="258">
        <v>1.1</v>
      </c>
      <c r="V27" s="68" t="s">
        <v>386</v>
      </c>
      <c r="W27" s="83" t="str">
        <f t="shared" si="0"/>
        <v>○</v>
      </c>
      <c r="X27" s="83" t="str">
        <f t="shared" si="1"/>
        <v>適合</v>
      </c>
      <c r="Z27" s="7">
        <v>4.8</v>
      </c>
      <c r="AA27" s="7">
        <v>4.8</v>
      </c>
      <c r="AB27" s="7">
        <v>5.4</v>
      </c>
    </row>
    <row r="28" spans="1:28" ht="19.5" customHeight="1">
      <c r="A28" s="79">
        <v>14</v>
      </c>
      <c r="B28" s="79">
        <v>25</v>
      </c>
      <c r="C28" s="10" t="s">
        <v>62</v>
      </c>
      <c r="D28" s="10" t="s">
        <v>117</v>
      </c>
      <c r="E28" s="10">
        <v>8</v>
      </c>
      <c r="F28" s="11" t="s">
        <v>63</v>
      </c>
      <c r="G28" s="30">
        <v>3.8</v>
      </c>
      <c r="H28" s="30">
        <v>4.4</v>
      </c>
      <c r="I28" s="30">
        <v>4.1</v>
      </c>
      <c r="J28" s="30">
        <v>3.1</v>
      </c>
      <c r="K28" s="30">
        <v>3</v>
      </c>
      <c r="L28" s="31">
        <v>1.6</v>
      </c>
      <c r="M28" s="31">
        <v>2.6</v>
      </c>
      <c r="N28" s="31">
        <v>1.4</v>
      </c>
      <c r="O28" s="31">
        <v>2.3</v>
      </c>
      <c r="P28" s="31">
        <v>3.1</v>
      </c>
      <c r="Q28" s="31">
        <v>1.4</v>
      </c>
      <c r="R28" s="31">
        <v>1</v>
      </c>
      <c r="S28" s="31">
        <v>1.2</v>
      </c>
      <c r="T28" s="16">
        <v>1.5</v>
      </c>
      <c r="U28" s="258">
        <v>1</v>
      </c>
      <c r="V28" s="68">
        <v>1.1</v>
      </c>
      <c r="W28" s="83" t="str">
        <f t="shared" si="0"/>
        <v>○</v>
      </c>
      <c r="X28" s="83" t="str">
        <f t="shared" si="1"/>
        <v>適合</v>
      </c>
      <c r="Z28" s="7">
        <v>7.6</v>
      </c>
      <c r="AA28" s="7">
        <v>7</v>
      </c>
      <c r="AB28" s="7">
        <v>7.4</v>
      </c>
    </row>
    <row r="29" spans="1:28" ht="19.5" customHeight="1">
      <c r="A29" s="79">
        <v>15</v>
      </c>
      <c r="B29" s="79">
        <v>26</v>
      </c>
      <c r="C29" s="10" t="s">
        <v>64</v>
      </c>
      <c r="D29" s="10" t="s">
        <v>116</v>
      </c>
      <c r="E29" s="10">
        <v>5</v>
      </c>
      <c r="F29" s="11" t="s">
        <v>65</v>
      </c>
      <c r="G29" s="30">
        <v>3.4</v>
      </c>
      <c r="H29" s="30">
        <v>2.5</v>
      </c>
      <c r="I29" s="30">
        <v>2.9</v>
      </c>
      <c r="J29" s="30">
        <v>2.1</v>
      </c>
      <c r="K29" s="30">
        <v>1.6</v>
      </c>
      <c r="L29" s="31">
        <v>1.9</v>
      </c>
      <c r="M29" s="31">
        <v>2.7</v>
      </c>
      <c r="N29" s="31">
        <v>1.6</v>
      </c>
      <c r="O29" s="31">
        <v>2.5</v>
      </c>
      <c r="P29" s="31">
        <v>1.1</v>
      </c>
      <c r="Q29" s="31">
        <v>1</v>
      </c>
      <c r="R29" s="31">
        <v>1</v>
      </c>
      <c r="S29" s="31">
        <v>1.6</v>
      </c>
      <c r="T29" s="16">
        <v>0.8</v>
      </c>
      <c r="U29" s="258">
        <v>1.2</v>
      </c>
      <c r="V29" s="68">
        <v>0.5</v>
      </c>
      <c r="W29" s="83" t="str">
        <f t="shared" si="0"/>
        <v>○</v>
      </c>
      <c r="X29" s="83" t="str">
        <f t="shared" si="1"/>
        <v>適合</v>
      </c>
      <c r="Z29" s="7">
        <v>6.4</v>
      </c>
      <c r="AA29" s="7">
        <v>4.4</v>
      </c>
      <c r="AB29" s="7">
        <v>7.2</v>
      </c>
    </row>
    <row r="30" spans="1:28" ht="19.5" customHeight="1">
      <c r="A30" s="79">
        <v>16</v>
      </c>
      <c r="B30" s="79">
        <v>27</v>
      </c>
      <c r="C30" s="80" t="s">
        <v>66</v>
      </c>
      <c r="D30" s="79" t="s">
        <v>118</v>
      </c>
      <c r="E30" s="79">
        <v>10</v>
      </c>
      <c r="F30" s="14" t="s">
        <v>67</v>
      </c>
      <c r="G30" s="30">
        <v>8.1</v>
      </c>
      <c r="H30" s="38">
        <v>12</v>
      </c>
      <c r="I30" s="38">
        <v>13</v>
      </c>
      <c r="J30" s="30">
        <v>5.3</v>
      </c>
      <c r="K30" s="30">
        <v>8.6</v>
      </c>
      <c r="L30" s="31">
        <v>4.8</v>
      </c>
      <c r="M30" s="31">
        <v>4.8</v>
      </c>
      <c r="N30" s="31">
        <v>3.7</v>
      </c>
      <c r="O30" s="31">
        <v>6</v>
      </c>
      <c r="P30" s="31">
        <v>4.9</v>
      </c>
      <c r="Q30" s="31">
        <v>4.5</v>
      </c>
      <c r="R30" s="31">
        <v>4.3</v>
      </c>
      <c r="S30" s="31">
        <v>4.4</v>
      </c>
      <c r="T30" s="16">
        <v>5.3</v>
      </c>
      <c r="U30" s="258">
        <v>5.8</v>
      </c>
      <c r="V30" s="68">
        <v>5.2</v>
      </c>
      <c r="W30" s="83" t="str">
        <f t="shared" si="0"/>
        <v>○</v>
      </c>
      <c r="X30" s="83" t="str">
        <f t="shared" si="1"/>
        <v>適合</v>
      </c>
      <c r="Z30" s="13">
        <v>27</v>
      </c>
      <c r="AA30" s="13">
        <v>11</v>
      </c>
      <c r="AB30" s="15">
        <v>11</v>
      </c>
    </row>
    <row r="31" spans="1:28" ht="19.5" customHeight="1">
      <c r="A31" s="275">
        <v>17</v>
      </c>
      <c r="B31" s="275">
        <v>28</v>
      </c>
      <c r="C31" s="278" t="s">
        <v>68</v>
      </c>
      <c r="D31" s="275" t="s">
        <v>116</v>
      </c>
      <c r="E31" s="275">
        <v>5</v>
      </c>
      <c r="F31" s="51" t="s">
        <v>94</v>
      </c>
      <c r="G31" s="56">
        <v>11</v>
      </c>
      <c r="H31" s="56">
        <v>11</v>
      </c>
      <c r="I31" s="52">
        <v>7.7</v>
      </c>
      <c r="J31" s="32">
        <v>7</v>
      </c>
      <c r="K31" s="32">
        <v>5.4</v>
      </c>
      <c r="L31" s="33">
        <v>3.6</v>
      </c>
      <c r="M31" s="33">
        <v>2.4</v>
      </c>
      <c r="N31" s="33">
        <v>1.5</v>
      </c>
      <c r="O31" s="33">
        <v>1.7</v>
      </c>
      <c r="P31" s="33">
        <v>2</v>
      </c>
      <c r="Q31" s="33">
        <v>1.5</v>
      </c>
      <c r="R31" s="33">
        <v>0.8</v>
      </c>
      <c r="S31" s="33">
        <v>1.7</v>
      </c>
      <c r="T31" s="74">
        <v>1.6</v>
      </c>
      <c r="U31" s="255">
        <v>1.8</v>
      </c>
      <c r="V31" s="66">
        <v>2.2</v>
      </c>
      <c r="W31" s="272" t="str">
        <f>IF(COUNTIF(X31:X32,"超過")&gt;0,"×","○")</f>
        <v>○</v>
      </c>
      <c r="X31" s="83" t="str">
        <f t="shared" si="1"/>
        <v>適合</v>
      </c>
      <c r="Z31" s="8">
        <v>9.7</v>
      </c>
      <c r="AA31" s="8">
        <v>7.5</v>
      </c>
      <c r="AB31" s="15">
        <v>11</v>
      </c>
    </row>
    <row r="32" spans="1:28" ht="19.5" customHeight="1">
      <c r="A32" s="275"/>
      <c r="B32" s="275"/>
      <c r="C32" s="278"/>
      <c r="D32" s="275"/>
      <c r="E32" s="275"/>
      <c r="F32" s="45" t="s">
        <v>95</v>
      </c>
      <c r="G32" s="36">
        <v>3.3</v>
      </c>
      <c r="H32" s="36">
        <v>4.7</v>
      </c>
      <c r="I32" s="36">
        <v>4.6</v>
      </c>
      <c r="J32" s="36">
        <v>2.8</v>
      </c>
      <c r="K32" s="36">
        <v>1.7</v>
      </c>
      <c r="L32" s="37">
        <v>1.2</v>
      </c>
      <c r="M32" s="37">
        <v>1.7</v>
      </c>
      <c r="N32" s="37">
        <v>1.1</v>
      </c>
      <c r="O32" s="37">
        <v>1.6</v>
      </c>
      <c r="P32" s="37">
        <v>1.5</v>
      </c>
      <c r="Q32" s="37">
        <v>1.3</v>
      </c>
      <c r="R32" s="37">
        <v>1</v>
      </c>
      <c r="S32" s="37">
        <v>1.1</v>
      </c>
      <c r="T32" s="63">
        <v>1.3</v>
      </c>
      <c r="U32" s="257">
        <v>2.4</v>
      </c>
      <c r="V32" s="62">
        <v>2.4</v>
      </c>
      <c r="W32" s="272" t="str">
        <f aca="true" t="shared" si="2" ref="W32:W37">IF(COUNTIF(X32,"超過")&gt;0,"×","○")</f>
        <v>○</v>
      </c>
      <c r="X32" s="83" t="str">
        <f>IF(V32="&lt;0.5","適合",IF(V32&gt;E31,"超過","適合"))</f>
        <v>適合</v>
      </c>
      <c r="Z32" s="7">
        <v>1.5</v>
      </c>
      <c r="AA32" s="7">
        <v>3</v>
      </c>
      <c r="AB32" s="7">
        <v>3.6</v>
      </c>
    </row>
    <row r="33" spans="1:28" ht="19.5" customHeight="1">
      <c r="A33" s="79">
        <v>18</v>
      </c>
      <c r="B33" s="79">
        <v>29</v>
      </c>
      <c r="C33" s="79" t="s">
        <v>69</v>
      </c>
      <c r="D33" s="79" t="s">
        <v>114</v>
      </c>
      <c r="E33" s="79">
        <v>2</v>
      </c>
      <c r="F33" s="6" t="s">
        <v>70</v>
      </c>
      <c r="G33" s="30">
        <v>0.5</v>
      </c>
      <c r="H33" s="30">
        <v>1.1</v>
      </c>
      <c r="I33" s="30">
        <v>0.7</v>
      </c>
      <c r="J33" s="30" t="s">
        <v>115</v>
      </c>
      <c r="K33" s="30" t="s">
        <v>115</v>
      </c>
      <c r="L33" s="31" t="s">
        <v>115</v>
      </c>
      <c r="M33" s="31" t="s">
        <v>115</v>
      </c>
      <c r="N33" s="31">
        <v>0.6</v>
      </c>
      <c r="O33" s="31">
        <v>0.6</v>
      </c>
      <c r="P33" s="31" t="s">
        <v>115</v>
      </c>
      <c r="Q33" s="31">
        <v>0.6</v>
      </c>
      <c r="R33" s="31" t="s">
        <v>115</v>
      </c>
      <c r="S33" s="31">
        <v>0.5</v>
      </c>
      <c r="T33" s="16">
        <v>0.8</v>
      </c>
      <c r="U33" s="258">
        <v>0.9</v>
      </c>
      <c r="V33" s="68" t="s">
        <v>386</v>
      </c>
      <c r="W33" s="83" t="str">
        <f t="shared" si="2"/>
        <v>○</v>
      </c>
      <c r="X33" s="83" t="str">
        <f t="shared" si="1"/>
        <v>適合</v>
      </c>
      <c r="Z33" s="7">
        <v>0.6</v>
      </c>
      <c r="AA33" s="7">
        <v>0.9</v>
      </c>
      <c r="AB33" s="7">
        <v>1</v>
      </c>
    </row>
    <row r="34" spans="1:28" ht="19.5" customHeight="1">
      <c r="A34" s="79">
        <v>19</v>
      </c>
      <c r="B34" s="79">
        <v>30</v>
      </c>
      <c r="C34" s="79" t="s">
        <v>71</v>
      </c>
      <c r="D34" s="79" t="s">
        <v>117</v>
      </c>
      <c r="E34" s="79">
        <v>8</v>
      </c>
      <c r="F34" s="6" t="s">
        <v>72</v>
      </c>
      <c r="G34" s="30">
        <v>4.7</v>
      </c>
      <c r="H34" s="30">
        <v>4.1</v>
      </c>
      <c r="I34" s="30">
        <v>5</v>
      </c>
      <c r="J34" s="30">
        <v>4.1</v>
      </c>
      <c r="K34" s="30">
        <v>2.7</v>
      </c>
      <c r="L34" s="31">
        <v>2.8</v>
      </c>
      <c r="M34" s="31">
        <v>3.2</v>
      </c>
      <c r="N34" s="31">
        <v>3.8</v>
      </c>
      <c r="O34" s="31">
        <v>3.2</v>
      </c>
      <c r="P34" s="31">
        <v>2.7</v>
      </c>
      <c r="Q34" s="31">
        <v>3.7</v>
      </c>
      <c r="R34" s="31">
        <v>4.3</v>
      </c>
      <c r="S34" s="31">
        <v>2.3</v>
      </c>
      <c r="T34" s="16">
        <v>4.1</v>
      </c>
      <c r="U34" s="258">
        <v>3</v>
      </c>
      <c r="V34" s="68">
        <v>4.3</v>
      </c>
      <c r="W34" s="83" t="str">
        <f t="shared" si="2"/>
        <v>○</v>
      </c>
      <c r="X34" s="83" t="str">
        <f t="shared" si="1"/>
        <v>適合</v>
      </c>
      <c r="Z34" s="13">
        <v>13</v>
      </c>
      <c r="AA34" s="7">
        <v>6</v>
      </c>
      <c r="AB34" s="7">
        <v>6.8</v>
      </c>
    </row>
    <row r="35" spans="1:28" ht="19.5" customHeight="1">
      <c r="A35" s="79">
        <v>20</v>
      </c>
      <c r="B35" s="79">
        <v>31</v>
      </c>
      <c r="C35" s="79" t="s">
        <v>73</v>
      </c>
      <c r="D35" s="79" t="s">
        <v>114</v>
      </c>
      <c r="E35" s="79">
        <v>2</v>
      </c>
      <c r="F35" s="6" t="s">
        <v>74</v>
      </c>
      <c r="G35" s="30">
        <v>0.5</v>
      </c>
      <c r="H35" s="30" t="s">
        <v>115</v>
      </c>
      <c r="I35" s="30">
        <v>0.5</v>
      </c>
      <c r="J35" s="30">
        <v>0.6</v>
      </c>
      <c r="K35" s="30" t="s">
        <v>115</v>
      </c>
      <c r="L35" s="31">
        <v>0.8</v>
      </c>
      <c r="M35" s="31">
        <v>1</v>
      </c>
      <c r="N35" s="31">
        <v>0.6</v>
      </c>
      <c r="O35" s="31" t="s">
        <v>92</v>
      </c>
      <c r="P35" s="31" t="s">
        <v>115</v>
      </c>
      <c r="Q35" s="31">
        <v>0.6</v>
      </c>
      <c r="R35" s="31">
        <v>1.5</v>
      </c>
      <c r="S35" s="31">
        <v>1.6</v>
      </c>
      <c r="T35" s="16">
        <v>0.9</v>
      </c>
      <c r="U35" s="258">
        <v>1.3</v>
      </c>
      <c r="V35" s="68">
        <v>0.5</v>
      </c>
      <c r="W35" s="83" t="str">
        <f t="shared" si="2"/>
        <v>○</v>
      </c>
      <c r="X35" s="83" t="str">
        <f t="shared" si="1"/>
        <v>適合</v>
      </c>
      <c r="Z35" s="7">
        <v>0.7</v>
      </c>
      <c r="AA35" s="7">
        <v>0.6</v>
      </c>
      <c r="AB35" s="7">
        <v>0.5</v>
      </c>
    </row>
    <row r="36" spans="1:28" ht="19.5" customHeight="1">
      <c r="A36" s="79">
        <v>21</v>
      </c>
      <c r="B36" s="79">
        <v>32</v>
      </c>
      <c r="C36" s="79" t="s">
        <v>75</v>
      </c>
      <c r="D36" s="79" t="s">
        <v>114</v>
      </c>
      <c r="E36" s="79">
        <v>2</v>
      </c>
      <c r="F36" s="6" t="s">
        <v>76</v>
      </c>
      <c r="G36" s="30">
        <v>1</v>
      </c>
      <c r="H36" s="30">
        <v>1.1</v>
      </c>
      <c r="I36" s="30">
        <v>1.6</v>
      </c>
      <c r="J36" s="30">
        <v>0.7</v>
      </c>
      <c r="K36" s="30">
        <v>0.7</v>
      </c>
      <c r="L36" s="31">
        <v>1</v>
      </c>
      <c r="M36" s="31">
        <v>1.1</v>
      </c>
      <c r="N36" s="31">
        <v>0.8</v>
      </c>
      <c r="O36" s="31">
        <v>1.2</v>
      </c>
      <c r="P36" s="31">
        <v>1</v>
      </c>
      <c r="Q36" s="31" t="s">
        <v>115</v>
      </c>
      <c r="R36" s="31">
        <v>1.1</v>
      </c>
      <c r="S36" s="31">
        <v>1.6</v>
      </c>
      <c r="T36" s="16">
        <v>2.9</v>
      </c>
      <c r="U36" s="258">
        <v>1.1</v>
      </c>
      <c r="V36" s="68">
        <v>0.7</v>
      </c>
      <c r="W36" s="83" t="str">
        <f t="shared" si="2"/>
        <v>○</v>
      </c>
      <c r="X36" s="83" t="str">
        <f t="shared" si="1"/>
        <v>適合</v>
      </c>
      <c r="Z36" s="7">
        <v>1</v>
      </c>
      <c r="AA36" s="7">
        <v>0.9</v>
      </c>
      <c r="AB36" s="7">
        <v>1.2</v>
      </c>
    </row>
    <row r="37" spans="1:28" ht="19.5" customHeight="1">
      <c r="A37" s="79">
        <v>22</v>
      </c>
      <c r="B37" s="79">
        <v>33</v>
      </c>
      <c r="C37" s="10" t="s">
        <v>77</v>
      </c>
      <c r="D37" s="10" t="s">
        <v>114</v>
      </c>
      <c r="E37" s="10">
        <v>2</v>
      </c>
      <c r="F37" s="11" t="s">
        <v>78</v>
      </c>
      <c r="G37" s="31">
        <v>1</v>
      </c>
      <c r="H37" s="30">
        <v>0.9</v>
      </c>
      <c r="I37" s="30">
        <v>1.6</v>
      </c>
      <c r="J37" s="30">
        <v>1</v>
      </c>
      <c r="K37" s="30">
        <v>0.7</v>
      </c>
      <c r="L37" s="31">
        <v>1.5</v>
      </c>
      <c r="M37" s="31">
        <v>1.1</v>
      </c>
      <c r="N37" s="31">
        <v>1.3</v>
      </c>
      <c r="O37" s="31">
        <v>0.9</v>
      </c>
      <c r="P37" s="31">
        <v>1.3</v>
      </c>
      <c r="Q37" s="31">
        <v>0.9</v>
      </c>
      <c r="R37" s="31">
        <v>1.7</v>
      </c>
      <c r="S37" s="31">
        <v>1.2</v>
      </c>
      <c r="T37" s="16">
        <v>4.5</v>
      </c>
      <c r="U37" s="258">
        <v>1.1</v>
      </c>
      <c r="V37" s="68">
        <v>0.6</v>
      </c>
      <c r="W37" s="83" t="str">
        <f t="shared" si="2"/>
        <v>○</v>
      </c>
      <c r="X37" s="83" t="str">
        <f t="shared" si="1"/>
        <v>適合</v>
      </c>
      <c r="Z37" s="7">
        <v>1.8</v>
      </c>
      <c r="AA37" s="7">
        <v>1.3</v>
      </c>
      <c r="AB37" s="7">
        <v>0.9</v>
      </c>
    </row>
    <row r="38" spans="1:28" ht="19.5" customHeight="1">
      <c r="A38" s="267">
        <v>23</v>
      </c>
      <c r="B38" s="267">
        <v>34</v>
      </c>
      <c r="C38" s="267" t="s">
        <v>79</v>
      </c>
      <c r="D38" s="267" t="s">
        <v>114</v>
      </c>
      <c r="E38" s="267">
        <v>2</v>
      </c>
      <c r="F38" s="276" t="s">
        <v>80</v>
      </c>
      <c r="G38" s="81">
        <v>1.6</v>
      </c>
      <c r="H38" s="30">
        <v>1.1</v>
      </c>
      <c r="I38" s="30">
        <v>0.7</v>
      </c>
      <c r="J38" s="85">
        <v>0.6</v>
      </c>
      <c r="K38" s="85">
        <v>0.7</v>
      </c>
      <c r="L38" s="81">
        <v>0.7</v>
      </c>
      <c r="M38" s="81">
        <v>0.7</v>
      </c>
      <c r="N38" s="81">
        <v>0.8</v>
      </c>
      <c r="O38" s="81">
        <v>0.9</v>
      </c>
      <c r="P38" s="270">
        <v>0.7</v>
      </c>
      <c r="Q38" s="270">
        <v>0.7</v>
      </c>
      <c r="R38" s="270">
        <v>0.8</v>
      </c>
      <c r="S38" s="31">
        <v>0.7</v>
      </c>
      <c r="T38" s="16">
        <v>0.8</v>
      </c>
      <c r="U38" s="258">
        <v>0.6</v>
      </c>
      <c r="V38" s="68">
        <v>0.6</v>
      </c>
      <c r="W38" s="272" t="s">
        <v>93</v>
      </c>
      <c r="X38" s="83" t="str">
        <f>IF(V38="&lt;0.5","適合",IF(V38&gt;E38,"超過","適合"))</f>
        <v>適合</v>
      </c>
      <c r="Z38" s="17">
        <v>33</v>
      </c>
      <c r="AA38" s="265">
        <v>1.6</v>
      </c>
      <c r="AB38" s="265">
        <v>1.5</v>
      </c>
    </row>
    <row r="39" spans="1:28" ht="19.5" customHeight="1" hidden="1">
      <c r="A39" s="268"/>
      <c r="B39" s="268"/>
      <c r="C39" s="268"/>
      <c r="D39" s="268"/>
      <c r="E39" s="268"/>
      <c r="F39" s="277"/>
      <c r="G39" s="82"/>
      <c r="H39" s="39"/>
      <c r="I39" s="39"/>
      <c r="J39" s="86"/>
      <c r="K39" s="86"/>
      <c r="L39" s="82"/>
      <c r="M39" s="82"/>
      <c r="N39" s="82"/>
      <c r="O39" s="82"/>
      <c r="P39" s="271"/>
      <c r="Q39" s="271"/>
      <c r="R39" s="271"/>
      <c r="S39" s="31"/>
      <c r="T39" s="16"/>
      <c r="U39" s="258"/>
      <c r="V39" s="68"/>
      <c r="W39" s="272"/>
      <c r="X39" s="83" t="str">
        <f>IF(R39="&lt;0.5","適合",IF(R39&gt;E39,"超過","適合"))</f>
        <v>適合</v>
      </c>
      <c r="Z39" s="78" t="s">
        <v>119</v>
      </c>
      <c r="AA39" s="266"/>
      <c r="AB39" s="266"/>
    </row>
    <row r="40" spans="1:28" ht="19.5" customHeight="1">
      <c r="A40" s="267">
        <v>24</v>
      </c>
      <c r="B40" s="267">
        <v>35</v>
      </c>
      <c r="C40" s="267" t="s">
        <v>81</v>
      </c>
      <c r="D40" s="267" t="s">
        <v>114</v>
      </c>
      <c r="E40" s="267">
        <v>2</v>
      </c>
      <c r="F40" s="276" t="s">
        <v>82</v>
      </c>
      <c r="G40" s="81">
        <v>0.8</v>
      </c>
      <c r="H40" s="30">
        <v>1</v>
      </c>
      <c r="I40" s="30">
        <v>1</v>
      </c>
      <c r="J40" s="85">
        <v>0.9</v>
      </c>
      <c r="K40" s="85">
        <v>0.7</v>
      </c>
      <c r="L40" s="81">
        <v>0.7</v>
      </c>
      <c r="M40" s="81">
        <v>0.7</v>
      </c>
      <c r="N40" s="81">
        <v>0.5</v>
      </c>
      <c r="O40" s="81">
        <v>0.6</v>
      </c>
      <c r="P40" s="270">
        <v>0.7</v>
      </c>
      <c r="Q40" s="270">
        <v>0.7</v>
      </c>
      <c r="R40" s="270">
        <v>0.7</v>
      </c>
      <c r="S40" s="31">
        <v>1</v>
      </c>
      <c r="T40" s="16">
        <v>0.5</v>
      </c>
      <c r="U40" s="258">
        <v>0.5</v>
      </c>
      <c r="V40" s="68">
        <v>0.5</v>
      </c>
      <c r="W40" s="272" t="s">
        <v>93</v>
      </c>
      <c r="X40" s="273" t="str">
        <f>IF(V40="&lt;0.5","適合",IF(V40&gt;E40,"超過","適合"))</f>
        <v>適合</v>
      </c>
      <c r="Z40" s="17">
        <v>31</v>
      </c>
      <c r="AA40" s="265">
        <v>1.4</v>
      </c>
      <c r="AB40" s="265">
        <v>1.4</v>
      </c>
    </row>
    <row r="41" spans="1:28" ht="19.5" customHeight="1" hidden="1">
      <c r="A41" s="268"/>
      <c r="B41" s="268"/>
      <c r="C41" s="268"/>
      <c r="D41" s="268"/>
      <c r="E41" s="268"/>
      <c r="F41" s="277"/>
      <c r="G41" s="82"/>
      <c r="H41" s="39"/>
      <c r="I41" s="39"/>
      <c r="J41" s="86"/>
      <c r="K41" s="86"/>
      <c r="L41" s="82"/>
      <c r="M41" s="82"/>
      <c r="N41" s="82"/>
      <c r="O41" s="82"/>
      <c r="P41" s="271"/>
      <c r="Q41" s="271"/>
      <c r="R41" s="271"/>
      <c r="S41" s="31"/>
      <c r="T41" s="16"/>
      <c r="U41" s="258"/>
      <c r="V41" s="68"/>
      <c r="W41" s="272"/>
      <c r="X41" s="273" t="str">
        <f>IF(R41="&lt;0.5","適合",IF(R41&gt;E41,"超過","適合"))</f>
        <v>適合</v>
      </c>
      <c r="Z41" s="78" t="s">
        <v>120</v>
      </c>
      <c r="AA41" s="266"/>
      <c r="AB41" s="266"/>
    </row>
    <row r="42" spans="1:28" ht="19.5" customHeight="1">
      <c r="A42" s="275">
        <v>25</v>
      </c>
      <c r="B42" s="275">
        <v>36</v>
      </c>
      <c r="C42" s="275" t="s">
        <v>83</v>
      </c>
      <c r="D42" s="275" t="s">
        <v>117</v>
      </c>
      <c r="E42" s="275">
        <v>8</v>
      </c>
      <c r="F42" s="41" t="s">
        <v>84</v>
      </c>
      <c r="G42" s="33">
        <v>4.6</v>
      </c>
      <c r="H42" s="32">
        <v>4.7</v>
      </c>
      <c r="I42" s="32">
        <v>2.8</v>
      </c>
      <c r="J42" s="32">
        <v>2.5</v>
      </c>
      <c r="K42" s="32">
        <v>2.7</v>
      </c>
      <c r="L42" s="33">
        <v>1.8</v>
      </c>
      <c r="M42" s="33">
        <v>2.8</v>
      </c>
      <c r="N42" s="33">
        <v>5.5</v>
      </c>
      <c r="O42" s="33">
        <v>2.7</v>
      </c>
      <c r="P42" s="33">
        <v>1.7</v>
      </c>
      <c r="Q42" s="33">
        <v>1.5</v>
      </c>
      <c r="R42" s="33">
        <v>2</v>
      </c>
      <c r="S42" s="33">
        <v>3.621</v>
      </c>
      <c r="T42" s="74">
        <v>5.5</v>
      </c>
      <c r="U42" s="255">
        <v>3.7</v>
      </c>
      <c r="V42" s="66">
        <v>3.9</v>
      </c>
      <c r="W42" s="272" t="str">
        <f>IF(COUNTIF(X42:X43,"超過")&gt;0,"×","○")</f>
        <v>○</v>
      </c>
      <c r="X42" s="83" t="str">
        <f>IF(V42="&lt;0.5","適合",IF(V42&gt;E42,"超過","適合"))</f>
        <v>適合</v>
      </c>
      <c r="Z42" s="8">
        <v>9</v>
      </c>
      <c r="AA42" s="7">
        <v>7</v>
      </c>
      <c r="AB42" s="7">
        <v>8</v>
      </c>
    </row>
    <row r="43" spans="1:28" ht="19.5" customHeight="1" thickBot="1">
      <c r="A43" s="267"/>
      <c r="B43" s="267"/>
      <c r="C43" s="267"/>
      <c r="D43" s="267"/>
      <c r="E43" s="267"/>
      <c r="F43" s="57" t="s">
        <v>85</v>
      </c>
      <c r="G43" s="58">
        <v>14</v>
      </c>
      <c r="H43" s="59">
        <v>6.3</v>
      </c>
      <c r="I43" s="59">
        <v>6.4</v>
      </c>
      <c r="J43" s="58">
        <v>17</v>
      </c>
      <c r="K43" s="59">
        <v>3.7</v>
      </c>
      <c r="L43" s="60">
        <v>5.5</v>
      </c>
      <c r="M43" s="60">
        <v>3.6</v>
      </c>
      <c r="N43" s="60">
        <v>5.5</v>
      </c>
      <c r="O43" s="60">
        <v>4.6</v>
      </c>
      <c r="P43" s="60">
        <v>3.5</v>
      </c>
      <c r="Q43" s="60">
        <v>3.6</v>
      </c>
      <c r="R43" s="60">
        <v>3.9</v>
      </c>
      <c r="S43" s="60">
        <v>6.1</v>
      </c>
      <c r="T43" s="90">
        <v>5.3</v>
      </c>
      <c r="U43" s="260">
        <v>5.3</v>
      </c>
      <c r="V43" s="91">
        <v>4.1</v>
      </c>
      <c r="W43" s="272" t="str">
        <f>IF(COUNTIF(X43,"超過")&gt;0,"×","○")</f>
        <v>○</v>
      </c>
      <c r="X43" s="83" t="str">
        <f>IF(V43="&lt;0.5","適合",IF(V43&gt;E42,"超過","適合"))</f>
        <v>適合</v>
      </c>
      <c r="Z43" s="17">
        <v>11</v>
      </c>
      <c r="AA43" s="18">
        <v>8.3</v>
      </c>
      <c r="AB43" s="13">
        <v>14</v>
      </c>
    </row>
    <row r="44" spans="1:28" ht="19.5" customHeight="1" thickTop="1">
      <c r="A44" s="269" t="s">
        <v>86</v>
      </c>
      <c r="B44" s="269"/>
      <c r="C44" s="269"/>
      <c r="D44" s="269"/>
      <c r="E44" s="269"/>
      <c r="F44" s="269"/>
      <c r="G44" s="19">
        <v>5</v>
      </c>
      <c r="H44" s="20">
        <v>4</v>
      </c>
      <c r="I44" s="20">
        <v>5</v>
      </c>
      <c r="J44" s="20">
        <v>4</v>
      </c>
      <c r="K44" s="19">
        <v>2</v>
      </c>
      <c r="L44" s="21">
        <v>1</v>
      </c>
      <c r="M44" s="21">
        <v>1</v>
      </c>
      <c r="N44" s="21">
        <v>0</v>
      </c>
      <c r="O44" s="21">
        <v>0</v>
      </c>
      <c r="P44" s="21">
        <v>1</v>
      </c>
      <c r="Q44" s="21">
        <v>2</v>
      </c>
      <c r="R44" s="21">
        <v>3</v>
      </c>
      <c r="S44" s="21">
        <v>2</v>
      </c>
      <c r="T44" s="92">
        <v>4</v>
      </c>
      <c r="U44" s="261">
        <f>COUNTIF(V4:V43,"×")</f>
        <v>0</v>
      </c>
      <c r="V44" s="69">
        <f>COUNTIF(W4:W43,"×")</f>
        <v>1</v>
      </c>
      <c r="X44" s="83">
        <f>COUNTIF(X4:X43,"超過")</f>
        <v>1</v>
      </c>
      <c r="Z44" s="19">
        <v>11</v>
      </c>
      <c r="AA44" s="19">
        <v>7</v>
      </c>
      <c r="AB44" s="19">
        <v>6</v>
      </c>
    </row>
    <row r="45" spans="1:28" ht="19.5" customHeight="1">
      <c r="A45" s="275" t="s">
        <v>87</v>
      </c>
      <c r="B45" s="275"/>
      <c r="C45" s="275"/>
      <c r="D45" s="275"/>
      <c r="E45" s="275"/>
      <c r="F45" s="275"/>
      <c r="G45" s="22">
        <v>36</v>
      </c>
      <c r="H45" s="22">
        <v>36</v>
      </c>
      <c r="I45" s="22">
        <v>36</v>
      </c>
      <c r="J45" s="22">
        <v>36</v>
      </c>
      <c r="K45" s="22">
        <v>36</v>
      </c>
      <c r="L45" s="23">
        <v>36</v>
      </c>
      <c r="M45" s="23">
        <v>36</v>
      </c>
      <c r="N45" s="23">
        <v>36</v>
      </c>
      <c r="O45" s="23">
        <v>36</v>
      </c>
      <c r="P45" s="23">
        <v>36</v>
      </c>
      <c r="Q45" s="23">
        <v>35</v>
      </c>
      <c r="R45" s="23">
        <f>COUNTA(B4:B43)-1</f>
        <v>35</v>
      </c>
      <c r="S45" s="23">
        <f>COUNTA(C4:C43)-1</f>
        <v>35</v>
      </c>
      <c r="T45" s="93">
        <f>COUNTA(B4:B43)-1</f>
        <v>35</v>
      </c>
      <c r="U45" s="262">
        <f>COUNTA(B4:B43)-1</f>
        <v>35</v>
      </c>
      <c r="V45" s="70">
        <f>COUNTA(C4:C43)-1</f>
        <v>35</v>
      </c>
      <c r="Z45" s="22">
        <v>36</v>
      </c>
      <c r="AA45" s="22">
        <v>36</v>
      </c>
      <c r="AB45" s="22">
        <v>36</v>
      </c>
    </row>
    <row r="46" spans="1:28" ht="19.5" customHeight="1" thickBot="1">
      <c r="A46" s="275" t="s">
        <v>88</v>
      </c>
      <c r="B46" s="275"/>
      <c r="C46" s="275"/>
      <c r="D46" s="275"/>
      <c r="E46" s="275"/>
      <c r="F46" s="275"/>
      <c r="G46" s="22">
        <f aca="true" t="shared" si="3" ref="G46:N46">(G45-G44)/G45*100</f>
        <v>86.11111111111111</v>
      </c>
      <c r="H46" s="22">
        <f t="shared" si="3"/>
        <v>88.88888888888889</v>
      </c>
      <c r="I46" s="22">
        <f t="shared" si="3"/>
        <v>86.11111111111111</v>
      </c>
      <c r="J46" s="22">
        <f t="shared" si="3"/>
        <v>88.88888888888889</v>
      </c>
      <c r="K46" s="22">
        <f t="shared" si="3"/>
        <v>94.44444444444444</v>
      </c>
      <c r="L46" s="23">
        <f t="shared" si="3"/>
        <v>97.22222222222221</v>
      </c>
      <c r="M46" s="23">
        <f t="shared" si="3"/>
        <v>97.22222222222221</v>
      </c>
      <c r="N46" s="29">
        <f t="shared" si="3"/>
        <v>100</v>
      </c>
      <c r="O46" s="29">
        <v>100</v>
      </c>
      <c r="P46" s="23">
        <f aca="true" t="shared" si="4" ref="P46:V46">(P45-P44)/P45*100</f>
        <v>97.22222222222221</v>
      </c>
      <c r="Q46" s="23">
        <f t="shared" si="4"/>
        <v>94.28571428571428</v>
      </c>
      <c r="R46" s="23">
        <f t="shared" si="4"/>
        <v>91.42857142857143</v>
      </c>
      <c r="S46" s="23">
        <f t="shared" si="4"/>
        <v>94.28571428571428</v>
      </c>
      <c r="T46" s="93">
        <f t="shared" si="4"/>
        <v>88.57142857142857</v>
      </c>
      <c r="U46" s="262">
        <f t="shared" si="4"/>
        <v>100</v>
      </c>
      <c r="V46" s="71">
        <f t="shared" si="4"/>
        <v>97.14285714285714</v>
      </c>
      <c r="Z46" s="22">
        <f>(Z45-Z44)/Z45*100</f>
        <v>69.44444444444444</v>
      </c>
      <c r="AA46" s="22">
        <f>(AA45-AA44)/AA45*100</f>
        <v>80.55555555555556</v>
      </c>
      <c r="AB46" s="22">
        <f>(AB45-AB44)/AB45*100</f>
        <v>83.33333333333334</v>
      </c>
    </row>
    <row r="47" spans="1:2" ht="19.5" customHeight="1">
      <c r="A47" s="24" t="s">
        <v>121</v>
      </c>
      <c r="B47" s="1" t="s">
        <v>89</v>
      </c>
    </row>
    <row r="48" spans="1:25" ht="19.5" customHeight="1">
      <c r="A48" s="24" t="s">
        <v>121</v>
      </c>
      <c r="B48" s="1" t="s">
        <v>90</v>
      </c>
      <c r="Y48" s="83" t="s">
        <v>122</v>
      </c>
    </row>
    <row r="49" spans="1:28" ht="15" customHeight="1">
      <c r="A49" s="25" t="s">
        <v>121</v>
      </c>
      <c r="B49" s="274" t="s">
        <v>91</v>
      </c>
      <c r="C49" s="274"/>
      <c r="D49" s="274"/>
      <c r="E49" s="274"/>
      <c r="F49" s="274"/>
      <c r="G49" s="274"/>
      <c r="H49" s="274"/>
      <c r="I49" s="274"/>
      <c r="J49" s="274"/>
      <c r="K49" s="274"/>
      <c r="L49" s="274"/>
      <c r="M49" s="26"/>
      <c r="N49" s="26"/>
      <c r="O49" s="26"/>
      <c r="P49" s="26"/>
      <c r="Q49" s="26"/>
      <c r="R49" s="26"/>
      <c r="S49" s="26"/>
      <c r="T49" s="26"/>
      <c r="U49" s="26"/>
      <c r="V49" s="26"/>
      <c r="Z49" s="83"/>
      <c r="AA49" s="83"/>
      <c r="AB49" s="83"/>
    </row>
    <row r="50" spans="1:28" ht="15" customHeight="1">
      <c r="A50" s="25"/>
      <c r="B50" s="274"/>
      <c r="C50" s="274"/>
      <c r="D50" s="274"/>
      <c r="E50" s="274"/>
      <c r="F50" s="274"/>
      <c r="G50" s="274"/>
      <c r="H50" s="274"/>
      <c r="I50" s="274"/>
      <c r="J50" s="274"/>
      <c r="K50" s="274"/>
      <c r="L50" s="274"/>
      <c r="M50" s="26"/>
      <c r="N50" s="26"/>
      <c r="O50" s="26"/>
      <c r="P50" s="26"/>
      <c r="Q50" s="26"/>
      <c r="R50" s="26"/>
      <c r="S50" s="26"/>
      <c r="T50" s="26"/>
      <c r="U50" s="26"/>
      <c r="V50" s="26"/>
      <c r="Z50" s="83"/>
      <c r="AA50" s="83"/>
      <c r="AB50" s="83"/>
    </row>
    <row r="51" ht="15" customHeight="1"/>
    <row r="52" spans="4:5" ht="15" customHeight="1">
      <c r="D52" s="1" t="s">
        <v>114</v>
      </c>
      <c r="E52" s="1">
        <f>COUNTIF($D$4:$D$43,D52)</f>
        <v>22</v>
      </c>
    </row>
    <row r="53" spans="4:5" ht="15" customHeight="1">
      <c r="D53" s="1" t="s">
        <v>113</v>
      </c>
      <c r="E53" s="1">
        <f>COUNTIF($D$4:$D$43,D53)</f>
        <v>3</v>
      </c>
    </row>
    <row r="54" spans="4:5" ht="15" customHeight="1">
      <c r="D54" s="1" t="s">
        <v>116</v>
      </c>
      <c r="E54" s="1">
        <f>COUNTIF($D$4:$D$43,D54)</f>
        <v>6</v>
      </c>
    </row>
    <row r="55" spans="4:5" ht="12">
      <c r="D55" s="1" t="s">
        <v>117</v>
      </c>
      <c r="E55" s="1">
        <f>COUNTIF($D$4:$D$43,D55)</f>
        <v>3</v>
      </c>
    </row>
    <row r="56" spans="4:5" ht="12">
      <c r="D56" s="1" t="s">
        <v>118</v>
      </c>
      <c r="E56" s="1">
        <f>COUNTIF($D$4:$D$43,D56)</f>
        <v>2</v>
      </c>
    </row>
  </sheetData>
  <sheetProtection/>
  <mergeCells count="56">
    <mergeCell ref="E2:E3"/>
    <mergeCell ref="F2:F3"/>
    <mergeCell ref="A19:A20"/>
    <mergeCell ref="A2:A3"/>
    <mergeCell ref="B2:B3"/>
    <mergeCell ref="C2:C3"/>
    <mergeCell ref="D2:D3"/>
    <mergeCell ref="A4:A6"/>
    <mergeCell ref="A7:A8"/>
    <mergeCell ref="A9:A10"/>
    <mergeCell ref="A12:A13"/>
    <mergeCell ref="A16:A18"/>
    <mergeCell ref="A21:A22"/>
    <mergeCell ref="A23:A24"/>
    <mergeCell ref="A25:A26"/>
    <mergeCell ref="A31:A32"/>
    <mergeCell ref="AA38:AA39"/>
    <mergeCell ref="B31:B32"/>
    <mergeCell ref="D31:D32"/>
    <mergeCell ref="E31:E32"/>
    <mergeCell ref="W31:W32"/>
    <mergeCell ref="A38:A39"/>
    <mergeCell ref="B38:B39"/>
    <mergeCell ref="C38:C39"/>
    <mergeCell ref="D38:D39"/>
    <mergeCell ref="E38:E39"/>
    <mergeCell ref="E42:E43"/>
    <mergeCell ref="W42:W43"/>
    <mergeCell ref="F40:F41"/>
    <mergeCell ref="P40:P41"/>
    <mergeCell ref="P38:P39"/>
    <mergeCell ref="C31:C32"/>
    <mergeCell ref="Q38:Q39"/>
    <mergeCell ref="R38:R39"/>
    <mergeCell ref="W38:W39"/>
    <mergeCell ref="F38:F39"/>
    <mergeCell ref="A40:A41"/>
    <mergeCell ref="B49:L50"/>
    <mergeCell ref="A45:F45"/>
    <mergeCell ref="A46:F46"/>
    <mergeCell ref="AB38:AB39"/>
    <mergeCell ref="AB40:AB41"/>
    <mergeCell ref="A42:A43"/>
    <mergeCell ref="B42:B43"/>
    <mergeCell ref="C42:C43"/>
    <mergeCell ref="D42:D43"/>
    <mergeCell ref="AA40:AA41"/>
    <mergeCell ref="D40:D41"/>
    <mergeCell ref="E40:E41"/>
    <mergeCell ref="B40:B41"/>
    <mergeCell ref="C40:C41"/>
    <mergeCell ref="A44:F44"/>
    <mergeCell ref="Q40:Q41"/>
    <mergeCell ref="R40:R41"/>
    <mergeCell ref="W40:W41"/>
    <mergeCell ref="X40:X41"/>
  </mergeCells>
  <conditionalFormatting sqref="G4:O4 G12:O13 R12:T13 R4:T4 V4 V12:V13">
    <cfRule type="cellIs" priority="40" dxfId="142" operator="equal">
      <formula>"&lt;0.5"</formula>
    </cfRule>
    <cfRule type="cellIs" priority="41" dxfId="143" operator="greaterThan">
      <formula>3</formula>
    </cfRule>
  </conditionalFormatting>
  <conditionalFormatting sqref="G5:O7 G27:O27 G31:O32 G29:O29 R29:T29 R31:T32 R27:T27 R5:T7 V5:V7 V27 V31:V32 V29">
    <cfRule type="cellIs" priority="38" dxfId="142" operator="equal">
      <formula>"&lt;0.5"</formula>
    </cfRule>
    <cfRule type="cellIs" priority="39" dxfId="143" operator="greaterThan">
      <formula>5</formula>
    </cfRule>
  </conditionalFormatting>
  <conditionalFormatting sqref="G9:O11 G14:O26 G33:O33 G35:O41 R35:T41 R33:T33 R14:T26 R9:T11 V9:V11 V14:V26 V33 V35:V41">
    <cfRule type="cellIs" priority="36" dxfId="144" operator="equal">
      <formula>"&lt;0.5"</formula>
    </cfRule>
    <cfRule type="cellIs" priority="37" dxfId="143" operator="greaterThan">
      <formula>2</formula>
    </cfRule>
  </conditionalFormatting>
  <conditionalFormatting sqref="G28:O28 G34:O34 G42:O43 R42:T43 R34:T34 R28:T28 V28 V34 V42:V43">
    <cfRule type="cellIs" priority="34" dxfId="142" operator="equal">
      <formula>"&lt;0.5"</formula>
    </cfRule>
    <cfRule type="cellIs" priority="35" dxfId="143" operator="greaterThan">
      <formula>8</formula>
    </cfRule>
  </conditionalFormatting>
  <conditionalFormatting sqref="G30:O30 G8:O8 R8:T8 R30:T30 V30 V8">
    <cfRule type="cellIs" priority="32" dxfId="142" operator="equal">
      <formula>"&lt;0.5"</formula>
    </cfRule>
    <cfRule type="cellIs" priority="33" dxfId="143" operator="greaterThan">
      <formula>10</formula>
    </cfRule>
  </conditionalFormatting>
  <conditionalFormatting sqref="X1:X65536">
    <cfRule type="cellIs" priority="31" dxfId="145" operator="equal">
      <formula>"超過"</formula>
    </cfRule>
  </conditionalFormatting>
  <conditionalFormatting sqref="P12:P13 P4">
    <cfRule type="cellIs" priority="29" dxfId="142" operator="equal">
      <formula>"&lt;0.5"</formula>
    </cfRule>
    <cfRule type="cellIs" priority="30" dxfId="143" operator="greaterThan">
      <formula>3</formula>
    </cfRule>
  </conditionalFormatting>
  <conditionalFormatting sqref="P29 P31:P32 P27 P5:P7">
    <cfRule type="cellIs" priority="27" dxfId="142" operator="equal">
      <formula>"&lt;0.5"</formula>
    </cfRule>
    <cfRule type="cellIs" priority="28" dxfId="143" operator="greaterThan">
      <formula>5</formula>
    </cfRule>
  </conditionalFormatting>
  <conditionalFormatting sqref="P35:P41 P33 P14:P26 P9:P11">
    <cfRule type="cellIs" priority="25" dxfId="144" operator="equal">
      <formula>"&lt;0.5"</formula>
    </cfRule>
    <cfRule type="cellIs" priority="26" dxfId="143" operator="greaterThan">
      <formula>2</formula>
    </cfRule>
  </conditionalFormatting>
  <conditionalFormatting sqref="P42:P43 P34 P28">
    <cfRule type="cellIs" priority="23" dxfId="142" operator="equal">
      <formula>"&lt;0.5"</formula>
    </cfRule>
    <cfRule type="cellIs" priority="24" dxfId="143" operator="greaterThan">
      <formula>8</formula>
    </cfRule>
  </conditionalFormatting>
  <conditionalFormatting sqref="P8 P30">
    <cfRule type="cellIs" priority="21" dxfId="142" operator="equal">
      <formula>"&lt;0.5"</formula>
    </cfRule>
    <cfRule type="cellIs" priority="22" dxfId="143" operator="greaterThan">
      <formula>10</formula>
    </cfRule>
  </conditionalFormatting>
  <conditionalFormatting sqref="Q12:Q13 Q4">
    <cfRule type="cellIs" priority="19" dxfId="142" operator="equal">
      <formula>"&lt;0.5"</formula>
    </cfRule>
    <cfRule type="cellIs" priority="20" dxfId="143" operator="greaterThan">
      <formula>3</formula>
    </cfRule>
  </conditionalFormatting>
  <conditionalFormatting sqref="Q29 Q31:Q32 Q27 Q5:Q7">
    <cfRule type="cellIs" priority="17" dxfId="142" operator="equal">
      <formula>"&lt;0.5"</formula>
    </cfRule>
    <cfRule type="cellIs" priority="18" dxfId="143" operator="greaterThan">
      <formula>5</formula>
    </cfRule>
  </conditionalFormatting>
  <conditionalFormatting sqref="Q35:Q41 Q33 Q14:Q26 Q9:Q11">
    <cfRule type="cellIs" priority="15" dxfId="144" operator="equal">
      <formula>"&lt;0.5"</formula>
    </cfRule>
    <cfRule type="cellIs" priority="16" dxfId="143" operator="greaterThan">
      <formula>2</formula>
    </cfRule>
  </conditionalFormatting>
  <conditionalFormatting sqref="Q42:Q43 Q34 Q28">
    <cfRule type="cellIs" priority="13" dxfId="142" operator="equal">
      <formula>"&lt;0.5"</formula>
    </cfRule>
    <cfRule type="cellIs" priority="14" dxfId="143" operator="greaterThan">
      <formula>8</formula>
    </cfRule>
  </conditionalFormatting>
  <conditionalFormatting sqref="Q8 Q30">
    <cfRule type="cellIs" priority="11" dxfId="142" operator="equal">
      <formula>"&lt;0.5"</formula>
    </cfRule>
    <cfRule type="cellIs" priority="12" dxfId="143" operator="greaterThan">
      <formula>10</formula>
    </cfRule>
  </conditionalFormatting>
  <conditionalFormatting sqref="U4 U12:U13">
    <cfRule type="cellIs" priority="9" dxfId="142" operator="equal">
      <formula>"&lt;0.5"</formula>
    </cfRule>
    <cfRule type="cellIs" priority="10" dxfId="143" operator="greaterThan">
      <formula>3</formula>
    </cfRule>
  </conditionalFormatting>
  <conditionalFormatting sqref="U5:U7 U27 U31:U32 U29">
    <cfRule type="cellIs" priority="7" dxfId="142" operator="equal">
      <formula>"&lt;0.5"</formula>
    </cfRule>
    <cfRule type="cellIs" priority="8" dxfId="143" operator="greaterThan">
      <formula>5</formula>
    </cfRule>
  </conditionalFormatting>
  <conditionalFormatting sqref="U9:U11 U14:U26 U33 U35:U41">
    <cfRule type="cellIs" priority="5" dxfId="144" operator="equal">
      <formula>"&lt;0.5"</formula>
    </cfRule>
    <cfRule type="cellIs" priority="6" dxfId="143" operator="greaterThan">
      <formula>2</formula>
    </cfRule>
  </conditionalFormatting>
  <conditionalFormatting sqref="U28 U34 U42:U43">
    <cfRule type="cellIs" priority="3" dxfId="142" operator="equal">
      <formula>"&lt;0.5"</formula>
    </cfRule>
    <cfRule type="cellIs" priority="4" dxfId="143" operator="greaterThan">
      <formula>8</formula>
    </cfRule>
  </conditionalFormatting>
  <conditionalFormatting sqref="U30 U8">
    <cfRule type="cellIs" priority="1" dxfId="142" operator="equal">
      <formula>"&lt;0.5"</formula>
    </cfRule>
    <cfRule type="cellIs" priority="2" dxfId="143" operator="greaterThan">
      <formula>10</formula>
    </cfRule>
  </conditionalFormatting>
  <printOptions/>
  <pageMargins left="0.7874015748031497" right="0.35433070866141736" top="0.7874015748031497" bottom="0.5118110236220472" header="0.3937007874015748" footer="0.5118110236220472"/>
  <pageSetup firstPageNumber="21" useFirstPageNumber="1" horizontalDpi="600" verticalDpi="600" orientation="portrait" paperSize="9" scale="73" r:id="rId3"/>
  <rowBreaks count="1" manualBreakCount="1">
    <brk id="48" max="16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40"/>
  <sheetViews>
    <sheetView showGridLines="0" zoomScaleSheetLayoutView="100" zoomScalePageLayoutView="0" workbookViewId="0" topLeftCell="A1">
      <pane xSplit="6" ySplit="3" topLeftCell="L22" activePane="bottomRight" state="frozen"/>
      <selection pane="topLeft" activeCell="N13" sqref="N13"/>
      <selection pane="topRight" activeCell="N13" sqref="N13"/>
      <selection pane="bottomLeft" activeCell="N13" sqref="N13"/>
      <selection pane="bottomRight" activeCell="U35" sqref="U35"/>
    </sheetView>
  </sheetViews>
  <sheetFormatPr defaultColWidth="9.00390625" defaultRowHeight="13.5"/>
  <cols>
    <col min="1" max="2" width="3.875" style="83" customWidth="1"/>
    <col min="3" max="3" width="11.50390625" style="83" customWidth="1"/>
    <col min="4" max="4" width="3.75390625" style="83" customWidth="1"/>
    <col min="5" max="5" width="3.00390625" style="83" customWidth="1"/>
    <col min="6" max="6" width="25.125" style="83" customWidth="1"/>
    <col min="7" max="10" width="4.125" style="83" hidden="1" customWidth="1"/>
    <col min="11" max="11" width="4.125" style="94" hidden="1" customWidth="1"/>
    <col min="12" max="19" width="4.125" style="94" customWidth="1"/>
    <col min="20" max="22" width="4.125" style="95" customWidth="1"/>
    <col min="23" max="25" width="9.00390625" style="83" customWidth="1"/>
    <col min="26" max="28" width="4.125" style="83" customWidth="1"/>
    <col min="29" max="16384" width="9.00390625" style="83" customWidth="1"/>
  </cols>
  <sheetData>
    <row r="1" ht="18.75" customHeight="1">
      <c r="A1" s="83" t="s">
        <v>123</v>
      </c>
    </row>
    <row r="2" spans="1:28" ht="24" customHeight="1" thickBot="1">
      <c r="A2" s="281" t="s">
        <v>124</v>
      </c>
      <c r="B2" s="282" t="s">
        <v>10</v>
      </c>
      <c r="C2" s="283" t="s">
        <v>11</v>
      </c>
      <c r="D2" s="282" t="s">
        <v>12</v>
      </c>
      <c r="E2" s="282" t="s">
        <v>13</v>
      </c>
      <c r="F2" s="284" t="s">
        <v>14</v>
      </c>
      <c r="G2" s="97"/>
      <c r="H2" s="97"/>
      <c r="I2" s="97"/>
      <c r="J2" s="97"/>
      <c r="K2" s="97"/>
      <c r="L2" s="97"/>
      <c r="M2" s="98"/>
      <c r="N2" s="99"/>
      <c r="O2" s="99"/>
      <c r="P2" s="99"/>
      <c r="Q2" s="99"/>
      <c r="R2" s="99"/>
      <c r="S2" s="99"/>
      <c r="T2" s="100"/>
      <c r="U2" s="101"/>
      <c r="V2" s="101"/>
      <c r="Z2" s="102"/>
      <c r="AA2" s="97"/>
      <c r="AB2" s="97"/>
    </row>
    <row r="3" spans="1:28" ht="52.5" customHeight="1">
      <c r="A3" s="281"/>
      <c r="B3" s="282"/>
      <c r="C3" s="284"/>
      <c r="D3" s="282"/>
      <c r="E3" s="282"/>
      <c r="F3" s="284"/>
      <c r="G3" s="103" t="s">
        <v>0</v>
      </c>
      <c r="H3" s="103" t="s">
        <v>1</v>
      </c>
      <c r="I3" s="103" t="s">
        <v>125</v>
      </c>
      <c r="J3" s="103" t="s">
        <v>2</v>
      </c>
      <c r="K3" s="103" t="s">
        <v>3</v>
      </c>
      <c r="L3" s="104" t="s">
        <v>4</v>
      </c>
      <c r="M3" s="105" t="s">
        <v>126</v>
      </c>
      <c r="N3" s="105" t="s">
        <v>101</v>
      </c>
      <c r="O3" s="105" t="s">
        <v>127</v>
      </c>
      <c r="P3" s="105" t="s">
        <v>128</v>
      </c>
      <c r="Q3" s="105" t="s">
        <v>129</v>
      </c>
      <c r="R3" s="105" t="s">
        <v>130</v>
      </c>
      <c r="S3" s="105" t="s">
        <v>131</v>
      </c>
      <c r="T3" s="106" t="s">
        <v>132</v>
      </c>
      <c r="U3" s="263" t="s">
        <v>107</v>
      </c>
      <c r="V3" s="107" t="s">
        <v>388</v>
      </c>
      <c r="X3" s="83" t="s">
        <v>15</v>
      </c>
      <c r="Z3" s="103" t="s">
        <v>5</v>
      </c>
      <c r="AA3" s="103" t="s">
        <v>6</v>
      </c>
      <c r="AB3" s="103" t="s">
        <v>7</v>
      </c>
    </row>
    <row r="4" spans="1:28" ht="19.5" customHeight="1">
      <c r="A4" s="284">
        <v>1</v>
      </c>
      <c r="B4" s="285">
        <v>1</v>
      </c>
      <c r="C4" s="288" t="s">
        <v>133</v>
      </c>
      <c r="D4" s="288" t="s">
        <v>134</v>
      </c>
      <c r="E4" s="288">
        <v>2</v>
      </c>
      <c r="F4" s="108" t="s">
        <v>135</v>
      </c>
      <c r="G4" s="32">
        <v>1.8</v>
      </c>
      <c r="H4" s="109">
        <v>1.2</v>
      </c>
      <c r="I4" s="109">
        <v>1.6</v>
      </c>
      <c r="J4" s="109">
        <v>1.8</v>
      </c>
      <c r="K4" s="32">
        <v>2.8</v>
      </c>
      <c r="L4" s="33">
        <v>1.4</v>
      </c>
      <c r="M4" s="33">
        <v>1.2</v>
      </c>
      <c r="N4" s="33">
        <v>1</v>
      </c>
      <c r="O4" s="33">
        <v>1.2</v>
      </c>
      <c r="P4" s="33">
        <v>1.4</v>
      </c>
      <c r="Q4" s="33">
        <v>1</v>
      </c>
      <c r="R4" s="33">
        <v>1.4</v>
      </c>
      <c r="S4" s="33">
        <v>1.4</v>
      </c>
      <c r="T4" s="74">
        <v>1.5</v>
      </c>
      <c r="U4" s="255">
        <v>0.9</v>
      </c>
      <c r="V4" s="66">
        <v>0.8</v>
      </c>
      <c r="W4" s="272" t="str">
        <f>IF(COUNTIF(X4:X6,"超過")&gt;0,"×","○")</f>
        <v>○</v>
      </c>
      <c r="X4" s="83" t="str">
        <f>IF(V4="&lt;0.5","適合",IF(V4&gt;E4,"超過","適合"))</f>
        <v>適合</v>
      </c>
      <c r="Z4" s="110">
        <v>1.6</v>
      </c>
      <c r="AA4" s="110">
        <v>0.8</v>
      </c>
      <c r="AB4" s="110">
        <v>1.2</v>
      </c>
    </row>
    <row r="5" spans="1:28" ht="19.5" customHeight="1">
      <c r="A5" s="284"/>
      <c r="B5" s="286"/>
      <c r="C5" s="286"/>
      <c r="D5" s="286"/>
      <c r="E5" s="286"/>
      <c r="F5" s="111" t="s">
        <v>136</v>
      </c>
      <c r="G5" s="34">
        <v>1.6</v>
      </c>
      <c r="H5" s="112">
        <v>1.2</v>
      </c>
      <c r="I5" s="112">
        <v>1.2</v>
      </c>
      <c r="J5" s="34">
        <v>1.8</v>
      </c>
      <c r="K5" s="34">
        <v>1</v>
      </c>
      <c r="L5" s="35">
        <v>1.4</v>
      </c>
      <c r="M5" s="35">
        <v>1.1</v>
      </c>
      <c r="N5" s="35">
        <v>0.8</v>
      </c>
      <c r="O5" s="35">
        <v>1</v>
      </c>
      <c r="P5" s="35">
        <v>1.6</v>
      </c>
      <c r="Q5" s="35">
        <v>1</v>
      </c>
      <c r="R5" s="35">
        <v>1.2</v>
      </c>
      <c r="S5" s="73">
        <v>1.7</v>
      </c>
      <c r="T5" s="73">
        <v>2</v>
      </c>
      <c r="U5" s="259">
        <v>1.7</v>
      </c>
      <c r="V5" s="67">
        <v>1.7</v>
      </c>
      <c r="W5" s="289"/>
      <c r="X5" s="83" t="str">
        <f>IF(V5="&lt;0.5","適合",IF(V5&gt;E4,"超過","適合"))</f>
        <v>適合</v>
      </c>
      <c r="Z5" s="110">
        <v>1.2</v>
      </c>
      <c r="AA5" s="110">
        <v>1.6</v>
      </c>
      <c r="AB5" s="110">
        <v>0.8</v>
      </c>
    </row>
    <row r="6" spans="1:28" ht="19.5" customHeight="1">
      <c r="A6" s="284"/>
      <c r="B6" s="287"/>
      <c r="C6" s="287"/>
      <c r="D6" s="287"/>
      <c r="E6" s="287"/>
      <c r="F6" s="113" t="s">
        <v>137</v>
      </c>
      <c r="G6" s="36">
        <v>1.4</v>
      </c>
      <c r="H6" s="114">
        <v>1.2</v>
      </c>
      <c r="I6" s="114">
        <v>1.8</v>
      </c>
      <c r="J6" s="114">
        <v>1.6</v>
      </c>
      <c r="K6" s="36">
        <v>0.6</v>
      </c>
      <c r="L6" s="37">
        <v>0.8</v>
      </c>
      <c r="M6" s="37">
        <v>1</v>
      </c>
      <c r="N6" s="37">
        <v>1.2</v>
      </c>
      <c r="O6" s="37">
        <v>1.6</v>
      </c>
      <c r="P6" s="37">
        <v>1.2</v>
      </c>
      <c r="Q6" s="37">
        <v>1</v>
      </c>
      <c r="R6" s="37">
        <v>1.2</v>
      </c>
      <c r="S6" s="63">
        <v>1.1</v>
      </c>
      <c r="T6" s="63">
        <v>1.5</v>
      </c>
      <c r="U6" s="257">
        <v>1.2</v>
      </c>
      <c r="V6" s="62">
        <v>0.9</v>
      </c>
      <c r="W6" s="289"/>
      <c r="X6" s="83" t="str">
        <f>IF(V6="&lt;0.5","適合",IF(V6&gt;E4,"超過","適合"))</f>
        <v>適合</v>
      </c>
      <c r="Z6" s="110">
        <v>1.2</v>
      </c>
      <c r="AA6" s="110">
        <v>1.2</v>
      </c>
      <c r="AB6" s="110">
        <v>0.8</v>
      </c>
    </row>
    <row r="7" spans="1:28" ht="19.5" customHeight="1">
      <c r="A7" s="96">
        <v>2</v>
      </c>
      <c r="B7" s="96">
        <v>2</v>
      </c>
      <c r="C7" s="96" t="s">
        <v>138</v>
      </c>
      <c r="D7" s="96" t="s">
        <v>139</v>
      </c>
      <c r="E7" s="96">
        <v>2</v>
      </c>
      <c r="F7" s="115" t="s">
        <v>140</v>
      </c>
      <c r="G7" s="30" t="s">
        <v>141</v>
      </c>
      <c r="H7" s="116">
        <v>0.6</v>
      </c>
      <c r="I7" s="116">
        <v>1.6</v>
      </c>
      <c r="J7" s="30">
        <v>1</v>
      </c>
      <c r="K7" s="30">
        <v>1</v>
      </c>
      <c r="L7" s="31">
        <v>0.6</v>
      </c>
      <c r="M7" s="31">
        <v>1.1</v>
      </c>
      <c r="N7" s="31">
        <v>1.2</v>
      </c>
      <c r="O7" s="31">
        <v>1.1</v>
      </c>
      <c r="P7" s="31">
        <v>1.2</v>
      </c>
      <c r="Q7" s="31">
        <v>1.6</v>
      </c>
      <c r="R7" s="31">
        <v>0.7</v>
      </c>
      <c r="S7" s="31">
        <v>0.7</v>
      </c>
      <c r="T7" s="16">
        <v>1.6</v>
      </c>
      <c r="U7" s="258">
        <v>1.6</v>
      </c>
      <c r="V7" s="68" t="s">
        <v>389</v>
      </c>
      <c r="W7" s="83" t="str">
        <f>IF(COUNTIF(X7,"超過")&gt;0,"×","○")</f>
        <v>○</v>
      </c>
      <c r="X7" s="83" t="str">
        <f>IF(V7="&lt;0.5","適合",IF(V7&gt;E7,"超過","適合"))</f>
        <v>適合</v>
      </c>
      <c r="Z7" s="110">
        <v>1.1</v>
      </c>
      <c r="AA7" s="110">
        <v>1.4</v>
      </c>
      <c r="AB7" s="110">
        <v>1</v>
      </c>
    </row>
    <row r="8" spans="1:28" ht="19.5" customHeight="1">
      <c r="A8" s="288">
        <v>3</v>
      </c>
      <c r="B8" s="288">
        <v>3</v>
      </c>
      <c r="C8" s="288" t="s">
        <v>142</v>
      </c>
      <c r="D8" s="288" t="s">
        <v>143</v>
      </c>
      <c r="E8" s="288">
        <v>2</v>
      </c>
      <c r="F8" s="108" t="s">
        <v>144</v>
      </c>
      <c r="G8" s="32" t="s">
        <v>141</v>
      </c>
      <c r="H8" s="117">
        <v>0.8</v>
      </c>
      <c r="I8" s="118">
        <v>1</v>
      </c>
      <c r="J8" s="32">
        <v>2</v>
      </c>
      <c r="K8" s="32">
        <v>0.9</v>
      </c>
      <c r="L8" s="33">
        <v>1.5</v>
      </c>
      <c r="M8" s="33">
        <v>1.4</v>
      </c>
      <c r="N8" s="33">
        <v>1.3</v>
      </c>
      <c r="O8" s="33">
        <v>1.7</v>
      </c>
      <c r="P8" s="33">
        <v>1.2</v>
      </c>
      <c r="Q8" s="33">
        <v>1.2</v>
      </c>
      <c r="R8" s="33">
        <v>1.1</v>
      </c>
      <c r="S8" s="74">
        <v>0.8</v>
      </c>
      <c r="T8" s="74">
        <v>2.2</v>
      </c>
      <c r="U8" s="255">
        <v>1.4</v>
      </c>
      <c r="V8" s="66">
        <v>1.2</v>
      </c>
      <c r="W8" s="272" t="str">
        <f>IF(COUNTIF(X8:X10,"超過")&gt;0,"×","○")</f>
        <v>○</v>
      </c>
      <c r="X8" s="83" t="str">
        <f>IF(V8="&lt;0.5","適合",IF(V8&gt;E8,"超過","適合"))</f>
        <v>適合</v>
      </c>
      <c r="Z8" s="110">
        <v>1.5</v>
      </c>
      <c r="AA8" s="110">
        <v>0.8</v>
      </c>
      <c r="AB8" s="110">
        <v>1.2</v>
      </c>
    </row>
    <row r="9" spans="1:28" ht="19.5" customHeight="1">
      <c r="A9" s="290"/>
      <c r="B9" s="286"/>
      <c r="C9" s="286"/>
      <c r="D9" s="286"/>
      <c r="E9" s="286"/>
      <c r="F9" s="111" t="s">
        <v>145</v>
      </c>
      <c r="G9" s="34">
        <v>0.6</v>
      </c>
      <c r="H9" s="112">
        <v>0.8</v>
      </c>
      <c r="I9" s="112">
        <v>1.4</v>
      </c>
      <c r="J9" s="112">
        <v>1.4</v>
      </c>
      <c r="K9" s="34">
        <v>1</v>
      </c>
      <c r="L9" s="35">
        <v>0.8</v>
      </c>
      <c r="M9" s="35">
        <v>1.3</v>
      </c>
      <c r="N9" s="35">
        <v>1.6</v>
      </c>
      <c r="O9" s="35">
        <v>1.8</v>
      </c>
      <c r="P9" s="35">
        <v>1.5</v>
      </c>
      <c r="Q9" s="35">
        <v>1.1</v>
      </c>
      <c r="R9" s="35">
        <v>0.8</v>
      </c>
      <c r="S9" s="73">
        <v>1.5</v>
      </c>
      <c r="T9" s="73">
        <v>1.6</v>
      </c>
      <c r="U9" s="259">
        <v>1.4</v>
      </c>
      <c r="V9" s="67">
        <v>1.1</v>
      </c>
      <c r="W9" s="289"/>
      <c r="X9" s="83" t="str">
        <f>IF(V9="&lt;0.5","適合",IF(V9&gt;E8,"超過","適合"))</f>
        <v>適合</v>
      </c>
      <c r="Z9" s="110">
        <v>1.2</v>
      </c>
      <c r="AA9" s="110">
        <v>1.6</v>
      </c>
      <c r="AB9" s="110">
        <v>0.8</v>
      </c>
    </row>
    <row r="10" spans="1:28" ht="19.5" customHeight="1">
      <c r="A10" s="287"/>
      <c r="B10" s="287"/>
      <c r="C10" s="287"/>
      <c r="D10" s="287"/>
      <c r="E10" s="287"/>
      <c r="F10" s="113" t="s">
        <v>146</v>
      </c>
      <c r="G10" s="36" t="s">
        <v>112</v>
      </c>
      <c r="H10" s="114">
        <v>0.6</v>
      </c>
      <c r="I10" s="114">
        <v>1.4</v>
      </c>
      <c r="J10" s="114">
        <v>0.9</v>
      </c>
      <c r="K10" s="36">
        <v>0.6</v>
      </c>
      <c r="L10" s="37">
        <v>1.1</v>
      </c>
      <c r="M10" s="37">
        <v>1.1</v>
      </c>
      <c r="N10" s="37">
        <v>1.3</v>
      </c>
      <c r="O10" s="37">
        <v>1.4</v>
      </c>
      <c r="P10" s="37">
        <v>1.2</v>
      </c>
      <c r="Q10" s="37">
        <v>0.6</v>
      </c>
      <c r="R10" s="37">
        <v>1.1</v>
      </c>
      <c r="S10" s="63">
        <v>0.6</v>
      </c>
      <c r="T10" s="63">
        <v>1.8</v>
      </c>
      <c r="U10" s="257">
        <v>1.4</v>
      </c>
      <c r="V10" s="62">
        <v>1.1</v>
      </c>
      <c r="W10" s="289"/>
      <c r="X10" s="83" t="str">
        <f>IF(V10="&lt;0.5","適合",IF(V10&gt;E8,"超過","適合"))</f>
        <v>適合</v>
      </c>
      <c r="Z10" s="110">
        <v>0.8</v>
      </c>
      <c r="AA10" s="110">
        <v>1.2</v>
      </c>
      <c r="AB10" s="110">
        <v>0.8</v>
      </c>
    </row>
    <row r="11" spans="1:28" ht="19.5" customHeight="1">
      <c r="A11" s="288">
        <v>4</v>
      </c>
      <c r="B11" s="285">
        <v>4</v>
      </c>
      <c r="C11" s="288" t="s">
        <v>147</v>
      </c>
      <c r="D11" s="288" t="s">
        <v>111</v>
      </c>
      <c r="E11" s="288">
        <v>2</v>
      </c>
      <c r="F11" s="108" t="s">
        <v>148</v>
      </c>
      <c r="G11" s="32">
        <v>1.4</v>
      </c>
      <c r="H11" s="109">
        <v>1.3</v>
      </c>
      <c r="I11" s="109">
        <v>1.5</v>
      </c>
      <c r="J11" s="109">
        <v>1.8</v>
      </c>
      <c r="K11" s="32">
        <v>0.5</v>
      </c>
      <c r="L11" s="33">
        <v>0.6</v>
      </c>
      <c r="M11" s="33">
        <v>1.2</v>
      </c>
      <c r="N11" s="33">
        <v>0.6</v>
      </c>
      <c r="O11" s="33">
        <v>1.2</v>
      </c>
      <c r="P11" s="33">
        <v>1.8</v>
      </c>
      <c r="Q11" s="33">
        <v>1.9</v>
      </c>
      <c r="R11" s="33">
        <v>1.9</v>
      </c>
      <c r="S11" s="33">
        <v>1.9</v>
      </c>
      <c r="T11" s="74">
        <v>1.9</v>
      </c>
      <c r="U11" s="255">
        <v>1.8</v>
      </c>
      <c r="V11" s="66">
        <v>1.5</v>
      </c>
      <c r="W11" s="272" t="str">
        <f>IF(COUNTIF(X11:X15,"超過")&gt;0,"×","○")</f>
        <v>○</v>
      </c>
      <c r="X11" s="83" t="str">
        <f>IF(V11="&lt;0.5","適合",IF(V11&gt;E11,"超過","適合"))</f>
        <v>適合</v>
      </c>
      <c r="Z11" s="110">
        <v>0.8</v>
      </c>
      <c r="AA11" s="110">
        <v>1.4</v>
      </c>
      <c r="AB11" s="110">
        <v>1.4</v>
      </c>
    </row>
    <row r="12" spans="1:28" ht="19.5" customHeight="1">
      <c r="A12" s="290"/>
      <c r="B12" s="286"/>
      <c r="C12" s="286"/>
      <c r="D12" s="286"/>
      <c r="E12" s="286"/>
      <c r="F12" s="111" t="s">
        <v>149</v>
      </c>
      <c r="G12" s="34">
        <v>2.1</v>
      </c>
      <c r="H12" s="119">
        <v>2.5</v>
      </c>
      <c r="I12" s="119">
        <v>3.7</v>
      </c>
      <c r="J12" s="112">
        <v>3.2</v>
      </c>
      <c r="K12" s="34">
        <v>1.2</v>
      </c>
      <c r="L12" s="35">
        <v>2</v>
      </c>
      <c r="M12" s="35">
        <v>3.2</v>
      </c>
      <c r="N12" s="35">
        <v>1.2</v>
      </c>
      <c r="O12" s="35">
        <v>1.4</v>
      </c>
      <c r="P12" s="35">
        <v>3.3</v>
      </c>
      <c r="Q12" s="35">
        <v>2.3</v>
      </c>
      <c r="R12" s="35">
        <v>2.2</v>
      </c>
      <c r="S12" s="35">
        <v>2.4</v>
      </c>
      <c r="T12" s="73">
        <v>2.6</v>
      </c>
      <c r="U12" s="259">
        <v>2.7</v>
      </c>
      <c r="V12" s="67">
        <v>2</v>
      </c>
      <c r="W12" s="289"/>
      <c r="X12" s="83" t="str">
        <f>IF(V12="&lt;0.5","適合",IF(V12&gt;E11,"超過","適合"))</f>
        <v>適合</v>
      </c>
      <c r="Z12" s="110">
        <v>1.8</v>
      </c>
      <c r="AA12" s="110">
        <v>1.8</v>
      </c>
      <c r="AB12" s="110">
        <v>2</v>
      </c>
    </row>
    <row r="13" spans="1:28" ht="19.5" customHeight="1">
      <c r="A13" s="286"/>
      <c r="B13" s="286"/>
      <c r="C13" s="286"/>
      <c r="D13" s="286"/>
      <c r="E13" s="286"/>
      <c r="F13" s="111" t="s">
        <v>150</v>
      </c>
      <c r="G13" s="34">
        <v>1.4</v>
      </c>
      <c r="H13" s="112">
        <v>1.2</v>
      </c>
      <c r="I13" s="112">
        <v>1.5</v>
      </c>
      <c r="J13" s="112">
        <v>1.6</v>
      </c>
      <c r="K13" s="34">
        <v>0.8</v>
      </c>
      <c r="L13" s="35">
        <v>0.8</v>
      </c>
      <c r="M13" s="35">
        <v>1.2</v>
      </c>
      <c r="N13" s="35">
        <v>0.6</v>
      </c>
      <c r="O13" s="35">
        <v>0.8</v>
      </c>
      <c r="P13" s="35">
        <v>1.8</v>
      </c>
      <c r="Q13" s="35">
        <v>1.9</v>
      </c>
      <c r="R13" s="35">
        <v>1.9</v>
      </c>
      <c r="S13" s="35">
        <v>1.9</v>
      </c>
      <c r="T13" s="73">
        <v>1.9</v>
      </c>
      <c r="U13" s="259">
        <v>1.8</v>
      </c>
      <c r="V13" s="67">
        <v>1.9</v>
      </c>
      <c r="W13" s="289"/>
      <c r="X13" s="83" t="str">
        <f>IF(V13="&lt;0.5","適合",IF(V13&gt;E11,"超過","適合"))</f>
        <v>適合</v>
      </c>
      <c r="Z13" s="110">
        <v>0.8</v>
      </c>
      <c r="AA13" s="110">
        <v>1.6</v>
      </c>
      <c r="AB13" s="110">
        <v>1.4</v>
      </c>
    </row>
    <row r="14" spans="1:28" ht="19.5" customHeight="1">
      <c r="A14" s="286"/>
      <c r="B14" s="286"/>
      <c r="C14" s="286"/>
      <c r="D14" s="286"/>
      <c r="E14" s="286"/>
      <c r="F14" s="111" t="s">
        <v>151</v>
      </c>
      <c r="G14" s="34">
        <v>2.2</v>
      </c>
      <c r="H14" s="112">
        <v>2.6</v>
      </c>
      <c r="I14" s="112">
        <v>2.6</v>
      </c>
      <c r="J14" s="112">
        <v>1.8</v>
      </c>
      <c r="K14" s="34">
        <v>2</v>
      </c>
      <c r="L14" s="35">
        <v>1.6</v>
      </c>
      <c r="M14" s="35">
        <v>2</v>
      </c>
      <c r="N14" s="35">
        <v>0.7</v>
      </c>
      <c r="O14" s="35">
        <v>1.2</v>
      </c>
      <c r="P14" s="35">
        <v>2.5</v>
      </c>
      <c r="Q14" s="35">
        <v>2.3</v>
      </c>
      <c r="R14" s="35">
        <v>2.2</v>
      </c>
      <c r="S14" s="35">
        <v>2.2</v>
      </c>
      <c r="T14" s="73">
        <v>2.2</v>
      </c>
      <c r="U14" s="259">
        <v>1.8</v>
      </c>
      <c r="V14" s="67">
        <v>1.5</v>
      </c>
      <c r="W14" s="289"/>
      <c r="X14" s="83" t="str">
        <f>IF(V14="&lt;0.5","適合",IF(V14&gt;E11,"超過","適合"))</f>
        <v>適合</v>
      </c>
      <c r="Z14" s="110">
        <v>1.4</v>
      </c>
      <c r="AA14" s="110">
        <v>1.8</v>
      </c>
      <c r="AB14" s="110">
        <v>1.8</v>
      </c>
    </row>
    <row r="15" spans="1:28" ht="19.5" customHeight="1">
      <c r="A15" s="287"/>
      <c r="B15" s="287"/>
      <c r="C15" s="287"/>
      <c r="D15" s="287"/>
      <c r="E15" s="287"/>
      <c r="F15" s="113" t="s">
        <v>152</v>
      </c>
      <c r="G15" s="36">
        <v>1.2</v>
      </c>
      <c r="H15" s="114">
        <v>0.7</v>
      </c>
      <c r="I15" s="36">
        <v>2</v>
      </c>
      <c r="J15" s="114">
        <v>2.4</v>
      </c>
      <c r="K15" s="36">
        <v>0.6</v>
      </c>
      <c r="L15" s="37">
        <v>0.8</v>
      </c>
      <c r="M15" s="37">
        <v>0.6</v>
      </c>
      <c r="N15" s="37">
        <v>0.4</v>
      </c>
      <c r="O15" s="37">
        <v>0.8</v>
      </c>
      <c r="P15" s="37">
        <v>1.9</v>
      </c>
      <c r="Q15" s="37">
        <v>1.9</v>
      </c>
      <c r="R15" s="37">
        <v>2.1</v>
      </c>
      <c r="S15" s="63">
        <v>2</v>
      </c>
      <c r="T15" s="63">
        <v>1.7</v>
      </c>
      <c r="U15" s="257">
        <v>1.9</v>
      </c>
      <c r="V15" s="62">
        <v>1.5</v>
      </c>
      <c r="W15" s="289"/>
      <c r="X15" s="83" t="str">
        <f>IF(V15="&lt;0.5","適合",IF(V15&gt;E11,"超過","適合"))</f>
        <v>適合</v>
      </c>
      <c r="Z15" s="110">
        <v>0.8</v>
      </c>
      <c r="AA15" s="110">
        <v>1.2</v>
      </c>
      <c r="AB15" s="110">
        <v>1.2</v>
      </c>
    </row>
    <row r="16" spans="1:28" ht="19.5" customHeight="1">
      <c r="A16" s="288">
        <v>5</v>
      </c>
      <c r="B16" s="288">
        <v>5</v>
      </c>
      <c r="C16" s="288" t="s">
        <v>153</v>
      </c>
      <c r="D16" s="288" t="s">
        <v>111</v>
      </c>
      <c r="E16" s="288">
        <v>2</v>
      </c>
      <c r="F16" s="108" t="s">
        <v>154</v>
      </c>
      <c r="G16" s="32">
        <v>1.4</v>
      </c>
      <c r="H16" s="109">
        <v>1.4</v>
      </c>
      <c r="I16" s="109">
        <v>1.5</v>
      </c>
      <c r="J16" s="109">
        <v>1.6</v>
      </c>
      <c r="K16" s="32">
        <v>1.6</v>
      </c>
      <c r="L16" s="33">
        <v>1.6</v>
      </c>
      <c r="M16" s="33">
        <v>1.8</v>
      </c>
      <c r="N16" s="33">
        <v>1.3</v>
      </c>
      <c r="O16" s="33">
        <v>1.5</v>
      </c>
      <c r="P16" s="33">
        <v>1.8</v>
      </c>
      <c r="Q16" s="33">
        <v>1.8</v>
      </c>
      <c r="R16" s="33">
        <v>1.8</v>
      </c>
      <c r="S16" s="33">
        <v>1.8</v>
      </c>
      <c r="T16" s="74">
        <v>1.7</v>
      </c>
      <c r="U16" s="255">
        <v>1.7</v>
      </c>
      <c r="V16" s="66">
        <v>1.4</v>
      </c>
      <c r="W16" s="272" t="str">
        <f>IF(COUNTIF(X16:X18,"超過")&gt;0,"×","○")</f>
        <v>○</v>
      </c>
      <c r="X16" s="83" t="str">
        <f>IF(V16="&lt;0.5","適合",IF(V16&gt;E16,"超過","適合"))</f>
        <v>適合</v>
      </c>
      <c r="Z16" s="110">
        <v>1.6</v>
      </c>
      <c r="AA16" s="110">
        <v>1.3</v>
      </c>
      <c r="AB16" s="110">
        <v>1.7</v>
      </c>
    </row>
    <row r="17" spans="1:28" ht="19.5" customHeight="1">
      <c r="A17" s="290"/>
      <c r="B17" s="286"/>
      <c r="C17" s="286"/>
      <c r="D17" s="286"/>
      <c r="E17" s="286"/>
      <c r="F17" s="111" t="s">
        <v>155</v>
      </c>
      <c r="G17" s="34">
        <v>1.4</v>
      </c>
      <c r="H17" s="112">
        <v>1.5</v>
      </c>
      <c r="I17" s="112">
        <v>1.2</v>
      </c>
      <c r="J17" s="112">
        <v>1.4</v>
      </c>
      <c r="K17" s="34">
        <v>1.7</v>
      </c>
      <c r="L17" s="35">
        <v>1.5</v>
      </c>
      <c r="M17" s="35">
        <v>1.4</v>
      </c>
      <c r="N17" s="35">
        <v>1</v>
      </c>
      <c r="O17" s="35">
        <v>1.3</v>
      </c>
      <c r="P17" s="35">
        <v>1.9</v>
      </c>
      <c r="Q17" s="35">
        <v>1.8</v>
      </c>
      <c r="R17" s="35">
        <v>1.8</v>
      </c>
      <c r="S17" s="73">
        <v>1.7</v>
      </c>
      <c r="T17" s="73">
        <v>1.7</v>
      </c>
      <c r="U17" s="259">
        <v>1.6</v>
      </c>
      <c r="V17" s="67">
        <v>1.3</v>
      </c>
      <c r="W17" s="289"/>
      <c r="X17" s="83" t="str">
        <f>IF(V17="&lt;0.5","適合",IF(V17&gt;E16,"超過","適合"))</f>
        <v>適合</v>
      </c>
      <c r="Z17" s="110">
        <v>1.4</v>
      </c>
      <c r="AA17" s="110">
        <v>1.2</v>
      </c>
      <c r="AB17" s="110">
        <v>1.1</v>
      </c>
    </row>
    <row r="18" spans="1:28" ht="19.5" customHeight="1">
      <c r="A18" s="291"/>
      <c r="B18" s="287"/>
      <c r="C18" s="287"/>
      <c r="D18" s="287"/>
      <c r="E18" s="287"/>
      <c r="F18" s="113" t="s">
        <v>156</v>
      </c>
      <c r="G18" s="36">
        <v>1.4</v>
      </c>
      <c r="H18" s="114">
        <v>1.3</v>
      </c>
      <c r="I18" s="114">
        <v>1.5</v>
      </c>
      <c r="J18" s="36">
        <v>1</v>
      </c>
      <c r="K18" s="36">
        <v>1.7</v>
      </c>
      <c r="L18" s="37">
        <v>1.2</v>
      </c>
      <c r="M18" s="37">
        <v>1.1</v>
      </c>
      <c r="N18" s="37">
        <v>1.2</v>
      </c>
      <c r="O18" s="37">
        <v>1.5</v>
      </c>
      <c r="P18" s="37">
        <v>1.8</v>
      </c>
      <c r="Q18" s="37">
        <v>1.8</v>
      </c>
      <c r="R18" s="37">
        <v>1.8</v>
      </c>
      <c r="S18" s="63">
        <v>1.9</v>
      </c>
      <c r="T18" s="63">
        <v>1.7</v>
      </c>
      <c r="U18" s="257">
        <v>1.6</v>
      </c>
      <c r="V18" s="62">
        <v>1.3</v>
      </c>
      <c r="W18" s="289"/>
      <c r="X18" s="83" t="str">
        <f>IF(V18="&lt;0.5","適合",IF(V18&gt;E16,"超過","適合"))</f>
        <v>適合</v>
      </c>
      <c r="Z18" s="110">
        <v>1.1</v>
      </c>
      <c r="AA18" s="110">
        <v>1.1</v>
      </c>
      <c r="AB18" s="110">
        <v>1</v>
      </c>
    </row>
    <row r="19" spans="1:28" ht="19.5" customHeight="1">
      <c r="A19" s="96">
        <v>6</v>
      </c>
      <c r="B19" s="120">
        <v>6</v>
      </c>
      <c r="C19" s="96" t="s">
        <v>157</v>
      </c>
      <c r="D19" s="96" t="s">
        <v>111</v>
      </c>
      <c r="E19" s="96">
        <v>2</v>
      </c>
      <c r="F19" s="115" t="s">
        <v>158</v>
      </c>
      <c r="G19" s="30">
        <v>1</v>
      </c>
      <c r="H19" s="85">
        <v>1</v>
      </c>
      <c r="I19" s="85">
        <v>1</v>
      </c>
      <c r="J19" s="116">
        <v>1.8</v>
      </c>
      <c r="K19" s="30">
        <v>1</v>
      </c>
      <c r="L19" s="31">
        <v>1.2</v>
      </c>
      <c r="M19" s="31">
        <v>1.6</v>
      </c>
      <c r="N19" s="31">
        <v>1.4</v>
      </c>
      <c r="O19" s="31">
        <v>1.2</v>
      </c>
      <c r="P19" s="31">
        <v>1.4</v>
      </c>
      <c r="Q19" s="31">
        <v>1.4</v>
      </c>
      <c r="R19" s="31">
        <v>1.5</v>
      </c>
      <c r="S19" s="16">
        <v>0.9</v>
      </c>
      <c r="T19" s="16">
        <v>0.7</v>
      </c>
      <c r="U19" s="258">
        <v>1.5</v>
      </c>
      <c r="V19" s="68">
        <v>0.6</v>
      </c>
      <c r="W19" s="83" t="str">
        <f>IF(COUNTIF(X19,"超過")&gt;0,"×","○")</f>
        <v>○</v>
      </c>
      <c r="X19" s="83" t="str">
        <f>IF(V19="&lt;0.5","適合",IF(V19&gt;E19,"超過","適合"))</f>
        <v>適合</v>
      </c>
      <c r="Z19" s="110">
        <v>1.3</v>
      </c>
      <c r="AA19" s="110">
        <v>1.2</v>
      </c>
      <c r="AB19" s="110">
        <v>1.2</v>
      </c>
    </row>
    <row r="20" spans="1:28" ht="19.5" customHeight="1">
      <c r="A20" s="288">
        <v>7</v>
      </c>
      <c r="B20" s="288">
        <v>7</v>
      </c>
      <c r="C20" s="288" t="s">
        <v>159</v>
      </c>
      <c r="D20" s="288" t="s">
        <v>111</v>
      </c>
      <c r="E20" s="288">
        <v>2</v>
      </c>
      <c r="F20" s="292" t="s">
        <v>390</v>
      </c>
      <c r="G20" s="294">
        <v>0.8</v>
      </c>
      <c r="H20" s="294">
        <v>2</v>
      </c>
      <c r="I20" s="294">
        <v>1.6</v>
      </c>
      <c r="J20" s="296">
        <v>1.2</v>
      </c>
      <c r="K20" s="294">
        <v>0.8</v>
      </c>
      <c r="L20" s="294">
        <v>1.2</v>
      </c>
      <c r="M20" s="294">
        <v>1.2</v>
      </c>
      <c r="N20" s="294">
        <v>1.6</v>
      </c>
      <c r="O20" s="270">
        <v>1.8</v>
      </c>
      <c r="P20" s="270">
        <v>1.3</v>
      </c>
      <c r="Q20" s="270">
        <v>1</v>
      </c>
      <c r="R20" s="270">
        <v>1.2</v>
      </c>
      <c r="S20" s="298">
        <v>1.1</v>
      </c>
      <c r="T20" s="298" t="s">
        <v>112</v>
      </c>
      <c r="U20" s="304" t="s">
        <v>92</v>
      </c>
      <c r="V20" s="300" t="s">
        <v>92</v>
      </c>
      <c r="W20" s="272" t="str">
        <f>IF(COUNTIF(X20:X21,"超過")&gt;0,"×","○")</f>
        <v>○</v>
      </c>
      <c r="X20" s="83" t="str">
        <f>IF(V20="&lt;0.5","適合",IF(V20&gt;E20,"超過","適合"))</f>
        <v>適合</v>
      </c>
      <c r="Z20" s="121">
        <v>15</v>
      </c>
      <c r="AA20" s="302">
        <v>1.6</v>
      </c>
      <c r="AB20" s="302">
        <v>0.9</v>
      </c>
    </row>
    <row r="21" spans="1:28" ht="19.5" customHeight="1">
      <c r="A21" s="291"/>
      <c r="B21" s="291"/>
      <c r="C21" s="291"/>
      <c r="D21" s="291"/>
      <c r="E21" s="291"/>
      <c r="F21" s="293"/>
      <c r="G21" s="295"/>
      <c r="H21" s="295"/>
      <c r="I21" s="295"/>
      <c r="J21" s="297"/>
      <c r="K21" s="295"/>
      <c r="L21" s="295"/>
      <c r="M21" s="295"/>
      <c r="N21" s="295"/>
      <c r="O21" s="271"/>
      <c r="P21" s="271"/>
      <c r="Q21" s="271"/>
      <c r="R21" s="271"/>
      <c r="S21" s="299"/>
      <c r="T21" s="299"/>
      <c r="U21" s="305"/>
      <c r="V21" s="301"/>
      <c r="W21" s="272" t="str">
        <f aca="true" t="shared" si="0" ref="W21:W27">IF(COUNTIF(X21,"超過")&gt;0,"×","○")</f>
        <v>○</v>
      </c>
      <c r="X21" s="83" t="str">
        <f>IF(V21="&lt;0.5","適合",IF(V21&gt;E20,"超過","適合"))</f>
        <v>適合</v>
      </c>
      <c r="Z21" s="122" t="s">
        <v>160</v>
      </c>
      <c r="AA21" s="303"/>
      <c r="AB21" s="303"/>
    </row>
    <row r="22" spans="1:28" ht="19.5" customHeight="1">
      <c r="A22" s="288">
        <v>8</v>
      </c>
      <c r="B22" s="285">
        <v>8</v>
      </c>
      <c r="C22" s="288" t="s">
        <v>161</v>
      </c>
      <c r="D22" s="288" t="s">
        <v>111</v>
      </c>
      <c r="E22" s="288">
        <v>2</v>
      </c>
      <c r="F22" s="292" t="s">
        <v>162</v>
      </c>
      <c r="G22" s="294" t="s">
        <v>112</v>
      </c>
      <c r="H22" s="294">
        <v>2</v>
      </c>
      <c r="I22" s="294">
        <v>1.4</v>
      </c>
      <c r="J22" s="296">
        <v>1.2</v>
      </c>
      <c r="K22" s="294">
        <v>0.8</v>
      </c>
      <c r="L22" s="294">
        <v>0.9</v>
      </c>
      <c r="M22" s="294">
        <v>0.8</v>
      </c>
      <c r="N22" s="294">
        <v>1.4</v>
      </c>
      <c r="O22" s="270">
        <v>1.3</v>
      </c>
      <c r="P22" s="270">
        <v>1.4</v>
      </c>
      <c r="Q22" s="270">
        <v>1.7</v>
      </c>
      <c r="R22" s="270">
        <v>1.1</v>
      </c>
      <c r="S22" s="270">
        <v>1.1</v>
      </c>
      <c r="T22" s="298">
        <v>0.5</v>
      </c>
      <c r="U22" s="304" t="s">
        <v>92</v>
      </c>
      <c r="V22" s="300" t="s">
        <v>92</v>
      </c>
      <c r="W22" s="272" t="str">
        <f>IF(COUNTIF(X22:X23,"超過")&gt;0,"×","○")</f>
        <v>○</v>
      </c>
      <c r="X22" s="83" t="str">
        <f>IF(V22="&lt;0.5","適合",IF(V22&gt;E22,"超過","適合"))</f>
        <v>適合</v>
      </c>
      <c r="Z22" s="121">
        <v>19</v>
      </c>
      <c r="AA22" s="302">
        <v>1.5</v>
      </c>
      <c r="AB22" s="302">
        <v>1.6</v>
      </c>
    </row>
    <row r="23" spans="1:28" ht="19.5" customHeight="1">
      <c r="A23" s="287"/>
      <c r="B23" s="287"/>
      <c r="C23" s="287"/>
      <c r="D23" s="287"/>
      <c r="E23" s="287"/>
      <c r="F23" s="306"/>
      <c r="G23" s="295"/>
      <c r="H23" s="295"/>
      <c r="I23" s="295"/>
      <c r="J23" s="297"/>
      <c r="K23" s="295"/>
      <c r="L23" s="295"/>
      <c r="M23" s="295"/>
      <c r="N23" s="295"/>
      <c r="O23" s="271"/>
      <c r="P23" s="271"/>
      <c r="Q23" s="271"/>
      <c r="R23" s="271"/>
      <c r="S23" s="271"/>
      <c r="T23" s="299"/>
      <c r="U23" s="305"/>
      <c r="V23" s="301"/>
      <c r="W23" s="272" t="str">
        <f t="shared" si="0"/>
        <v>○</v>
      </c>
      <c r="X23" s="83" t="str">
        <f>IF(V23="&lt;0.5","適合",IF(V23&gt;E22,"超過","適合"))</f>
        <v>適合</v>
      </c>
      <c r="Z23" s="122" t="s">
        <v>163</v>
      </c>
      <c r="AA23" s="303"/>
      <c r="AB23" s="303"/>
    </row>
    <row r="24" spans="1:28" ht="19.5" customHeight="1">
      <c r="A24" s="288">
        <v>9</v>
      </c>
      <c r="B24" s="288">
        <v>9</v>
      </c>
      <c r="C24" s="288" t="s">
        <v>164</v>
      </c>
      <c r="D24" s="288" t="s">
        <v>108</v>
      </c>
      <c r="E24" s="288">
        <v>3</v>
      </c>
      <c r="F24" s="123" t="s">
        <v>165</v>
      </c>
      <c r="G24" s="124">
        <v>1.7</v>
      </c>
      <c r="H24" s="125">
        <v>1.7</v>
      </c>
      <c r="I24" s="125">
        <v>1.8</v>
      </c>
      <c r="J24" s="126">
        <v>1.8</v>
      </c>
      <c r="K24" s="126">
        <v>1.8</v>
      </c>
      <c r="L24" s="127">
        <v>1.5</v>
      </c>
      <c r="M24" s="127">
        <v>1.7</v>
      </c>
      <c r="N24" s="127">
        <v>1.7</v>
      </c>
      <c r="O24" s="127">
        <v>1.6</v>
      </c>
      <c r="P24" s="127">
        <v>1.8</v>
      </c>
      <c r="Q24" s="33">
        <v>1.9</v>
      </c>
      <c r="R24" s="33">
        <v>1.8</v>
      </c>
      <c r="S24" s="33">
        <v>1.8</v>
      </c>
      <c r="T24" s="74">
        <v>1.8</v>
      </c>
      <c r="U24" s="255">
        <v>1.5</v>
      </c>
      <c r="V24" s="66">
        <v>1.5</v>
      </c>
      <c r="W24" s="272" t="str">
        <f>IF(COUNTIF(X24:X25,"超過")&gt;0,"×","○")</f>
        <v>○</v>
      </c>
      <c r="X24" s="83" t="str">
        <f>IF(V24="&lt;0.5","適合",IF(V24&gt;E24,"超過","適合"))</f>
        <v>適合</v>
      </c>
      <c r="Z24" s="110">
        <v>2.1</v>
      </c>
      <c r="AA24" s="110">
        <v>2</v>
      </c>
      <c r="AB24" s="110">
        <v>1.9</v>
      </c>
    </row>
    <row r="25" spans="1:28" ht="19.5" customHeight="1">
      <c r="A25" s="290"/>
      <c r="B25" s="287"/>
      <c r="C25" s="287"/>
      <c r="D25" s="287"/>
      <c r="E25" s="287"/>
      <c r="F25" s="113" t="s">
        <v>166</v>
      </c>
      <c r="G25" s="128">
        <v>1.7</v>
      </c>
      <c r="H25" s="129">
        <v>1.7</v>
      </c>
      <c r="I25" s="129">
        <v>1.6</v>
      </c>
      <c r="J25" s="130">
        <v>1.8</v>
      </c>
      <c r="K25" s="130">
        <v>1.5</v>
      </c>
      <c r="L25" s="131">
        <v>1.5</v>
      </c>
      <c r="M25" s="131">
        <v>1.6</v>
      </c>
      <c r="N25" s="131">
        <v>1.4</v>
      </c>
      <c r="O25" s="131">
        <v>1.7</v>
      </c>
      <c r="P25" s="131">
        <v>1.8</v>
      </c>
      <c r="Q25" s="37">
        <v>1.8</v>
      </c>
      <c r="R25" s="37">
        <v>1.8</v>
      </c>
      <c r="S25" s="37">
        <v>1.8</v>
      </c>
      <c r="T25" s="63">
        <v>1.7</v>
      </c>
      <c r="U25" s="257">
        <v>1.7</v>
      </c>
      <c r="V25" s="62">
        <v>1.5</v>
      </c>
      <c r="W25" s="272" t="str">
        <f t="shared" si="0"/>
        <v>○</v>
      </c>
      <c r="X25" s="83" t="str">
        <f>IF(V25="&lt;0.5","適合",IF(V25&gt;E24,"超過","適合"))</f>
        <v>適合</v>
      </c>
      <c r="Z25" s="110">
        <v>2.12</v>
      </c>
      <c r="AA25" s="110">
        <v>2</v>
      </c>
      <c r="AB25" s="110">
        <v>1.8</v>
      </c>
    </row>
    <row r="26" spans="1:28" ht="19.5" customHeight="1">
      <c r="A26" s="286"/>
      <c r="B26" s="288">
        <v>10</v>
      </c>
      <c r="C26" s="288" t="s">
        <v>167</v>
      </c>
      <c r="D26" s="288" t="s">
        <v>111</v>
      </c>
      <c r="E26" s="288">
        <v>2</v>
      </c>
      <c r="F26" s="108" t="s">
        <v>168</v>
      </c>
      <c r="G26" s="132">
        <v>1.6</v>
      </c>
      <c r="H26" s="132">
        <v>1.5</v>
      </c>
      <c r="I26" s="132">
        <v>1.7</v>
      </c>
      <c r="J26" s="126">
        <v>1.5</v>
      </c>
      <c r="K26" s="126">
        <v>1.7</v>
      </c>
      <c r="L26" s="127">
        <v>1.3</v>
      </c>
      <c r="M26" s="127">
        <v>1.4</v>
      </c>
      <c r="N26" s="127">
        <v>1.2</v>
      </c>
      <c r="O26" s="127">
        <v>1.6</v>
      </c>
      <c r="P26" s="127">
        <v>1.8</v>
      </c>
      <c r="Q26" s="33">
        <v>1.8</v>
      </c>
      <c r="R26" s="33">
        <v>1.8</v>
      </c>
      <c r="S26" s="33">
        <v>1.8</v>
      </c>
      <c r="T26" s="74">
        <v>1.8</v>
      </c>
      <c r="U26" s="255">
        <v>1.6</v>
      </c>
      <c r="V26" s="66">
        <v>1.5</v>
      </c>
      <c r="W26" s="272" t="str">
        <f>IF(COUNTIF(X26:X27,"超過")&gt;0,"×","○")</f>
        <v>○</v>
      </c>
      <c r="X26" s="83" t="str">
        <f>IF(V26="&lt;0.5","適合",IF(V26&gt;E26,"超過","適合"))</f>
        <v>適合</v>
      </c>
      <c r="Z26" s="110">
        <v>1.7</v>
      </c>
      <c r="AA26" s="110">
        <v>1.6</v>
      </c>
      <c r="AB26" s="110">
        <v>1.7</v>
      </c>
    </row>
    <row r="27" spans="1:28" ht="19.5" customHeight="1">
      <c r="A27" s="287"/>
      <c r="B27" s="287"/>
      <c r="C27" s="287"/>
      <c r="D27" s="287"/>
      <c r="E27" s="287"/>
      <c r="F27" s="113" t="s">
        <v>169</v>
      </c>
      <c r="G27" s="128">
        <v>1.6</v>
      </c>
      <c r="H27" s="128">
        <v>1.3</v>
      </c>
      <c r="I27" s="128">
        <v>1.6</v>
      </c>
      <c r="J27" s="130">
        <v>1.4</v>
      </c>
      <c r="K27" s="130">
        <v>1.7</v>
      </c>
      <c r="L27" s="131">
        <v>1.1</v>
      </c>
      <c r="M27" s="131">
        <v>1.6</v>
      </c>
      <c r="N27" s="131">
        <v>1.1</v>
      </c>
      <c r="O27" s="131">
        <v>1.3</v>
      </c>
      <c r="P27" s="131">
        <v>1.7</v>
      </c>
      <c r="Q27" s="37">
        <v>1.9</v>
      </c>
      <c r="R27" s="37">
        <v>1.8</v>
      </c>
      <c r="S27" s="37">
        <v>1.8</v>
      </c>
      <c r="T27" s="63">
        <v>1.7</v>
      </c>
      <c r="U27" s="257">
        <v>1.5</v>
      </c>
      <c r="V27" s="62">
        <v>1.4</v>
      </c>
      <c r="W27" s="272" t="str">
        <f t="shared" si="0"/>
        <v>○</v>
      </c>
      <c r="X27" s="83" t="str">
        <f>IF(V27="&lt;0.5","適合",IF(V27&gt;E26,"超過","適合"))</f>
        <v>適合</v>
      </c>
      <c r="Z27" s="110">
        <v>1.5</v>
      </c>
      <c r="AA27" s="110">
        <v>1.3</v>
      </c>
      <c r="AB27" s="110">
        <v>1.4</v>
      </c>
    </row>
    <row r="28" spans="1:28" ht="19.5" customHeight="1">
      <c r="A28" s="288">
        <v>10</v>
      </c>
      <c r="B28" s="288">
        <v>11</v>
      </c>
      <c r="C28" s="288" t="s">
        <v>170</v>
      </c>
      <c r="D28" s="288" t="s">
        <v>111</v>
      </c>
      <c r="E28" s="288">
        <v>2</v>
      </c>
      <c r="F28" s="108" t="s">
        <v>171</v>
      </c>
      <c r="G28" s="132">
        <v>1.9</v>
      </c>
      <c r="H28" s="133">
        <v>1.4</v>
      </c>
      <c r="I28" s="133">
        <v>1.7</v>
      </c>
      <c r="J28" s="126">
        <v>1.3</v>
      </c>
      <c r="K28" s="126">
        <v>1.8</v>
      </c>
      <c r="L28" s="127">
        <v>1.7</v>
      </c>
      <c r="M28" s="127">
        <v>1.3</v>
      </c>
      <c r="N28" s="127">
        <v>1.1</v>
      </c>
      <c r="O28" s="127">
        <v>1.6</v>
      </c>
      <c r="P28" s="127">
        <v>1.8</v>
      </c>
      <c r="Q28" s="33">
        <v>1.9</v>
      </c>
      <c r="R28" s="33">
        <v>1.9</v>
      </c>
      <c r="S28" s="134">
        <v>1.9</v>
      </c>
      <c r="T28" s="74">
        <v>1.9</v>
      </c>
      <c r="U28" s="255">
        <v>1.7</v>
      </c>
      <c r="V28" s="66">
        <v>1.3</v>
      </c>
      <c r="W28" s="272" t="str">
        <f>IF(COUNTIF(X28:X30,"超過")&gt;0,"×","○")</f>
        <v>○</v>
      </c>
      <c r="X28" s="83" t="str">
        <f>IF(V28="&lt;0.5","適合",IF(V28&gt;E28,"超過","適合"))</f>
        <v>適合</v>
      </c>
      <c r="Z28" s="110">
        <v>1.9</v>
      </c>
      <c r="AA28" s="110">
        <v>1.5</v>
      </c>
      <c r="AB28" s="110">
        <v>1.4</v>
      </c>
    </row>
    <row r="29" spans="1:28" ht="19.5" customHeight="1">
      <c r="A29" s="286"/>
      <c r="B29" s="286"/>
      <c r="C29" s="286"/>
      <c r="D29" s="286"/>
      <c r="E29" s="286"/>
      <c r="F29" s="111" t="s">
        <v>172</v>
      </c>
      <c r="G29" s="135">
        <v>1.5</v>
      </c>
      <c r="H29" s="136">
        <v>1.1</v>
      </c>
      <c r="I29" s="136">
        <v>1.3</v>
      </c>
      <c r="J29" s="137">
        <v>1.4</v>
      </c>
      <c r="K29" s="137">
        <v>1.6</v>
      </c>
      <c r="L29" s="138">
        <v>1.6</v>
      </c>
      <c r="M29" s="138">
        <v>0.9</v>
      </c>
      <c r="N29" s="138">
        <v>1.1</v>
      </c>
      <c r="O29" s="138">
        <v>1.7</v>
      </c>
      <c r="P29" s="138">
        <v>1.8</v>
      </c>
      <c r="Q29" s="35">
        <v>1.8</v>
      </c>
      <c r="R29" s="35">
        <v>1.8</v>
      </c>
      <c r="S29" s="35">
        <v>1.8</v>
      </c>
      <c r="T29" s="73">
        <v>1.9</v>
      </c>
      <c r="U29" s="259">
        <v>1.4</v>
      </c>
      <c r="V29" s="67">
        <v>1.1</v>
      </c>
      <c r="W29" s="289"/>
      <c r="X29" s="83" t="str">
        <f>IF(V29="&lt;0.5","適合",IF(V29&gt;E28,"超過","適合"))</f>
        <v>適合</v>
      </c>
      <c r="Z29" s="110">
        <v>1.5</v>
      </c>
      <c r="AA29" s="110">
        <v>1</v>
      </c>
      <c r="AB29" s="110">
        <v>1.3</v>
      </c>
    </row>
    <row r="30" spans="1:28" ht="19.5" customHeight="1">
      <c r="A30" s="287"/>
      <c r="B30" s="287"/>
      <c r="C30" s="287"/>
      <c r="D30" s="287"/>
      <c r="E30" s="287"/>
      <c r="F30" s="113" t="s">
        <v>173</v>
      </c>
      <c r="G30" s="128">
        <v>1.4</v>
      </c>
      <c r="H30" s="139">
        <v>1.1</v>
      </c>
      <c r="I30" s="139">
        <v>1.4</v>
      </c>
      <c r="J30" s="130">
        <v>1.5</v>
      </c>
      <c r="K30" s="130">
        <v>1.1</v>
      </c>
      <c r="L30" s="131">
        <v>1.5</v>
      </c>
      <c r="M30" s="131">
        <v>1.1</v>
      </c>
      <c r="N30" s="131">
        <v>1.2</v>
      </c>
      <c r="O30" s="131">
        <v>1.7</v>
      </c>
      <c r="P30" s="131">
        <v>1.9</v>
      </c>
      <c r="Q30" s="37">
        <v>1.9</v>
      </c>
      <c r="R30" s="37">
        <v>1.9</v>
      </c>
      <c r="S30" s="37">
        <v>1.9</v>
      </c>
      <c r="T30" s="84">
        <v>1.7</v>
      </c>
      <c r="U30" s="257">
        <v>1.5</v>
      </c>
      <c r="V30" s="62">
        <v>1.1</v>
      </c>
      <c r="W30" s="289"/>
      <c r="X30" s="83" t="str">
        <f>IF(V30="&lt;0.5","適合",IF(V30&gt;E28,"超過","適合"))</f>
        <v>適合</v>
      </c>
      <c r="Z30" s="110">
        <v>0.7</v>
      </c>
      <c r="AA30" s="110">
        <v>1.1</v>
      </c>
      <c r="AB30" s="110">
        <v>1</v>
      </c>
    </row>
    <row r="31" spans="1:28" ht="19.5" customHeight="1">
      <c r="A31" s="288">
        <v>11</v>
      </c>
      <c r="B31" s="285">
        <v>12</v>
      </c>
      <c r="C31" s="288" t="s">
        <v>174</v>
      </c>
      <c r="D31" s="288" t="s">
        <v>139</v>
      </c>
      <c r="E31" s="288">
        <v>2</v>
      </c>
      <c r="F31" s="108" t="s">
        <v>175</v>
      </c>
      <c r="G31" s="132">
        <v>1.2</v>
      </c>
      <c r="H31" s="132">
        <v>1.4</v>
      </c>
      <c r="I31" s="132">
        <v>1.1</v>
      </c>
      <c r="J31" s="126">
        <v>1.6</v>
      </c>
      <c r="K31" s="126">
        <v>1.6</v>
      </c>
      <c r="L31" s="127">
        <v>1.5</v>
      </c>
      <c r="M31" s="127">
        <v>1</v>
      </c>
      <c r="N31" s="127">
        <v>0.9</v>
      </c>
      <c r="O31" s="127">
        <v>1.3</v>
      </c>
      <c r="P31" s="127">
        <v>1.8</v>
      </c>
      <c r="Q31" s="33">
        <v>1.7</v>
      </c>
      <c r="R31" s="33">
        <v>1.7</v>
      </c>
      <c r="S31" s="134">
        <v>1.7</v>
      </c>
      <c r="T31" s="74">
        <v>1.8</v>
      </c>
      <c r="U31" s="255">
        <v>1.4</v>
      </c>
      <c r="V31" s="66">
        <v>1.3</v>
      </c>
      <c r="W31" s="272" t="str">
        <f>IF(COUNTIF(X31:X34,"超過")&gt;0,"×","○")</f>
        <v>○</v>
      </c>
      <c r="X31" s="83" t="str">
        <f>IF(V31="&lt;0.5","適合",IF(V31&gt;E31,"超過","適合"))</f>
        <v>適合</v>
      </c>
      <c r="Z31" s="110">
        <v>1.3</v>
      </c>
      <c r="AA31" s="110">
        <v>1.3</v>
      </c>
      <c r="AB31" s="110">
        <v>1.2</v>
      </c>
    </row>
    <row r="32" spans="1:28" ht="19.5" customHeight="1">
      <c r="A32" s="286"/>
      <c r="B32" s="286"/>
      <c r="C32" s="286"/>
      <c r="D32" s="286"/>
      <c r="E32" s="286"/>
      <c r="F32" s="111" t="s">
        <v>176</v>
      </c>
      <c r="G32" s="135">
        <v>1.4</v>
      </c>
      <c r="H32" s="135">
        <v>1.3</v>
      </c>
      <c r="I32" s="135">
        <v>1.2</v>
      </c>
      <c r="J32" s="137">
        <v>1.3</v>
      </c>
      <c r="K32" s="137">
        <v>1.8</v>
      </c>
      <c r="L32" s="138">
        <v>1.4</v>
      </c>
      <c r="M32" s="138">
        <v>1</v>
      </c>
      <c r="N32" s="138">
        <v>0.8</v>
      </c>
      <c r="O32" s="138">
        <v>1.5</v>
      </c>
      <c r="P32" s="138">
        <v>1.8</v>
      </c>
      <c r="Q32" s="35">
        <v>1.7</v>
      </c>
      <c r="R32" s="35">
        <v>1.6</v>
      </c>
      <c r="S32" s="35">
        <v>1.6</v>
      </c>
      <c r="T32" s="73">
        <v>1.8</v>
      </c>
      <c r="U32" s="259">
        <v>1.5</v>
      </c>
      <c r="V32" s="67">
        <v>1.1</v>
      </c>
      <c r="W32" s="289"/>
      <c r="X32" s="83" t="str">
        <f>IF(V32="&lt;0.5","適合",IF(V32&gt;E31,"超過","適合"))</f>
        <v>適合</v>
      </c>
      <c r="Z32" s="110">
        <v>1.2</v>
      </c>
      <c r="AA32" s="110">
        <v>1.2</v>
      </c>
      <c r="AB32" s="110">
        <v>1.4</v>
      </c>
    </row>
    <row r="33" spans="1:28" ht="19.5" customHeight="1">
      <c r="A33" s="286"/>
      <c r="B33" s="286"/>
      <c r="C33" s="286"/>
      <c r="D33" s="286"/>
      <c r="E33" s="286"/>
      <c r="F33" s="111" t="s">
        <v>177</v>
      </c>
      <c r="G33" s="135">
        <v>1.3</v>
      </c>
      <c r="H33" s="135">
        <v>1.3</v>
      </c>
      <c r="I33" s="135">
        <v>1.3</v>
      </c>
      <c r="J33" s="137">
        <v>1.7</v>
      </c>
      <c r="K33" s="137">
        <v>1.7</v>
      </c>
      <c r="L33" s="138">
        <v>1.4</v>
      </c>
      <c r="M33" s="138">
        <v>1.2</v>
      </c>
      <c r="N33" s="138">
        <v>1</v>
      </c>
      <c r="O33" s="138">
        <v>1.3</v>
      </c>
      <c r="P33" s="138">
        <v>1.7</v>
      </c>
      <c r="Q33" s="35">
        <v>1.8</v>
      </c>
      <c r="R33" s="35">
        <v>1.9</v>
      </c>
      <c r="S33" s="35">
        <v>1.9</v>
      </c>
      <c r="T33" s="73">
        <v>1.9</v>
      </c>
      <c r="U33" s="259">
        <v>1.5</v>
      </c>
      <c r="V33" s="67">
        <v>1.1</v>
      </c>
      <c r="W33" s="289"/>
      <c r="X33" s="83" t="str">
        <f>IF(V33="&lt;0.5","適合",IF(V33&gt;E31,"超過","適合"))</f>
        <v>適合</v>
      </c>
      <c r="Z33" s="110">
        <v>1.3</v>
      </c>
      <c r="AA33" s="110">
        <v>1.2</v>
      </c>
      <c r="AB33" s="110">
        <v>1.3</v>
      </c>
    </row>
    <row r="34" spans="1:28" ht="19.5" customHeight="1" thickBot="1">
      <c r="A34" s="287"/>
      <c r="B34" s="287"/>
      <c r="C34" s="287"/>
      <c r="D34" s="287"/>
      <c r="E34" s="287"/>
      <c r="F34" s="140" t="s">
        <v>178</v>
      </c>
      <c r="G34" s="141">
        <v>1.4</v>
      </c>
      <c r="H34" s="141">
        <v>1.4</v>
      </c>
      <c r="I34" s="141">
        <v>1.2</v>
      </c>
      <c r="J34" s="142">
        <v>1.7</v>
      </c>
      <c r="K34" s="142">
        <v>1.6</v>
      </c>
      <c r="L34" s="143">
        <v>1.5</v>
      </c>
      <c r="M34" s="143">
        <v>1.1</v>
      </c>
      <c r="N34" s="143">
        <v>1</v>
      </c>
      <c r="O34" s="143">
        <v>1.4</v>
      </c>
      <c r="P34" s="143">
        <v>1.7</v>
      </c>
      <c r="Q34" s="60">
        <v>1.7</v>
      </c>
      <c r="R34" s="60">
        <v>1.9</v>
      </c>
      <c r="S34" s="60">
        <v>1.9</v>
      </c>
      <c r="T34" s="90">
        <v>1.8</v>
      </c>
      <c r="U34" s="264">
        <v>1.2</v>
      </c>
      <c r="V34" s="144">
        <v>1.1</v>
      </c>
      <c r="W34" s="289"/>
      <c r="X34" s="83" t="str">
        <f>IF(V34="&lt;0.5","適合",IF(V34&gt;E31,"超過","適合"))</f>
        <v>適合</v>
      </c>
      <c r="Z34" s="110">
        <v>1.4</v>
      </c>
      <c r="AA34" s="110">
        <v>1.4</v>
      </c>
      <c r="AB34" s="110">
        <v>1.3</v>
      </c>
    </row>
    <row r="35" spans="1:28" ht="19.5" customHeight="1" thickTop="1">
      <c r="A35" s="307" t="s">
        <v>86</v>
      </c>
      <c r="B35" s="307"/>
      <c r="C35" s="307"/>
      <c r="D35" s="307"/>
      <c r="E35" s="307"/>
      <c r="F35" s="307"/>
      <c r="G35" s="19">
        <v>1</v>
      </c>
      <c r="H35" s="19">
        <v>1</v>
      </c>
      <c r="I35" s="19">
        <v>1</v>
      </c>
      <c r="J35" s="19">
        <v>1</v>
      </c>
      <c r="K35" s="19">
        <v>1</v>
      </c>
      <c r="L35" s="21">
        <v>0</v>
      </c>
      <c r="M35" s="21">
        <v>1</v>
      </c>
      <c r="N35" s="21">
        <v>0</v>
      </c>
      <c r="O35" s="21">
        <v>0</v>
      </c>
      <c r="P35" s="21">
        <v>1</v>
      </c>
      <c r="Q35" s="21">
        <v>1</v>
      </c>
      <c r="R35" s="21">
        <v>1</v>
      </c>
      <c r="S35" s="21">
        <v>1</v>
      </c>
      <c r="T35" s="92">
        <v>2</v>
      </c>
      <c r="U35" s="261">
        <v>1</v>
      </c>
      <c r="V35" s="69">
        <f>COUNTIF(W4:W34,"×")</f>
        <v>0</v>
      </c>
      <c r="Z35" s="19">
        <v>2</v>
      </c>
      <c r="AA35" s="19">
        <v>0</v>
      </c>
      <c r="AB35" s="19">
        <v>0</v>
      </c>
    </row>
    <row r="36" spans="1:28" ht="19.5" customHeight="1">
      <c r="A36" s="284" t="s">
        <v>87</v>
      </c>
      <c r="B36" s="284"/>
      <c r="C36" s="284"/>
      <c r="D36" s="284"/>
      <c r="E36" s="284"/>
      <c r="F36" s="284"/>
      <c r="G36" s="22">
        <v>12</v>
      </c>
      <c r="H36" s="22">
        <v>12</v>
      </c>
      <c r="I36" s="22">
        <v>12</v>
      </c>
      <c r="J36" s="22">
        <v>12</v>
      </c>
      <c r="K36" s="22">
        <v>12</v>
      </c>
      <c r="L36" s="23">
        <v>12</v>
      </c>
      <c r="M36" s="23">
        <v>12</v>
      </c>
      <c r="N36" s="23">
        <v>12</v>
      </c>
      <c r="O36" s="23">
        <v>12</v>
      </c>
      <c r="P36" s="23">
        <v>12</v>
      </c>
      <c r="Q36" s="23">
        <v>12</v>
      </c>
      <c r="R36" s="23">
        <v>12</v>
      </c>
      <c r="S36" s="23">
        <f>COUNTA(B4:B34)</f>
        <v>12</v>
      </c>
      <c r="T36" s="93">
        <f>COUNTA(B4:B34)</f>
        <v>12</v>
      </c>
      <c r="U36" s="262">
        <f>COUNTA(B4:B34)</f>
        <v>12</v>
      </c>
      <c r="V36" s="70">
        <f>COUNTA(C4:C34)</f>
        <v>12</v>
      </c>
      <c r="Z36" s="22">
        <v>12</v>
      </c>
      <c r="AA36" s="22">
        <v>12</v>
      </c>
      <c r="AB36" s="22">
        <v>12</v>
      </c>
    </row>
    <row r="37" spans="1:28" ht="19.5" customHeight="1" thickBot="1">
      <c r="A37" s="284" t="s">
        <v>88</v>
      </c>
      <c r="B37" s="284"/>
      <c r="C37" s="284"/>
      <c r="D37" s="284"/>
      <c r="E37" s="284"/>
      <c r="F37" s="284"/>
      <c r="G37" s="22">
        <f aca="true" t="shared" si="1" ref="G37:Q37">(G36-G35)/G36*100</f>
        <v>91.66666666666666</v>
      </c>
      <c r="H37" s="22">
        <f t="shared" si="1"/>
        <v>91.66666666666666</v>
      </c>
      <c r="I37" s="22">
        <f t="shared" si="1"/>
        <v>91.66666666666666</v>
      </c>
      <c r="J37" s="22">
        <f t="shared" si="1"/>
        <v>91.66666666666666</v>
      </c>
      <c r="K37" s="22">
        <f t="shared" si="1"/>
        <v>91.66666666666666</v>
      </c>
      <c r="L37" s="23">
        <f t="shared" si="1"/>
        <v>100</v>
      </c>
      <c r="M37" s="23">
        <f t="shared" si="1"/>
        <v>91.66666666666666</v>
      </c>
      <c r="N37" s="23">
        <f t="shared" si="1"/>
        <v>100</v>
      </c>
      <c r="O37" s="23">
        <f t="shared" si="1"/>
        <v>100</v>
      </c>
      <c r="P37" s="23">
        <f t="shared" si="1"/>
        <v>91.66666666666666</v>
      </c>
      <c r="Q37" s="23">
        <f t="shared" si="1"/>
        <v>91.66666666666666</v>
      </c>
      <c r="R37" s="23">
        <v>92</v>
      </c>
      <c r="S37" s="23">
        <f>(S36-S35)/S36*100</f>
        <v>91.66666666666666</v>
      </c>
      <c r="T37" s="93">
        <f>(T36-T35)/T36*100</f>
        <v>83.33333333333334</v>
      </c>
      <c r="U37" s="262">
        <f>(U36-U35)/U36*100</f>
        <v>91.66666666666666</v>
      </c>
      <c r="V37" s="71">
        <f>(V36-V35)/V36*100</f>
        <v>100</v>
      </c>
      <c r="Z37" s="22">
        <f>(Z36-Z35)/Z36*100</f>
        <v>83.33333333333334</v>
      </c>
      <c r="AA37" s="22">
        <f>(AA36-AA35)/AA36*100</f>
        <v>100</v>
      </c>
      <c r="AB37" s="22">
        <f>(AB36-AB35)/AB36*100</f>
        <v>100</v>
      </c>
    </row>
    <row r="38" spans="1:24" ht="15" customHeight="1">
      <c r="A38" s="145" t="s">
        <v>179</v>
      </c>
      <c r="B38" s="83" t="s">
        <v>89</v>
      </c>
      <c r="X38" s="83">
        <f>COUNTIF(X4:X34,"超過")</f>
        <v>0</v>
      </c>
    </row>
    <row r="39" spans="1:10" ht="15" customHeight="1">
      <c r="A39" s="146" t="s">
        <v>180</v>
      </c>
      <c r="B39" s="308" t="s">
        <v>181</v>
      </c>
      <c r="C39" s="308"/>
      <c r="D39" s="308"/>
      <c r="E39" s="308"/>
      <c r="F39" s="308"/>
      <c r="G39" s="308"/>
      <c r="H39" s="308"/>
      <c r="I39" s="308"/>
      <c r="J39" s="147"/>
    </row>
    <row r="40" spans="1:10" ht="15" customHeight="1">
      <c r="A40" s="148" t="s">
        <v>182</v>
      </c>
      <c r="B40" s="308"/>
      <c r="C40" s="308"/>
      <c r="D40" s="308"/>
      <c r="E40" s="308"/>
      <c r="F40" s="308"/>
      <c r="G40" s="308"/>
      <c r="H40" s="308"/>
      <c r="I40" s="308"/>
      <c r="J40" s="147"/>
    </row>
    <row r="41" ht="15" customHeight="1"/>
    <row r="42" ht="15" customHeight="1"/>
    <row r="43" ht="15" customHeight="1"/>
    <row r="44" ht="15" customHeight="1"/>
    <row r="45" ht="15" customHeight="1"/>
  </sheetData>
  <sheetProtection/>
  <mergeCells count="107">
    <mergeCell ref="A35:F35"/>
    <mergeCell ref="A36:F36"/>
    <mergeCell ref="A37:F37"/>
    <mergeCell ref="B39:I40"/>
    <mergeCell ref="A31:A34"/>
    <mergeCell ref="B31:B34"/>
    <mergeCell ref="C31:C34"/>
    <mergeCell ref="D31:D34"/>
    <mergeCell ref="E31:E34"/>
    <mergeCell ref="W31:W34"/>
    <mergeCell ref="W26:W27"/>
    <mergeCell ref="A28:A30"/>
    <mergeCell ref="B28:B30"/>
    <mergeCell ref="C28:C30"/>
    <mergeCell ref="D28:D30"/>
    <mergeCell ref="E28:E30"/>
    <mergeCell ref="W28:W30"/>
    <mergeCell ref="A24:A27"/>
    <mergeCell ref="B24:B25"/>
    <mergeCell ref="C24:C25"/>
    <mergeCell ref="D24:D25"/>
    <mergeCell ref="E24:E25"/>
    <mergeCell ref="W24:W25"/>
    <mergeCell ref="B26:B27"/>
    <mergeCell ref="C26:C27"/>
    <mergeCell ref="D26:D27"/>
    <mergeCell ref="E26:E27"/>
    <mergeCell ref="S22:S23"/>
    <mergeCell ref="T22:T23"/>
    <mergeCell ref="V22:V23"/>
    <mergeCell ref="W22:W23"/>
    <mergeCell ref="AA22:AA23"/>
    <mergeCell ref="AB22:AB23"/>
    <mergeCell ref="U22:U23"/>
    <mergeCell ref="M22:M23"/>
    <mergeCell ref="N22:N23"/>
    <mergeCell ref="O22:O23"/>
    <mergeCell ref="P22:P23"/>
    <mergeCell ref="Q22:Q23"/>
    <mergeCell ref="R22:R23"/>
    <mergeCell ref="G22:G23"/>
    <mergeCell ref="H22:H23"/>
    <mergeCell ref="I22:I23"/>
    <mergeCell ref="J22:J23"/>
    <mergeCell ref="K22:K23"/>
    <mergeCell ref="L22:L23"/>
    <mergeCell ref="A22:A23"/>
    <mergeCell ref="B22:B23"/>
    <mergeCell ref="C22:C23"/>
    <mergeCell ref="D22:D23"/>
    <mergeCell ref="E22:E23"/>
    <mergeCell ref="F22:F23"/>
    <mergeCell ref="S20:S21"/>
    <mergeCell ref="T20:T21"/>
    <mergeCell ref="V20:V21"/>
    <mergeCell ref="W20:W21"/>
    <mergeCell ref="AA20:AA21"/>
    <mergeCell ref="AB20:AB21"/>
    <mergeCell ref="U20:U21"/>
    <mergeCell ref="M20:M21"/>
    <mergeCell ref="N20:N21"/>
    <mergeCell ref="O20:O21"/>
    <mergeCell ref="P20:P21"/>
    <mergeCell ref="Q20:Q21"/>
    <mergeCell ref="R20:R21"/>
    <mergeCell ref="G20:G21"/>
    <mergeCell ref="H20:H21"/>
    <mergeCell ref="I20:I21"/>
    <mergeCell ref="J20:J21"/>
    <mergeCell ref="K20:K21"/>
    <mergeCell ref="L20:L21"/>
    <mergeCell ref="A20:A21"/>
    <mergeCell ref="B20:B21"/>
    <mergeCell ref="C20:C21"/>
    <mergeCell ref="D20:D21"/>
    <mergeCell ref="E20:E21"/>
    <mergeCell ref="F20:F21"/>
    <mergeCell ref="A16:A18"/>
    <mergeCell ref="B16:B18"/>
    <mergeCell ref="C16:C18"/>
    <mergeCell ref="D16:D18"/>
    <mergeCell ref="E16:E18"/>
    <mergeCell ref="W16:W18"/>
    <mergeCell ref="A11:A15"/>
    <mergeCell ref="B11:B15"/>
    <mergeCell ref="C11:C15"/>
    <mergeCell ref="D11:D15"/>
    <mergeCell ref="E11:E15"/>
    <mergeCell ref="W11:W15"/>
    <mergeCell ref="A8:A10"/>
    <mergeCell ref="B8:B10"/>
    <mergeCell ref="C8:C10"/>
    <mergeCell ref="D8:D10"/>
    <mergeCell ref="E8:E10"/>
    <mergeCell ref="W8:W10"/>
    <mergeCell ref="A4:A6"/>
    <mergeCell ref="B4:B6"/>
    <mergeCell ref="C4:C6"/>
    <mergeCell ref="D4:D6"/>
    <mergeCell ref="E4:E6"/>
    <mergeCell ref="W4:W6"/>
    <mergeCell ref="A2:A3"/>
    <mergeCell ref="B2:B3"/>
    <mergeCell ref="C2:C3"/>
    <mergeCell ref="D2:D3"/>
    <mergeCell ref="E2:E3"/>
    <mergeCell ref="F2:F3"/>
  </mergeCells>
  <conditionalFormatting sqref="X3:X34">
    <cfRule type="cellIs" priority="21" dxfId="146" operator="equal">
      <formula>"超過"</formula>
    </cfRule>
  </conditionalFormatting>
  <conditionalFormatting sqref="G4:N23 G26:N34 R26:T34 R4:T20 R22:T22 R21 R23 V22 V4:V20 V26:V34">
    <cfRule type="cellIs" priority="19" dxfId="142" operator="equal">
      <formula>"&lt;0.5"</formula>
    </cfRule>
    <cfRule type="cellIs" priority="20" dxfId="143" operator="greaterThan">
      <formula>2</formula>
    </cfRule>
  </conditionalFormatting>
  <conditionalFormatting sqref="G24:N25 R24:T25 V24:V25">
    <cfRule type="cellIs" priority="17" dxfId="142" operator="equal">
      <formula>"&lt;0.5"</formula>
    </cfRule>
    <cfRule type="cellIs" priority="18" dxfId="143" operator="greaterThan">
      <formula>3</formula>
    </cfRule>
  </conditionalFormatting>
  <conditionalFormatting sqref="O26:O34 O4:O23">
    <cfRule type="cellIs" priority="15" dxfId="142" operator="equal">
      <formula>"&lt;0.5"</formula>
    </cfRule>
    <cfRule type="cellIs" priority="16" dxfId="143" operator="greaterThan">
      <formula>2</formula>
    </cfRule>
  </conditionalFormatting>
  <conditionalFormatting sqref="O24:O25">
    <cfRule type="cellIs" priority="13" dxfId="142" operator="equal">
      <formula>"&lt;0.5"</formula>
    </cfRule>
    <cfRule type="cellIs" priority="14" dxfId="143" operator="greaterThan">
      <formula>3</formula>
    </cfRule>
  </conditionalFormatting>
  <conditionalFormatting sqref="P26:P34 P4:P23">
    <cfRule type="cellIs" priority="11" dxfId="142" operator="equal">
      <formula>"&lt;0.5"</formula>
    </cfRule>
    <cfRule type="cellIs" priority="12" dxfId="143" operator="greaterThan">
      <formula>2</formula>
    </cfRule>
  </conditionalFormatting>
  <conditionalFormatting sqref="P24:P25">
    <cfRule type="cellIs" priority="9" dxfId="142" operator="equal">
      <formula>"&lt;0.5"</formula>
    </cfRule>
    <cfRule type="cellIs" priority="10" dxfId="143" operator="greaterThan">
      <formula>3</formula>
    </cfRule>
  </conditionalFormatting>
  <conditionalFormatting sqref="Q26:Q34 Q4:Q23">
    <cfRule type="cellIs" priority="7" dxfId="142" operator="equal">
      <formula>"&lt;0.5"</formula>
    </cfRule>
    <cfRule type="cellIs" priority="8" dxfId="143" operator="greaterThan">
      <formula>2</formula>
    </cfRule>
  </conditionalFormatting>
  <conditionalFormatting sqref="Q24:Q25">
    <cfRule type="cellIs" priority="5" dxfId="142" operator="equal">
      <formula>"&lt;0.5"</formula>
    </cfRule>
    <cfRule type="cellIs" priority="6" dxfId="143" operator="greaterThan">
      <formula>3</formula>
    </cfRule>
  </conditionalFormatting>
  <conditionalFormatting sqref="U22 U4:U20 U26:U34">
    <cfRule type="cellIs" priority="3" dxfId="142" operator="equal">
      <formula>"&lt;0.5"</formula>
    </cfRule>
    <cfRule type="cellIs" priority="4" dxfId="143" operator="greaterThan">
      <formula>2</formula>
    </cfRule>
  </conditionalFormatting>
  <conditionalFormatting sqref="U24:U25">
    <cfRule type="cellIs" priority="1" dxfId="142" operator="equal">
      <formula>"&lt;0.5"</formula>
    </cfRule>
    <cfRule type="cellIs" priority="2" dxfId="143" operator="greaterThan">
      <formula>3</formula>
    </cfRule>
  </conditionalFormatting>
  <printOptions/>
  <pageMargins left="0.7086614173228347" right="0.35433070866141736" top="0.8661417322834646" bottom="0.6692913385826772" header="0.5118110236220472" footer="0.5118110236220472"/>
  <pageSetup firstPageNumber="22" useFirstPageNumber="1" horizontalDpi="600" verticalDpi="600" orientation="portrait" paperSize="9" scale="96" r:id="rId1"/>
  <colBreaks count="1" manualBreakCount="1">
    <brk id="2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38"/>
  <sheetViews>
    <sheetView zoomScale="80" zoomScaleNormal="80" zoomScaleSheetLayoutView="70" workbookViewId="0" topLeftCell="A1">
      <pane xSplit="4" ySplit="6" topLeftCell="AA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G5" sqref="AG5"/>
    </sheetView>
  </sheetViews>
  <sheetFormatPr defaultColWidth="9.00390625" defaultRowHeight="13.5"/>
  <cols>
    <col min="1" max="1" width="8.50390625" style="150" customWidth="1"/>
    <col min="2" max="2" width="27.50390625" style="150" customWidth="1"/>
    <col min="3" max="3" width="15.375" style="150" bestFit="1" customWidth="1"/>
    <col min="4" max="4" width="7.875" style="150" bestFit="1" customWidth="1"/>
    <col min="5" max="14" width="11.00390625" style="150" customWidth="1"/>
    <col min="15" max="21" width="11.375" style="150" customWidth="1"/>
    <col min="22" max="22" width="11.375" style="150" hidden="1" customWidth="1"/>
    <col min="23" max="23" width="11.375" style="150" customWidth="1"/>
    <col min="24" max="24" width="11.375" style="150" hidden="1" customWidth="1"/>
    <col min="25" max="25" width="11.375" style="150" customWidth="1"/>
    <col min="26" max="26" width="11.375" style="150" hidden="1" customWidth="1"/>
    <col min="27" max="43" width="11.375" style="150" customWidth="1"/>
    <col min="44" max="44" width="11.375" style="150" hidden="1" customWidth="1"/>
    <col min="45" max="51" width="11.375" style="150" customWidth="1"/>
    <col min="52" max="52" width="11.375" style="150" hidden="1" customWidth="1"/>
    <col min="53" max="65" width="10.125" style="150" customWidth="1"/>
    <col min="66" max="16384" width="9.00390625" style="150" customWidth="1"/>
  </cols>
  <sheetData>
    <row r="1" ht="26.25" customHeight="1">
      <c r="A1" s="149" t="s">
        <v>183</v>
      </c>
    </row>
    <row r="2" spans="1:55" ht="23.25" customHeight="1">
      <c r="A2" s="151"/>
      <c r="B2" s="152"/>
      <c r="C2" s="309" t="s">
        <v>184</v>
      </c>
      <c r="D2" s="310"/>
      <c r="E2" s="309" t="s">
        <v>185</v>
      </c>
      <c r="F2" s="311"/>
      <c r="G2" s="310"/>
      <c r="H2" s="309" t="s">
        <v>186</v>
      </c>
      <c r="I2" s="311"/>
      <c r="J2" s="310"/>
      <c r="K2" s="309" t="s">
        <v>187</v>
      </c>
      <c r="L2" s="310"/>
      <c r="M2" s="153" t="s">
        <v>391</v>
      </c>
      <c r="N2" s="154" t="s">
        <v>392</v>
      </c>
      <c r="O2" s="309" t="s">
        <v>188</v>
      </c>
      <c r="P2" s="311"/>
      <c r="Q2" s="309" t="s">
        <v>189</v>
      </c>
      <c r="R2" s="311"/>
      <c r="S2" s="311"/>
      <c r="T2" s="310"/>
      <c r="U2" s="309" t="s">
        <v>190</v>
      </c>
      <c r="V2" s="310"/>
      <c r="W2" s="309" t="s">
        <v>191</v>
      </c>
      <c r="X2" s="310"/>
      <c r="Y2" s="309" t="s">
        <v>192</v>
      </c>
      <c r="Z2" s="310"/>
      <c r="AA2" s="309" t="s">
        <v>193</v>
      </c>
      <c r="AB2" s="310"/>
      <c r="AC2" s="309" t="s">
        <v>194</v>
      </c>
      <c r="AD2" s="311"/>
      <c r="AE2" s="310"/>
      <c r="AF2" s="309" t="s">
        <v>195</v>
      </c>
      <c r="AG2" s="310"/>
      <c r="AH2" s="309" t="s">
        <v>196</v>
      </c>
      <c r="AI2" s="310"/>
      <c r="AJ2" s="309" t="s">
        <v>197</v>
      </c>
      <c r="AK2" s="310"/>
      <c r="AL2" s="309" t="s">
        <v>198</v>
      </c>
      <c r="AM2" s="310"/>
      <c r="AN2" s="154" t="s">
        <v>199</v>
      </c>
      <c r="AO2" s="309" t="s">
        <v>393</v>
      </c>
      <c r="AP2" s="310"/>
      <c r="AQ2" s="309" t="s">
        <v>200</v>
      </c>
      <c r="AR2" s="310"/>
      <c r="AS2" s="154" t="s">
        <v>201</v>
      </c>
      <c r="AT2" s="154" t="s">
        <v>202</v>
      </c>
      <c r="AU2" s="154" t="s">
        <v>203</v>
      </c>
      <c r="AV2" s="154" t="s">
        <v>204</v>
      </c>
      <c r="AW2" s="309" t="s">
        <v>205</v>
      </c>
      <c r="AX2" s="310"/>
      <c r="AY2" s="312" t="s">
        <v>206</v>
      </c>
      <c r="AZ2" s="313"/>
      <c r="BA2" s="309" t="s">
        <v>207</v>
      </c>
      <c r="BB2" s="311"/>
      <c r="BC2" s="310"/>
    </row>
    <row r="3" spans="1:55" ht="23.25" customHeight="1">
      <c r="A3" s="155"/>
      <c r="B3" s="156"/>
      <c r="C3" s="309" t="s">
        <v>208</v>
      </c>
      <c r="D3" s="310"/>
      <c r="E3" s="157">
        <v>4700101</v>
      </c>
      <c r="F3" s="157">
        <v>4700301</v>
      </c>
      <c r="G3" s="157">
        <v>4700152</v>
      </c>
      <c r="H3" s="157">
        <v>4700401</v>
      </c>
      <c r="I3" s="157">
        <v>4700501</v>
      </c>
      <c r="J3" s="157">
        <v>4700551</v>
      </c>
      <c r="K3" s="157">
        <v>4700601</v>
      </c>
      <c r="L3" s="157">
        <v>4700701</v>
      </c>
      <c r="M3" s="158">
        <v>4700801</v>
      </c>
      <c r="N3" s="157">
        <v>4701101</v>
      </c>
      <c r="O3" s="157">
        <v>4701201</v>
      </c>
      <c r="P3" s="158">
        <v>4701251</v>
      </c>
      <c r="Q3" s="157">
        <v>4701401</v>
      </c>
      <c r="R3" s="157">
        <v>4701501</v>
      </c>
      <c r="S3" s="157">
        <v>4701451</v>
      </c>
      <c r="T3" s="157">
        <v>4701301</v>
      </c>
      <c r="U3" s="157">
        <v>4701601</v>
      </c>
      <c r="V3" s="157">
        <v>4701701</v>
      </c>
      <c r="W3" s="157">
        <v>4701801</v>
      </c>
      <c r="X3" s="157">
        <v>4701952</v>
      </c>
      <c r="Y3" s="157">
        <v>4702001</v>
      </c>
      <c r="Z3" s="157">
        <v>4702152</v>
      </c>
      <c r="AA3" s="157">
        <v>4702201</v>
      </c>
      <c r="AB3" s="157">
        <v>4702301</v>
      </c>
      <c r="AC3" s="157">
        <v>4700901</v>
      </c>
      <c r="AD3" s="157">
        <v>4700951</v>
      </c>
      <c r="AE3" s="157">
        <v>4701001</v>
      </c>
      <c r="AF3" s="157">
        <v>4702401</v>
      </c>
      <c r="AG3" s="157">
        <v>4702452</v>
      </c>
      <c r="AH3" s="157">
        <v>4702501</v>
      </c>
      <c r="AI3" s="157">
        <v>4702552</v>
      </c>
      <c r="AJ3" s="157">
        <v>4703001</v>
      </c>
      <c r="AK3" s="157">
        <v>4703051</v>
      </c>
      <c r="AL3" s="157">
        <v>4702601</v>
      </c>
      <c r="AM3" s="157">
        <v>4702651</v>
      </c>
      <c r="AN3" s="157">
        <v>4702701</v>
      </c>
      <c r="AO3" s="157">
        <v>4702801</v>
      </c>
      <c r="AP3" s="157">
        <v>4702802</v>
      </c>
      <c r="AQ3" s="157">
        <v>4702901</v>
      </c>
      <c r="AR3" s="158">
        <v>4702953</v>
      </c>
      <c r="AS3" s="157">
        <v>4703101</v>
      </c>
      <c r="AT3" s="157">
        <v>4703201</v>
      </c>
      <c r="AU3" s="157">
        <v>4703401</v>
      </c>
      <c r="AV3" s="157">
        <v>4703501</v>
      </c>
      <c r="AW3" s="157">
        <v>4703601</v>
      </c>
      <c r="AX3" s="157">
        <v>4703602</v>
      </c>
      <c r="AY3" s="314">
        <v>4721101</v>
      </c>
      <c r="AZ3" s="315"/>
      <c r="BA3" s="157">
        <v>4703301</v>
      </c>
      <c r="BB3" s="314">
        <v>4703352</v>
      </c>
      <c r="BC3" s="316"/>
    </row>
    <row r="4" spans="1:55" ht="23.25" customHeight="1">
      <c r="A4" s="159"/>
      <c r="B4" s="160"/>
      <c r="C4" s="309" t="s">
        <v>209</v>
      </c>
      <c r="D4" s="310"/>
      <c r="E4" s="154">
        <v>2</v>
      </c>
      <c r="F4" s="154">
        <v>4</v>
      </c>
      <c r="G4" s="154">
        <v>162</v>
      </c>
      <c r="H4" s="154" t="s">
        <v>210</v>
      </c>
      <c r="I4" s="154">
        <v>8</v>
      </c>
      <c r="J4" s="154">
        <v>9</v>
      </c>
      <c r="K4" s="154">
        <v>25</v>
      </c>
      <c r="L4" s="154">
        <v>26</v>
      </c>
      <c r="M4" s="153">
        <v>29</v>
      </c>
      <c r="N4" s="154">
        <v>43</v>
      </c>
      <c r="O4" s="154">
        <v>46</v>
      </c>
      <c r="P4" s="153" t="s">
        <v>211</v>
      </c>
      <c r="Q4" s="154" t="s">
        <v>212</v>
      </c>
      <c r="R4" s="154">
        <v>48</v>
      </c>
      <c r="S4" s="154">
        <v>49</v>
      </c>
      <c r="T4" s="154">
        <v>51</v>
      </c>
      <c r="U4" s="154">
        <v>52</v>
      </c>
      <c r="V4" s="154">
        <v>53</v>
      </c>
      <c r="W4" s="154">
        <v>54</v>
      </c>
      <c r="X4" s="154" t="s">
        <v>213</v>
      </c>
      <c r="Y4" s="154">
        <v>56</v>
      </c>
      <c r="Z4" s="154" t="s">
        <v>214</v>
      </c>
      <c r="AA4" s="154">
        <v>58</v>
      </c>
      <c r="AB4" s="154">
        <v>60</v>
      </c>
      <c r="AC4" s="154">
        <v>73</v>
      </c>
      <c r="AD4" s="154" t="s">
        <v>215</v>
      </c>
      <c r="AE4" s="154">
        <v>77</v>
      </c>
      <c r="AF4" s="154">
        <v>81</v>
      </c>
      <c r="AG4" s="154">
        <v>83</v>
      </c>
      <c r="AH4" s="154">
        <v>85</v>
      </c>
      <c r="AI4" s="154">
        <v>86</v>
      </c>
      <c r="AJ4" s="154">
        <v>89</v>
      </c>
      <c r="AK4" s="154">
        <v>90</v>
      </c>
      <c r="AL4" s="154">
        <v>92</v>
      </c>
      <c r="AM4" s="154">
        <v>93</v>
      </c>
      <c r="AN4" s="154">
        <v>97</v>
      </c>
      <c r="AO4" s="154">
        <v>100</v>
      </c>
      <c r="AP4" s="154">
        <v>102</v>
      </c>
      <c r="AQ4" s="154">
        <v>113</v>
      </c>
      <c r="AR4" s="153">
        <v>115</v>
      </c>
      <c r="AS4" s="154">
        <v>126</v>
      </c>
      <c r="AT4" s="154">
        <v>127</v>
      </c>
      <c r="AU4" s="154">
        <v>132</v>
      </c>
      <c r="AV4" s="154">
        <v>136</v>
      </c>
      <c r="AW4" s="154">
        <v>138</v>
      </c>
      <c r="AX4" s="154">
        <v>139</v>
      </c>
      <c r="AY4" s="309">
        <v>163</v>
      </c>
      <c r="AZ4" s="317"/>
      <c r="BA4" s="154">
        <v>129</v>
      </c>
      <c r="BB4" s="309">
        <v>161</v>
      </c>
      <c r="BC4" s="310"/>
    </row>
    <row r="5" spans="1:55" ht="19.5" customHeight="1">
      <c r="A5" s="318" t="s">
        <v>216</v>
      </c>
      <c r="B5" s="318" t="s">
        <v>217</v>
      </c>
      <c r="C5" s="309" t="s">
        <v>218</v>
      </c>
      <c r="D5" s="310"/>
      <c r="E5" s="161">
        <v>43691</v>
      </c>
      <c r="F5" s="161">
        <v>43691</v>
      </c>
      <c r="G5" s="161">
        <v>43691</v>
      </c>
      <c r="H5" s="161">
        <v>43698</v>
      </c>
      <c r="I5" s="161">
        <v>43698</v>
      </c>
      <c r="J5" s="161">
        <v>43698</v>
      </c>
      <c r="K5" s="161">
        <v>43649</v>
      </c>
      <c r="L5" s="161">
        <v>43649</v>
      </c>
      <c r="M5" s="161"/>
      <c r="N5" s="161"/>
      <c r="O5" s="161">
        <v>43649</v>
      </c>
      <c r="P5" s="161">
        <v>43865</v>
      </c>
      <c r="Q5" s="161">
        <v>43649</v>
      </c>
      <c r="R5" s="161">
        <v>43649</v>
      </c>
      <c r="S5" s="161">
        <v>43649</v>
      </c>
      <c r="T5" s="161">
        <v>43649</v>
      </c>
      <c r="U5" s="161">
        <v>43707</v>
      </c>
      <c r="V5" s="161"/>
      <c r="W5" s="161">
        <v>43707</v>
      </c>
      <c r="X5" s="161"/>
      <c r="Y5" s="161">
        <v>43707</v>
      </c>
      <c r="Z5" s="161"/>
      <c r="AA5" s="161">
        <v>43649</v>
      </c>
      <c r="AB5" s="161">
        <v>43649</v>
      </c>
      <c r="AC5" s="161">
        <v>43663</v>
      </c>
      <c r="AD5" s="161">
        <v>43663</v>
      </c>
      <c r="AE5" s="161">
        <v>43663</v>
      </c>
      <c r="AF5" s="161">
        <v>43697</v>
      </c>
      <c r="AG5" s="161">
        <v>43697</v>
      </c>
      <c r="AH5" s="161">
        <v>43697</v>
      </c>
      <c r="AI5" s="161">
        <v>43697</v>
      </c>
      <c r="AJ5" s="161">
        <v>43649</v>
      </c>
      <c r="AK5" s="161">
        <v>43649</v>
      </c>
      <c r="AL5" s="161">
        <v>44063</v>
      </c>
      <c r="AM5" s="161">
        <v>44063</v>
      </c>
      <c r="AN5" s="161">
        <v>43649</v>
      </c>
      <c r="AO5" s="161">
        <v>43649</v>
      </c>
      <c r="AP5" s="161">
        <v>43649</v>
      </c>
      <c r="AQ5" s="161">
        <v>43707</v>
      </c>
      <c r="AR5" s="161"/>
      <c r="AS5" s="161">
        <v>43649</v>
      </c>
      <c r="AT5" s="161">
        <v>43649</v>
      </c>
      <c r="AU5" s="161">
        <v>43633</v>
      </c>
      <c r="AV5" s="161">
        <v>43633</v>
      </c>
      <c r="AW5" s="161">
        <v>43649</v>
      </c>
      <c r="AX5" s="161">
        <v>43649</v>
      </c>
      <c r="AY5" s="161">
        <v>43683</v>
      </c>
      <c r="AZ5" s="161"/>
      <c r="BA5" s="161">
        <v>43649</v>
      </c>
      <c r="BB5" s="161">
        <v>43693</v>
      </c>
      <c r="BC5" s="161">
        <v>43871</v>
      </c>
    </row>
    <row r="6" spans="1:55" ht="19.5" customHeight="1">
      <c r="A6" s="319"/>
      <c r="B6" s="319"/>
      <c r="C6" s="154" t="s">
        <v>219</v>
      </c>
      <c r="D6" s="154" t="s">
        <v>220</v>
      </c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3"/>
      <c r="Q6" s="163"/>
      <c r="R6" s="163"/>
      <c r="S6" s="163"/>
      <c r="T6" s="163"/>
      <c r="U6" s="163"/>
      <c r="V6" s="163"/>
      <c r="W6" s="163"/>
      <c r="X6" s="163"/>
      <c r="Y6" s="163"/>
      <c r="Z6" s="163"/>
      <c r="AA6" s="163"/>
      <c r="AB6" s="163"/>
      <c r="AC6" s="163"/>
      <c r="AD6" s="163"/>
      <c r="AE6" s="163"/>
      <c r="AF6" s="163"/>
      <c r="AG6" s="163"/>
      <c r="AH6" s="163"/>
      <c r="AI6" s="163"/>
      <c r="AJ6" s="163"/>
      <c r="AK6" s="163"/>
      <c r="AL6" s="163"/>
      <c r="AM6" s="163"/>
      <c r="AN6" s="163"/>
      <c r="AO6" s="163"/>
      <c r="AP6" s="163"/>
      <c r="AQ6" s="163"/>
      <c r="AR6" s="163"/>
      <c r="AS6" s="163"/>
      <c r="AT6" s="163"/>
      <c r="AU6" s="163"/>
      <c r="AV6" s="163"/>
      <c r="AW6" s="163"/>
      <c r="AX6" s="163"/>
      <c r="AY6" s="163"/>
      <c r="AZ6" s="163"/>
      <c r="BA6" s="163"/>
      <c r="BB6" s="163"/>
      <c r="BC6" s="163"/>
    </row>
    <row r="7" spans="1:55" ht="19.5" customHeight="1">
      <c r="A7" s="320" t="s">
        <v>221</v>
      </c>
      <c r="B7" s="163" t="s">
        <v>222</v>
      </c>
      <c r="C7" s="164">
        <v>0.003</v>
      </c>
      <c r="D7" s="154" t="s">
        <v>223</v>
      </c>
      <c r="E7" s="164" t="s">
        <v>224</v>
      </c>
      <c r="F7" s="164" t="s">
        <v>224</v>
      </c>
      <c r="G7" s="164" t="s">
        <v>224</v>
      </c>
      <c r="H7" s="164" t="s">
        <v>224</v>
      </c>
      <c r="I7" s="164" t="s">
        <v>224</v>
      </c>
      <c r="J7" s="164"/>
      <c r="K7" s="164" t="s">
        <v>224</v>
      </c>
      <c r="L7" s="164" t="s">
        <v>224</v>
      </c>
      <c r="M7" s="164" t="s">
        <v>224</v>
      </c>
      <c r="N7" s="164" t="s">
        <v>224</v>
      </c>
      <c r="O7" s="164" t="s">
        <v>224</v>
      </c>
      <c r="P7" s="164" t="s">
        <v>394</v>
      </c>
      <c r="Q7" s="164" t="s">
        <v>224</v>
      </c>
      <c r="R7" s="164" t="s">
        <v>224</v>
      </c>
      <c r="S7" s="164"/>
      <c r="T7" s="164" t="s">
        <v>224</v>
      </c>
      <c r="U7" s="164" t="s">
        <v>224</v>
      </c>
      <c r="V7" s="164"/>
      <c r="W7" s="164" t="s">
        <v>224</v>
      </c>
      <c r="X7" s="164"/>
      <c r="Y7" s="164" t="s">
        <v>224</v>
      </c>
      <c r="Z7" s="164"/>
      <c r="AA7" s="164" t="s">
        <v>224</v>
      </c>
      <c r="AB7" s="164" t="s">
        <v>224</v>
      </c>
      <c r="AC7" s="164" t="s">
        <v>224</v>
      </c>
      <c r="AD7" s="164"/>
      <c r="AE7" s="164" t="s">
        <v>224</v>
      </c>
      <c r="AF7" s="164" t="s">
        <v>224</v>
      </c>
      <c r="AG7" s="164"/>
      <c r="AH7" s="164" t="s">
        <v>224</v>
      </c>
      <c r="AI7" s="164"/>
      <c r="AJ7" s="164" t="s">
        <v>224</v>
      </c>
      <c r="AK7" s="164"/>
      <c r="AL7" s="164" t="s">
        <v>224</v>
      </c>
      <c r="AM7" s="164"/>
      <c r="AN7" s="164" t="s">
        <v>224</v>
      </c>
      <c r="AO7" s="164" t="s">
        <v>224</v>
      </c>
      <c r="AP7" s="164" t="s">
        <v>224</v>
      </c>
      <c r="AQ7" s="164" t="s">
        <v>224</v>
      </c>
      <c r="AR7" s="164"/>
      <c r="AS7" s="164" t="s">
        <v>224</v>
      </c>
      <c r="AT7" s="164" t="s">
        <v>224</v>
      </c>
      <c r="AU7" s="164" t="s">
        <v>224</v>
      </c>
      <c r="AV7" s="164" t="s">
        <v>224</v>
      </c>
      <c r="AW7" s="164" t="s">
        <v>224</v>
      </c>
      <c r="AX7" s="164" t="s">
        <v>224</v>
      </c>
      <c r="AY7" s="164" t="s">
        <v>224</v>
      </c>
      <c r="AZ7" s="164"/>
      <c r="BA7" s="164" t="s">
        <v>224</v>
      </c>
      <c r="BB7" s="164" t="s">
        <v>224</v>
      </c>
      <c r="BC7" s="164" t="s">
        <v>224</v>
      </c>
    </row>
    <row r="8" spans="1:55" ht="19.5" customHeight="1">
      <c r="A8" s="320"/>
      <c r="B8" s="163" t="s">
        <v>225</v>
      </c>
      <c r="C8" s="164" t="s">
        <v>226</v>
      </c>
      <c r="D8" s="154" t="s">
        <v>223</v>
      </c>
      <c r="E8" s="165" t="s">
        <v>227</v>
      </c>
      <c r="F8" s="165" t="s">
        <v>227</v>
      </c>
      <c r="G8" s="165" t="s">
        <v>227</v>
      </c>
      <c r="H8" s="165" t="s">
        <v>227</v>
      </c>
      <c r="I8" s="165" t="s">
        <v>227</v>
      </c>
      <c r="J8" s="165"/>
      <c r="K8" s="165" t="s">
        <v>227</v>
      </c>
      <c r="L8" s="165" t="s">
        <v>227</v>
      </c>
      <c r="M8" s="165" t="s">
        <v>227</v>
      </c>
      <c r="N8" s="165" t="s">
        <v>227</v>
      </c>
      <c r="O8" s="165" t="s">
        <v>227</v>
      </c>
      <c r="P8" s="165" t="s">
        <v>395</v>
      </c>
      <c r="Q8" s="165" t="s">
        <v>227</v>
      </c>
      <c r="R8" s="165" t="s">
        <v>227</v>
      </c>
      <c r="S8" s="165"/>
      <c r="T8" s="165" t="s">
        <v>227</v>
      </c>
      <c r="U8" s="165" t="s">
        <v>227</v>
      </c>
      <c r="V8" s="165"/>
      <c r="W8" s="165" t="s">
        <v>227</v>
      </c>
      <c r="X8" s="165"/>
      <c r="Y8" s="165" t="s">
        <v>227</v>
      </c>
      <c r="Z8" s="165"/>
      <c r="AA8" s="165" t="s">
        <v>227</v>
      </c>
      <c r="AB8" s="165" t="s">
        <v>227</v>
      </c>
      <c r="AC8" s="165" t="s">
        <v>227</v>
      </c>
      <c r="AD8" s="165"/>
      <c r="AE8" s="165" t="s">
        <v>227</v>
      </c>
      <c r="AF8" s="165" t="s">
        <v>227</v>
      </c>
      <c r="AG8" s="165"/>
      <c r="AH8" s="165" t="s">
        <v>227</v>
      </c>
      <c r="AI8" s="165"/>
      <c r="AJ8" s="165" t="s">
        <v>227</v>
      </c>
      <c r="AK8" s="165"/>
      <c r="AL8" s="165" t="s">
        <v>227</v>
      </c>
      <c r="AM8" s="165"/>
      <c r="AN8" s="165" t="s">
        <v>227</v>
      </c>
      <c r="AO8" s="165" t="s">
        <v>227</v>
      </c>
      <c r="AP8" s="165" t="s">
        <v>227</v>
      </c>
      <c r="AQ8" s="165" t="s">
        <v>227</v>
      </c>
      <c r="AR8" s="165"/>
      <c r="AS8" s="165" t="s">
        <v>227</v>
      </c>
      <c r="AT8" s="165" t="s">
        <v>227</v>
      </c>
      <c r="AU8" s="165" t="s">
        <v>227</v>
      </c>
      <c r="AV8" s="165" t="s">
        <v>227</v>
      </c>
      <c r="AW8" s="165" t="s">
        <v>227</v>
      </c>
      <c r="AX8" s="165" t="s">
        <v>227</v>
      </c>
      <c r="AY8" s="165" t="s">
        <v>227</v>
      </c>
      <c r="AZ8" s="165"/>
      <c r="BA8" s="165" t="s">
        <v>227</v>
      </c>
      <c r="BB8" s="165" t="s">
        <v>227</v>
      </c>
      <c r="BC8" s="165" t="s">
        <v>227</v>
      </c>
    </row>
    <row r="9" spans="1:55" ht="19.5" customHeight="1">
      <c r="A9" s="320"/>
      <c r="B9" s="163" t="s">
        <v>228</v>
      </c>
      <c r="C9" s="164">
        <v>0.01</v>
      </c>
      <c r="D9" s="154" t="s">
        <v>223</v>
      </c>
      <c r="E9" s="165" t="s">
        <v>229</v>
      </c>
      <c r="F9" s="165" t="s">
        <v>229</v>
      </c>
      <c r="G9" s="165" t="s">
        <v>229</v>
      </c>
      <c r="H9" s="165" t="s">
        <v>229</v>
      </c>
      <c r="I9" s="166" t="s">
        <v>229</v>
      </c>
      <c r="J9" s="165"/>
      <c r="K9" s="165" t="s">
        <v>229</v>
      </c>
      <c r="L9" s="165" t="s">
        <v>229</v>
      </c>
      <c r="M9" s="165" t="s">
        <v>229</v>
      </c>
      <c r="N9" s="165" t="s">
        <v>229</v>
      </c>
      <c r="O9" s="165" t="s">
        <v>229</v>
      </c>
      <c r="P9" s="165" t="s">
        <v>396</v>
      </c>
      <c r="Q9" s="165" t="s">
        <v>229</v>
      </c>
      <c r="R9" s="165" t="s">
        <v>229</v>
      </c>
      <c r="S9" s="165"/>
      <c r="T9" s="165" t="s">
        <v>229</v>
      </c>
      <c r="U9" s="165" t="s">
        <v>229</v>
      </c>
      <c r="V9" s="165"/>
      <c r="W9" s="165" t="s">
        <v>229</v>
      </c>
      <c r="X9" s="165"/>
      <c r="Y9" s="165" t="s">
        <v>229</v>
      </c>
      <c r="Z9" s="165"/>
      <c r="AA9" s="165" t="s">
        <v>229</v>
      </c>
      <c r="AB9" s="165" t="s">
        <v>229</v>
      </c>
      <c r="AC9" s="165" t="s">
        <v>229</v>
      </c>
      <c r="AD9" s="165"/>
      <c r="AE9" s="165" t="s">
        <v>229</v>
      </c>
      <c r="AF9" s="165" t="s">
        <v>229</v>
      </c>
      <c r="AG9" s="165"/>
      <c r="AH9" s="165" t="s">
        <v>229</v>
      </c>
      <c r="AI9" s="165"/>
      <c r="AJ9" s="165" t="s">
        <v>229</v>
      </c>
      <c r="AK9" s="165"/>
      <c r="AL9" s="166" t="s">
        <v>229</v>
      </c>
      <c r="AM9" s="165"/>
      <c r="AN9" s="165" t="s">
        <v>229</v>
      </c>
      <c r="AO9" s="165" t="s">
        <v>229</v>
      </c>
      <c r="AP9" s="165" t="s">
        <v>229</v>
      </c>
      <c r="AQ9" s="165" t="s">
        <v>229</v>
      </c>
      <c r="AR9" s="165"/>
      <c r="AS9" s="165" t="s">
        <v>229</v>
      </c>
      <c r="AT9" s="165" t="s">
        <v>229</v>
      </c>
      <c r="AU9" s="165" t="s">
        <v>229</v>
      </c>
      <c r="AV9" s="165" t="s">
        <v>229</v>
      </c>
      <c r="AW9" s="165" t="s">
        <v>229</v>
      </c>
      <c r="AX9" s="165" t="s">
        <v>229</v>
      </c>
      <c r="AY9" s="165" t="s">
        <v>229</v>
      </c>
      <c r="AZ9" s="165"/>
      <c r="BA9" s="165" t="s">
        <v>229</v>
      </c>
      <c r="BB9" s="165" t="s">
        <v>229</v>
      </c>
      <c r="BC9" s="165" t="s">
        <v>229</v>
      </c>
    </row>
    <row r="10" spans="1:55" ht="19.5" customHeight="1">
      <c r="A10" s="320"/>
      <c r="B10" s="163" t="s">
        <v>230</v>
      </c>
      <c r="C10" s="164">
        <v>0.05</v>
      </c>
      <c r="D10" s="154" t="s">
        <v>223</v>
      </c>
      <c r="E10" s="165" t="s">
        <v>231</v>
      </c>
      <c r="F10" s="165" t="s">
        <v>231</v>
      </c>
      <c r="G10" s="165" t="s">
        <v>231</v>
      </c>
      <c r="H10" s="165" t="s">
        <v>232</v>
      </c>
      <c r="I10" s="165" t="s">
        <v>232</v>
      </c>
      <c r="J10" s="165"/>
      <c r="K10" s="165" t="s">
        <v>231</v>
      </c>
      <c r="L10" s="165" t="s">
        <v>231</v>
      </c>
      <c r="M10" s="165" t="s">
        <v>232</v>
      </c>
      <c r="N10" s="165" t="s">
        <v>232</v>
      </c>
      <c r="O10" s="165" t="s">
        <v>231</v>
      </c>
      <c r="P10" s="165" t="s">
        <v>397</v>
      </c>
      <c r="Q10" s="165" t="s">
        <v>231</v>
      </c>
      <c r="R10" s="165" t="s">
        <v>231</v>
      </c>
      <c r="S10" s="165"/>
      <c r="T10" s="165" t="s">
        <v>231</v>
      </c>
      <c r="U10" s="165" t="s">
        <v>232</v>
      </c>
      <c r="V10" s="165"/>
      <c r="W10" s="165" t="s">
        <v>232</v>
      </c>
      <c r="X10" s="165"/>
      <c r="Y10" s="165" t="s">
        <v>232</v>
      </c>
      <c r="Z10" s="165"/>
      <c r="AA10" s="165" t="s">
        <v>231</v>
      </c>
      <c r="AB10" s="165" t="s">
        <v>231</v>
      </c>
      <c r="AC10" s="165" t="s">
        <v>231</v>
      </c>
      <c r="AD10" s="165"/>
      <c r="AE10" s="165" t="s">
        <v>231</v>
      </c>
      <c r="AF10" s="165" t="s">
        <v>232</v>
      </c>
      <c r="AG10" s="165"/>
      <c r="AH10" s="165" t="s">
        <v>232</v>
      </c>
      <c r="AI10" s="165"/>
      <c r="AJ10" s="165" t="s">
        <v>231</v>
      </c>
      <c r="AK10" s="165"/>
      <c r="AL10" s="165" t="s">
        <v>232</v>
      </c>
      <c r="AM10" s="165"/>
      <c r="AN10" s="165" t="s">
        <v>231</v>
      </c>
      <c r="AO10" s="165" t="s">
        <v>231</v>
      </c>
      <c r="AP10" s="165" t="s">
        <v>231</v>
      </c>
      <c r="AQ10" s="165" t="s">
        <v>232</v>
      </c>
      <c r="AR10" s="165"/>
      <c r="AS10" s="165" t="s">
        <v>231</v>
      </c>
      <c r="AT10" s="165" t="s">
        <v>231</v>
      </c>
      <c r="AU10" s="165" t="s">
        <v>231</v>
      </c>
      <c r="AV10" s="165" t="s">
        <v>231</v>
      </c>
      <c r="AW10" s="165" t="s">
        <v>231</v>
      </c>
      <c r="AX10" s="165" t="s">
        <v>231</v>
      </c>
      <c r="AY10" s="165" t="s">
        <v>232</v>
      </c>
      <c r="AZ10" s="165"/>
      <c r="BA10" s="165" t="s">
        <v>231</v>
      </c>
      <c r="BB10" s="165" t="s">
        <v>232</v>
      </c>
      <c r="BC10" s="165" t="s">
        <v>232</v>
      </c>
    </row>
    <row r="11" spans="1:55" ht="19.5" customHeight="1">
      <c r="A11" s="320"/>
      <c r="B11" s="163" t="s">
        <v>233</v>
      </c>
      <c r="C11" s="164">
        <v>0.01</v>
      </c>
      <c r="D11" s="154" t="s">
        <v>223</v>
      </c>
      <c r="E11" s="165" t="s">
        <v>229</v>
      </c>
      <c r="F11" s="165" t="s">
        <v>229</v>
      </c>
      <c r="G11" s="165" t="s">
        <v>229</v>
      </c>
      <c r="H11" s="166" t="s">
        <v>229</v>
      </c>
      <c r="I11" s="166" t="s">
        <v>229</v>
      </c>
      <c r="J11" s="165"/>
      <c r="K11" s="165" t="s">
        <v>229</v>
      </c>
      <c r="L11" s="165" t="s">
        <v>229</v>
      </c>
      <c r="M11" s="165" t="s">
        <v>229</v>
      </c>
      <c r="N11" s="165" t="s">
        <v>229</v>
      </c>
      <c r="O11" s="165" t="s">
        <v>229</v>
      </c>
      <c r="P11" s="165" t="s">
        <v>396</v>
      </c>
      <c r="Q11" s="165" t="s">
        <v>229</v>
      </c>
      <c r="R11" s="165" t="s">
        <v>229</v>
      </c>
      <c r="S11" s="165"/>
      <c r="T11" s="165" t="s">
        <v>229</v>
      </c>
      <c r="U11" s="165" t="s">
        <v>229</v>
      </c>
      <c r="V11" s="165"/>
      <c r="W11" s="165" t="s">
        <v>229</v>
      </c>
      <c r="X11" s="165"/>
      <c r="Y11" s="165" t="s">
        <v>229</v>
      </c>
      <c r="Z11" s="165"/>
      <c r="AA11" s="165" t="s">
        <v>229</v>
      </c>
      <c r="AB11" s="165" t="s">
        <v>229</v>
      </c>
      <c r="AC11" s="165" t="s">
        <v>229</v>
      </c>
      <c r="AD11" s="165"/>
      <c r="AE11" s="165" t="s">
        <v>229</v>
      </c>
      <c r="AF11" s="165" t="s">
        <v>229</v>
      </c>
      <c r="AG11" s="165"/>
      <c r="AH11" s="165" t="s">
        <v>229</v>
      </c>
      <c r="AI11" s="165"/>
      <c r="AJ11" s="165" t="s">
        <v>229</v>
      </c>
      <c r="AK11" s="165"/>
      <c r="AL11" s="166" t="s">
        <v>229</v>
      </c>
      <c r="AM11" s="165"/>
      <c r="AN11" s="165" t="s">
        <v>229</v>
      </c>
      <c r="AO11" s="165" t="s">
        <v>229</v>
      </c>
      <c r="AP11" s="165" t="s">
        <v>229</v>
      </c>
      <c r="AQ11" s="165" t="s">
        <v>229</v>
      </c>
      <c r="AR11" s="165"/>
      <c r="AS11" s="165" t="s">
        <v>229</v>
      </c>
      <c r="AT11" s="165" t="s">
        <v>229</v>
      </c>
      <c r="AU11" s="165" t="s">
        <v>229</v>
      </c>
      <c r="AV11" s="165" t="s">
        <v>229</v>
      </c>
      <c r="AW11" s="165" t="s">
        <v>229</v>
      </c>
      <c r="AX11" s="165" t="s">
        <v>229</v>
      </c>
      <c r="AY11" s="165" t="s">
        <v>229</v>
      </c>
      <c r="AZ11" s="165"/>
      <c r="BA11" s="165" t="s">
        <v>229</v>
      </c>
      <c r="BB11" s="165" t="s">
        <v>229</v>
      </c>
      <c r="BC11" s="165" t="s">
        <v>229</v>
      </c>
    </row>
    <row r="12" spans="1:55" ht="19.5" customHeight="1">
      <c r="A12" s="320"/>
      <c r="B12" s="163" t="s">
        <v>234</v>
      </c>
      <c r="C12" s="164">
        <v>0.005</v>
      </c>
      <c r="D12" s="154" t="s">
        <v>223</v>
      </c>
      <c r="E12" s="165" t="s">
        <v>235</v>
      </c>
      <c r="F12" s="165" t="s">
        <v>235</v>
      </c>
      <c r="G12" s="165" t="s">
        <v>235</v>
      </c>
      <c r="H12" s="165" t="s">
        <v>235</v>
      </c>
      <c r="I12" s="165" t="s">
        <v>235</v>
      </c>
      <c r="J12" s="165"/>
      <c r="K12" s="165" t="s">
        <v>235</v>
      </c>
      <c r="L12" s="165" t="s">
        <v>235</v>
      </c>
      <c r="M12" s="165" t="s">
        <v>235</v>
      </c>
      <c r="N12" s="165" t="s">
        <v>235</v>
      </c>
      <c r="O12" s="165" t="s">
        <v>235</v>
      </c>
      <c r="P12" s="165" t="s">
        <v>398</v>
      </c>
      <c r="Q12" s="165" t="s">
        <v>235</v>
      </c>
      <c r="R12" s="165" t="s">
        <v>235</v>
      </c>
      <c r="S12" s="165"/>
      <c r="T12" s="165" t="s">
        <v>235</v>
      </c>
      <c r="U12" s="165" t="s">
        <v>235</v>
      </c>
      <c r="V12" s="165"/>
      <c r="W12" s="165" t="s">
        <v>235</v>
      </c>
      <c r="X12" s="165"/>
      <c r="Y12" s="165" t="s">
        <v>235</v>
      </c>
      <c r="Z12" s="165"/>
      <c r="AA12" s="165" t="s">
        <v>235</v>
      </c>
      <c r="AB12" s="165" t="s">
        <v>235</v>
      </c>
      <c r="AC12" s="165" t="s">
        <v>235</v>
      </c>
      <c r="AD12" s="165"/>
      <c r="AE12" s="165" t="s">
        <v>235</v>
      </c>
      <c r="AF12" s="165" t="s">
        <v>235</v>
      </c>
      <c r="AG12" s="165"/>
      <c r="AH12" s="165" t="s">
        <v>235</v>
      </c>
      <c r="AI12" s="165"/>
      <c r="AJ12" s="165" t="s">
        <v>235</v>
      </c>
      <c r="AK12" s="165"/>
      <c r="AL12" s="165" t="s">
        <v>235</v>
      </c>
      <c r="AM12" s="165"/>
      <c r="AN12" s="165" t="s">
        <v>235</v>
      </c>
      <c r="AO12" s="165" t="s">
        <v>235</v>
      </c>
      <c r="AP12" s="165" t="s">
        <v>235</v>
      </c>
      <c r="AQ12" s="165" t="s">
        <v>235</v>
      </c>
      <c r="AR12" s="165"/>
      <c r="AS12" s="165" t="s">
        <v>235</v>
      </c>
      <c r="AT12" s="165" t="s">
        <v>235</v>
      </c>
      <c r="AU12" s="165" t="s">
        <v>235</v>
      </c>
      <c r="AV12" s="165" t="s">
        <v>235</v>
      </c>
      <c r="AW12" s="165" t="s">
        <v>235</v>
      </c>
      <c r="AX12" s="165" t="s">
        <v>235</v>
      </c>
      <c r="AY12" s="165" t="s">
        <v>235</v>
      </c>
      <c r="AZ12" s="165"/>
      <c r="BA12" s="165" t="s">
        <v>235</v>
      </c>
      <c r="BB12" s="165" t="s">
        <v>235</v>
      </c>
      <c r="BC12" s="165" t="s">
        <v>235</v>
      </c>
    </row>
    <row r="13" spans="1:55" ht="19.5" customHeight="1">
      <c r="A13" s="320"/>
      <c r="B13" s="167" t="s">
        <v>236</v>
      </c>
      <c r="C13" s="164" t="s">
        <v>226</v>
      </c>
      <c r="D13" s="154" t="s">
        <v>223</v>
      </c>
      <c r="E13" s="165" t="s">
        <v>235</v>
      </c>
      <c r="F13" s="165" t="s">
        <v>235</v>
      </c>
      <c r="G13" s="165" t="s">
        <v>235</v>
      </c>
      <c r="H13" s="165" t="s">
        <v>235</v>
      </c>
      <c r="I13" s="165" t="s">
        <v>235</v>
      </c>
      <c r="J13" s="165"/>
      <c r="K13" s="165" t="s">
        <v>235</v>
      </c>
      <c r="L13" s="165" t="s">
        <v>235</v>
      </c>
      <c r="M13" s="165" t="s">
        <v>235</v>
      </c>
      <c r="N13" s="165" t="s">
        <v>235</v>
      </c>
      <c r="O13" s="165" t="s">
        <v>235</v>
      </c>
      <c r="P13" s="165" t="s">
        <v>398</v>
      </c>
      <c r="Q13" s="165" t="s">
        <v>235</v>
      </c>
      <c r="R13" s="165" t="s">
        <v>235</v>
      </c>
      <c r="S13" s="165"/>
      <c r="T13" s="165" t="s">
        <v>235</v>
      </c>
      <c r="U13" s="165" t="s">
        <v>235</v>
      </c>
      <c r="V13" s="165"/>
      <c r="W13" s="165" t="s">
        <v>235</v>
      </c>
      <c r="X13" s="165"/>
      <c r="Y13" s="165" t="s">
        <v>235</v>
      </c>
      <c r="Z13" s="165"/>
      <c r="AA13" s="165" t="s">
        <v>235</v>
      </c>
      <c r="AB13" s="165" t="s">
        <v>235</v>
      </c>
      <c r="AC13" s="165" t="s">
        <v>235</v>
      </c>
      <c r="AD13" s="165"/>
      <c r="AE13" s="165" t="s">
        <v>235</v>
      </c>
      <c r="AF13" s="165" t="s">
        <v>235</v>
      </c>
      <c r="AG13" s="165"/>
      <c r="AH13" s="165" t="s">
        <v>235</v>
      </c>
      <c r="AI13" s="165"/>
      <c r="AJ13" s="165" t="s">
        <v>235</v>
      </c>
      <c r="AK13" s="165"/>
      <c r="AL13" s="165" t="s">
        <v>235</v>
      </c>
      <c r="AM13" s="165"/>
      <c r="AN13" s="165" t="s">
        <v>235</v>
      </c>
      <c r="AO13" s="165" t="s">
        <v>235</v>
      </c>
      <c r="AP13" s="165" t="s">
        <v>235</v>
      </c>
      <c r="AQ13" s="165" t="s">
        <v>235</v>
      </c>
      <c r="AR13" s="165"/>
      <c r="AS13" s="165" t="s">
        <v>235</v>
      </c>
      <c r="AT13" s="165" t="s">
        <v>235</v>
      </c>
      <c r="AU13" s="165" t="s">
        <v>235</v>
      </c>
      <c r="AV13" s="165" t="s">
        <v>235</v>
      </c>
      <c r="AW13" s="165" t="s">
        <v>235</v>
      </c>
      <c r="AX13" s="165" t="s">
        <v>235</v>
      </c>
      <c r="AY13" s="165" t="s">
        <v>235</v>
      </c>
      <c r="AZ13" s="165"/>
      <c r="BA13" s="165" t="s">
        <v>235</v>
      </c>
      <c r="BB13" s="165" t="s">
        <v>235</v>
      </c>
      <c r="BC13" s="165" t="s">
        <v>235</v>
      </c>
    </row>
    <row r="14" spans="1:55" ht="19.5" customHeight="1">
      <c r="A14" s="320"/>
      <c r="B14" s="167" t="s">
        <v>237</v>
      </c>
      <c r="C14" s="164" t="s">
        <v>226</v>
      </c>
      <c r="D14" s="154" t="s">
        <v>223</v>
      </c>
      <c r="E14" s="165" t="s">
        <v>235</v>
      </c>
      <c r="F14" s="165" t="s">
        <v>235</v>
      </c>
      <c r="G14" s="165" t="s">
        <v>235</v>
      </c>
      <c r="H14" s="165" t="s">
        <v>235</v>
      </c>
      <c r="I14" s="165" t="s">
        <v>235</v>
      </c>
      <c r="J14" s="165"/>
      <c r="K14" s="165" t="s">
        <v>235</v>
      </c>
      <c r="L14" s="165" t="s">
        <v>235</v>
      </c>
      <c r="M14" s="165" t="s">
        <v>235</v>
      </c>
      <c r="N14" s="165" t="s">
        <v>235</v>
      </c>
      <c r="O14" s="165" t="s">
        <v>235</v>
      </c>
      <c r="P14" s="165" t="s">
        <v>398</v>
      </c>
      <c r="Q14" s="165" t="s">
        <v>235</v>
      </c>
      <c r="R14" s="165" t="s">
        <v>235</v>
      </c>
      <c r="S14" s="165"/>
      <c r="T14" s="165" t="s">
        <v>235</v>
      </c>
      <c r="U14" s="165" t="s">
        <v>235</v>
      </c>
      <c r="V14" s="165"/>
      <c r="W14" s="165" t="s">
        <v>235</v>
      </c>
      <c r="X14" s="165"/>
      <c r="Y14" s="165" t="s">
        <v>235</v>
      </c>
      <c r="Z14" s="165"/>
      <c r="AA14" s="165" t="s">
        <v>235</v>
      </c>
      <c r="AB14" s="165" t="s">
        <v>235</v>
      </c>
      <c r="AC14" s="165" t="s">
        <v>235</v>
      </c>
      <c r="AD14" s="165"/>
      <c r="AE14" s="165" t="s">
        <v>235</v>
      </c>
      <c r="AF14" s="165" t="s">
        <v>235</v>
      </c>
      <c r="AG14" s="165"/>
      <c r="AH14" s="165" t="s">
        <v>235</v>
      </c>
      <c r="AI14" s="165"/>
      <c r="AJ14" s="165" t="s">
        <v>235</v>
      </c>
      <c r="AK14" s="165"/>
      <c r="AL14" s="165" t="s">
        <v>235</v>
      </c>
      <c r="AM14" s="165"/>
      <c r="AN14" s="165" t="s">
        <v>235</v>
      </c>
      <c r="AO14" s="165" t="s">
        <v>235</v>
      </c>
      <c r="AP14" s="165" t="s">
        <v>235</v>
      </c>
      <c r="AQ14" s="165" t="s">
        <v>235</v>
      </c>
      <c r="AR14" s="165"/>
      <c r="AS14" s="165" t="s">
        <v>235</v>
      </c>
      <c r="AT14" s="165" t="s">
        <v>235</v>
      </c>
      <c r="AU14" s="165" t="s">
        <v>235</v>
      </c>
      <c r="AV14" s="165" t="s">
        <v>235</v>
      </c>
      <c r="AW14" s="165" t="s">
        <v>235</v>
      </c>
      <c r="AX14" s="165" t="s">
        <v>235</v>
      </c>
      <c r="AY14" s="165" t="s">
        <v>235</v>
      </c>
      <c r="AZ14" s="165"/>
      <c r="BA14" s="165" t="s">
        <v>235</v>
      </c>
      <c r="BB14" s="165" t="s">
        <v>235</v>
      </c>
      <c r="BC14" s="165" t="s">
        <v>235</v>
      </c>
    </row>
    <row r="15" spans="1:55" ht="19.5" customHeight="1">
      <c r="A15" s="320"/>
      <c r="B15" s="167" t="s">
        <v>238</v>
      </c>
      <c r="C15" s="164">
        <v>0.02</v>
      </c>
      <c r="D15" s="154" t="s">
        <v>223</v>
      </c>
      <c r="E15" s="165" t="s">
        <v>235</v>
      </c>
      <c r="F15" s="165" t="s">
        <v>235</v>
      </c>
      <c r="G15" s="165" t="s">
        <v>235</v>
      </c>
      <c r="H15" s="165" t="s">
        <v>239</v>
      </c>
      <c r="I15" s="165" t="s">
        <v>239</v>
      </c>
      <c r="J15" s="165"/>
      <c r="K15" s="165" t="s">
        <v>235</v>
      </c>
      <c r="L15" s="165" t="s">
        <v>235</v>
      </c>
      <c r="M15" s="165" t="s">
        <v>239</v>
      </c>
      <c r="N15" s="165" t="s">
        <v>239</v>
      </c>
      <c r="O15" s="165" t="s">
        <v>235</v>
      </c>
      <c r="P15" s="165" t="s">
        <v>399</v>
      </c>
      <c r="Q15" s="165" t="s">
        <v>235</v>
      </c>
      <c r="R15" s="165" t="s">
        <v>235</v>
      </c>
      <c r="S15" s="165"/>
      <c r="T15" s="165" t="s">
        <v>235</v>
      </c>
      <c r="U15" s="165" t="s">
        <v>239</v>
      </c>
      <c r="V15" s="165"/>
      <c r="W15" s="165" t="s">
        <v>239</v>
      </c>
      <c r="X15" s="165"/>
      <c r="Y15" s="165" t="s">
        <v>239</v>
      </c>
      <c r="Z15" s="165"/>
      <c r="AA15" s="165" t="s">
        <v>235</v>
      </c>
      <c r="AB15" s="165" t="s">
        <v>235</v>
      </c>
      <c r="AC15" s="165" t="s">
        <v>235</v>
      </c>
      <c r="AD15" s="165"/>
      <c r="AE15" s="165" t="s">
        <v>235</v>
      </c>
      <c r="AF15" s="165" t="s">
        <v>239</v>
      </c>
      <c r="AG15" s="165"/>
      <c r="AH15" s="165" t="s">
        <v>239</v>
      </c>
      <c r="AI15" s="165"/>
      <c r="AJ15" s="165" t="s">
        <v>235</v>
      </c>
      <c r="AK15" s="165"/>
      <c r="AL15" s="165" t="s">
        <v>239</v>
      </c>
      <c r="AM15" s="165"/>
      <c r="AN15" s="165" t="s">
        <v>235</v>
      </c>
      <c r="AO15" s="165" t="s">
        <v>235</v>
      </c>
      <c r="AP15" s="165" t="s">
        <v>235</v>
      </c>
      <c r="AQ15" s="165" t="s">
        <v>239</v>
      </c>
      <c r="AR15" s="165"/>
      <c r="AS15" s="165" t="s">
        <v>235</v>
      </c>
      <c r="AT15" s="165" t="s">
        <v>235</v>
      </c>
      <c r="AU15" s="165" t="s">
        <v>235</v>
      </c>
      <c r="AV15" s="165" t="s">
        <v>235</v>
      </c>
      <c r="AW15" s="165" t="s">
        <v>235</v>
      </c>
      <c r="AX15" s="165" t="s">
        <v>235</v>
      </c>
      <c r="AY15" s="165" t="s">
        <v>239</v>
      </c>
      <c r="AZ15" s="165"/>
      <c r="BA15" s="165" t="s">
        <v>235</v>
      </c>
      <c r="BB15" s="165" t="s">
        <v>239</v>
      </c>
      <c r="BC15" s="165" t="s">
        <v>239</v>
      </c>
    </row>
    <row r="16" spans="1:55" ht="19.5" customHeight="1">
      <c r="A16" s="320"/>
      <c r="B16" s="167" t="s">
        <v>240</v>
      </c>
      <c r="C16" s="164">
        <v>0.002</v>
      </c>
      <c r="D16" s="154" t="s">
        <v>223</v>
      </c>
      <c r="E16" s="165" t="s">
        <v>235</v>
      </c>
      <c r="F16" s="165" t="s">
        <v>235</v>
      </c>
      <c r="G16" s="165" t="s">
        <v>235</v>
      </c>
      <c r="H16" s="165" t="s">
        <v>239</v>
      </c>
      <c r="I16" s="165" t="s">
        <v>239</v>
      </c>
      <c r="J16" s="165"/>
      <c r="K16" s="165" t="s">
        <v>235</v>
      </c>
      <c r="L16" s="165" t="s">
        <v>235</v>
      </c>
      <c r="M16" s="165" t="s">
        <v>239</v>
      </c>
      <c r="N16" s="165" t="s">
        <v>239</v>
      </c>
      <c r="O16" s="165" t="s">
        <v>235</v>
      </c>
      <c r="P16" s="165" t="s">
        <v>399</v>
      </c>
      <c r="Q16" s="165" t="s">
        <v>235</v>
      </c>
      <c r="R16" s="165" t="s">
        <v>235</v>
      </c>
      <c r="S16" s="165"/>
      <c r="T16" s="165" t="s">
        <v>235</v>
      </c>
      <c r="U16" s="165" t="s">
        <v>239</v>
      </c>
      <c r="V16" s="165"/>
      <c r="W16" s="165" t="s">
        <v>239</v>
      </c>
      <c r="X16" s="165"/>
      <c r="Y16" s="165" t="s">
        <v>239</v>
      </c>
      <c r="Z16" s="165"/>
      <c r="AA16" s="165" t="s">
        <v>235</v>
      </c>
      <c r="AB16" s="165" t="s">
        <v>235</v>
      </c>
      <c r="AC16" s="165" t="s">
        <v>235</v>
      </c>
      <c r="AD16" s="165"/>
      <c r="AE16" s="165" t="s">
        <v>235</v>
      </c>
      <c r="AF16" s="165" t="s">
        <v>239</v>
      </c>
      <c r="AG16" s="165"/>
      <c r="AH16" s="165" t="s">
        <v>239</v>
      </c>
      <c r="AI16" s="165"/>
      <c r="AJ16" s="165" t="s">
        <v>235</v>
      </c>
      <c r="AK16" s="165"/>
      <c r="AL16" s="165" t="s">
        <v>239</v>
      </c>
      <c r="AM16" s="165"/>
      <c r="AN16" s="165" t="s">
        <v>235</v>
      </c>
      <c r="AO16" s="165" t="s">
        <v>235</v>
      </c>
      <c r="AP16" s="165" t="s">
        <v>235</v>
      </c>
      <c r="AQ16" s="165" t="s">
        <v>239</v>
      </c>
      <c r="AR16" s="165"/>
      <c r="AS16" s="165" t="s">
        <v>235</v>
      </c>
      <c r="AT16" s="165" t="s">
        <v>235</v>
      </c>
      <c r="AU16" s="165" t="s">
        <v>235</v>
      </c>
      <c r="AV16" s="165" t="s">
        <v>235</v>
      </c>
      <c r="AW16" s="165" t="s">
        <v>235</v>
      </c>
      <c r="AX16" s="165" t="s">
        <v>235</v>
      </c>
      <c r="AY16" s="165" t="s">
        <v>239</v>
      </c>
      <c r="AZ16" s="165"/>
      <c r="BA16" s="165" t="s">
        <v>235</v>
      </c>
      <c r="BB16" s="165" t="s">
        <v>239</v>
      </c>
      <c r="BC16" s="165" t="s">
        <v>239</v>
      </c>
    </row>
    <row r="17" spans="1:55" ht="19.5" customHeight="1">
      <c r="A17" s="320"/>
      <c r="B17" s="167" t="s">
        <v>241</v>
      </c>
      <c r="C17" s="164">
        <v>0.004</v>
      </c>
      <c r="D17" s="154" t="s">
        <v>223</v>
      </c>
      <c r="E17" s="165" t="s">
        <v>235</v>
      </c>
      <c r="F17" s="165" t="s">
        <v>235</v>
      </c>
      <c r="G17" s="165" t="s">
        <v>235</v>
      </c>
      <c r="H17" s="165" t="s">
        <v>239</v>
      </c>
      <c r="I17" s="165" t="s">
        <v>239</v>
      </c>
      <c r="J17" s="165"/>
      <c r="K17" s="165" t="s">
        <v>235</v>
      </c>
      <c r="L17" s="165" t="s">
        <v>235</v>
      </c>
      <c r="M17" s="165" t="s">
        <v>239</v>
      </c>
      <c r="N17" s="165" t="s">
        <v>239</v>
      </c>
      <c r="O17" s="165" t="s">
        <v>235</v>
      </c>
      <c r="P17" s="165" t="s">
        <v>399</v>
      </c>
      <c r="Q17" s="165" t="s">
        <v>235</v>
      </c>
      <c r="R17" s="165" t="s">
        <v>235</v>
      </c>
      <c r="S17" s="165"/>
      <c r="T17" s="165" t="s">
        <v>235</v>
      </c>
      <c r="U17" s="165" t="s">
        <v>239</v>
      </c>
      <c r="V17" s="165"/>
      <c r="W17" s="165" t="s">
        <v>239</v>
      </c>
      <c r="X17" s="165"/>
      <c r="Y17" s="165" t="s">
        <v>239</v>
      </c>
      <c r="Z17" s="165"/>
      <c r="AA17" s="165" t="s">
        <v>235</v>
      </c>
      <c r="AB17" s="165" t="s">
        <v>235</v>
      </c>
      <c r="AC17" s="165" t="s">
        <v>235</v>
      </c>
      <c r="AD17" s="165"/>
      <c r="AE17" s="165" t="s">
        <v>235</v>
      </c>
      <c r="AF17" s="165" t="s">
        <v>239</v>
      </c>
      <c r="AG17" s="165"/>
      <c r="AH17" s="165" t="s">
        <v>239</v>
      </c>
      <c r="AI17" s="165"/>
      <c r="AJ17" s="165" t="s">
        <v>235</v>
      </c>
      <c r="AK17" s="165"/>
      <c r="AL17" s="165" t="s">
        <v>239</v>
      </c>
      <c r="AM17" s="165"/>
      <c r="AN17" s="165" t="s">
        <v>235</v>
      </c>
      <c r="AO17" s="165" t="s">
        <v>235</v>
      </c>
      <c r="AP17" s="165" t="s">
        <v>235</v>
      </c>
      <c r="AQ17" s="165" t="s">
        <v>239</v>
      </c>
      <c r="AR17" s="165"/>
      <c r="AS17" s="165" t="s">
        <v>235</v>
      </c>
      <c r="AT17" s="165" t="s">
        <v>235</v>
      </c>
      <c r="AU17" s="165" t="s">
        <v>235</v>
      </c>
      <c r="AV17" s="165" t="s">
        <v>235</v>
      </c>
      <c r="AW17" s="165" t="s">
        <v>235</v>
      </c>
      <c r="AX17" s="165" t="s">
        <v>235</v>
      </c>
      <c r="AY17" s="165" t="s">
        <v>239</v>
      </c>
      <c r="AZ17" s="165"/>
      <c r="BA17" s="165" t="s">
        <v>235</v>
      </c>
      <c r="BB17" s="165" t="s">
        <v>239</v>
      </c>
      <c r="BC17" s="165" t="s">
        <v>239</v>
      </c>
    </row>
    <row r="18" spans="1:55" ht="19.5" customHeight="1">
      <c r="A18" s="320"/>
      <c r="B18" s="167" t="s">
        <v>242</v>
      </c>
      <c r="C18" s="164">
        <v>0.1</v>
      </c>
      <c r="D18" s="154" t="s">
        <v>223</v>
      </c>
      <c r="E18" s="165" t="s">
        <v>235</v>
      </c>
      <c r="F18" s="165" t="s">
        <v>235</v>
      </c>
      <c r="G18" s="165" t="s">
        <v>235</v>
      </c>
      <c r="H18" s="165" t="s">
        <v>239</v>
      </c>
      <c r="I18" s="165" t="s">
        <v>239</v>
      </c>
      <c r="J18" s="165"/>
      <c r="K18" s="165" t="s">
        <v>235</v>
      </c>
      <c r="L18" s="165" t="s">
        <v>235</v>
      </c>
      <c r="M18" s="165" t="s">
        <v>239</v>
      </c>
      <c r="N18" s="165" t="s">
        <v>239</v>
      </c>
      <c r="O18" s="165" t="s">
        <v>235</v>
      </c>
      <c r="P18" s="165" t="s">
        <v>399</v>
      </c>
      <c r="Q18" s="165" t="s">
        <v>235</v>
      </c>
      <c r="R18" s="165" t="s">
        <v>235</v>
      </c>
      <c r="S18" s="165"/>
      <c r="T18" s="165" t="s">
        <v>235</v>
      </c>
      <c r="U18" s="165" t="s">
        <v>239</v>
      </c>
      <c r="V18" s="165"/>
      <c r="W18" s="165" t="s">
        <v>239</v>
      </c>
      <c r="X18" s="165"/>
      <c r="Y18" s="165" t="s">
        <v>239</v>
      </c>
      <c r="Z18" s="165"/>
      <c r="AA18" s="165" t="s">
        <v>235</v>
      </c>
      <c r="AB18" s="165" t="s">
        <v>235</v>
      </c>
      <c r="AC18" s="165" t="s">
        <v>235</v>
      </c>
      <c r="AD18" s="165"/>
      <c r="AE18" s="165" t="s">
        <v>235</v>
      </c>
      <c r="AF18" s="165" t="s">
        <v>239</v>
      </c>
      <c r="AG18" s="165"/>
      <c r="AH18" s="165" t="s">
        <v>239</v>
      </c>
      <c r="AI18" s="165"/>
      <c r="AJ18" s="165" t="s">
        <v>235</v>
      </c>
      <c r="AK18" s="165"/>
      <c r="AL18" s="165" t="s">
        <v>239</v>
      </c>
      <c r="AM18" s="165"/>
      <c r="AN18" s="165" t="s">
        <v>235</v>
      </c>
      <c r="AO18" s="165" t="s">
        <v>235</v>
      </c>
      <c r="AP18" s="165" t="s">
        <v>235</v>
      </c>
      <c r="AQ18" s="165" t="s">
        <v>239</v>
      </c>
      <c r="AR18" s="165"/>
      <c r="AS18" s="165" t="s">
        <v>235</v>
      </c>
      <c r="AT18" s="165" t="s">
        <v>235</v>
      </c>
      <c r="AU18" s="165" t="s">
        <v>235</v>
      </c>
      <c r="AV18" s="165" t="s">
        <v>235</v>
      </c>
      <c r="AW18" s="165" t="s">
        <v>235</v>
      </c>
      <c r="AX18" s="165" t="s">
        <v>235</v>
      </c>
      <c r="AY18" s="165" t="s">
        <v>239</v>
      </c>
      <c r="AZ18" s="165"/>
      <c r="BA18" s="165" t="s">
        <v>235</v>
      </c>
      <c r="BB18" s="165" t="s">
        <v>239</v>
      </c>
      <c r="BC18" s="165" t="s">
        <v>239</v>
      </c>
    </row>
    <row r="19" spans="1:55" ht="19.5" customHeight="1">
      <c r="A19" s="320"/>
      <c r="B19" s="167" t="s">
        <v>243</v>
      </c>
      <c r="C19" s="164">
        <v>0.04</v>
      </c>
      <c r="D19" s="154" t="s">
        <v>223</v>
      </c>
      <c r="E19" s="165" t="s">
        <v>235</v>
      </c>
      <c r="F19" s="165" t="s">
        <v>235</v>
      </c>
      <c r="G19" s="165" t="s">
        <v>235</v>
      </c>
      <c r="H19" s="165" t="s">
        <v>239</v>
      </c>
      <c r="I19" s="165" t="s">
        <v>239</v>
      </c>
      <c r="J19" s="165"/>
      <c r="K19" s="165" t="s">
        <v>235</v>
      </c>
      <c r="L19" s="165" t="s">
        <v>235</v>
      </c>
      <c r="M19" s="165" t="s">
        <v>239</v>
      </c>
      <c r="N19" s="165" t="s">
        <v>239</v>
      </c>
      <c r="O19" s="165" t="s">
        <v>235</v>
      </c>
      <c r="P19" s="165" t="s">
        <v>399</v>
      </c>
      <c r="Q19" s="165" t="s">
        <v>235</v>
      </c>
      <c r="R19" s="165" t="s">
        <v>235</v>
      </c>
      <c r="S19" s="165"/>
      <c r="T19" s="165" t="s">
        <v>235</v>
      </c>
      <c r="U19" s="165" t="s">
        <v>239</v>
      </c>
      <c r="V19" s="165"/>
      <c r="W19" s="165" t="s">
        <v>239</v>
      </c>
      <c r="X19" s="165"/>
      <c r="Y19" s="165" t="s">
        <v>239</v>
      </c>
      <c r="Z19" s="165"/>
      <c r="AA19" s="165" t="s">
        <v>235</v>
      </c>
      <c r="AB19" s="165" t="s">
        <v>235</v>
      </c>
      <c r="AC19" s="165" t="s">
        <v>235</v>
      </c>
      <c r="AD19" s="165"/>
      <c r="AE19" s="165" t="s">
        <v>235</v>
      </c>
      <c r="AF19" s="165" t="s">
        <v>239</v>
      </c>
      <c r="AG19" s="165"/>
      <c r="AH19" s="165" t="s">
        <v>239</v>
      </c>
      <c r="AI19" s="165"/>
      <c r="AJ19" s="165" t="s">
        <v>235</v>
      </c>
      <c r="AK19" s="165"/>
      <c r="AL19" s="165" t="s">
        <v>239</v>
      </c>
      <c r="AM19" s="165"/>
      <c r="AN19" s="165" t="s">
        <v>235</v>
      </c>
      <c r="AO19" s="165" t="s">
        <v>235</v>
      </c>
      <c r="AP19" s="165" t="s">
        <v>235</v>
      </c>
      <c r="AQ19" s="165" t="s">
        <v>239</v>
      </c>
      <c r="AR19" s="165"/>
      <c r="AS19" s="165" t="s">
        <v>235</v>
      </c>
      <c r="AT19" s="165" t="s">
        <v>235</v>
      </c>
      <c r="AU19" s="165" t="s">
        <v>235</v>
      </c>
      <c r="AV19" s="165" t="s">
        <v>235</v>
      </c>
      <c r="AW19" s="165" t="s">
        <v>235</v>
      </c>
      <c r="AX19" s="165" t="s">
        <v>235</v>
      </c>
      <c r="AY19" s="165" t="s">
        <v>239</v>
      </c>
      <c r="AZ19" s="165"/>
      <c r="BA19" s="165" t="s">
        <v>235</v>
      </c>
      <c r="BB19" s="165" t="s">
        <v>239</v>
      </c>
      <c r="BC19" s="165" t="s">
        <v>239</v>
      </c>
    </row>
    <row r="20" spans="1:55" ht="19.5" customHeight="1">
      <c r="A20" s="320"/>
      <c r="B20" s="167" t="s">
        <v>244</v>
      </c>
      <c r="C20" s="164">
        <v>1</v>
      </c>
      <c r="D20" s="154" t="s">
        <v>223</v>
      </c>
      <c r="E20" s="165" t="s">
        <v>235</v>
      </c>
      <c r="F20" s="165" t="s">
        <v>235</v>
      </c>
      <c r="G20" s="165" t="s">
        <v>235</v>
      </c>
      <c r="H20" s="165" t="s">
        <v>239</v>
      </c>
      <c r="I20" s="165" t="s">
        <v>239</v>
      </c>
      <c r="J20" s="165"/>
      <c r="K20" s="165" t="s">
        <v>235</v>
      </c>
      <c r="L20" s="165" t="s">
        <v>235</v>
      </c>
      <c r="M20" s="165" t="s">
        <v>239</v>
      </c>
      <c r="N20" s="165" t="s">
        <v>239</v>
      </c>
      <c r="O20" s="165" t="s">
        <v>235</v>
      </c>
      <c r="P20" s="165" t="s">
        <v>399</v>
      </c>
      <c r="Q20" s="165" t="s">
        <v>235</v>
      </c>
      <c r="R20" s="165" t="s">
        <v>235</v>
      </c>
      <c r="S20" s="165"/>
      <c r="T20" s="165" t="s">
        <v>235</v>
      </c>
      <c r="U20" s="165" t="s">
        <v>239</v>
      </c>
      <c r="V20" s="165"/>
      <c r="W20" s="165" t="s">
        <v>239</v>
      </c>
      <c r="X20" s="165"/>
      <c r="Y20" s="165" t="s">
        <v>239</v>
      </c>
      <c r="Z20" s="165"/>
      <c r="AA20" s="165" t="s">
        <v>235</v>
      </c>
      <c r="AB20" s="165" t="s">
        <v>235</v>
      </c>
      <c r="AC20" s="165" t="s">
        <v>235</v>
      </c>
      <c r="AD20" s="165"/>
      <c r="AE20" s="165" t="s">
        <v>235</v>
      </c>
      <c r="AF20" s="165" t="s">
        <v>239</v>
      </c>
      <c r="AG20" s="165"/>
      <c r="AH20" s="165" t="s">
        <v>239</v>
      </c>
      <c r="AI20" s="165"/>
      <c r="AJ20" s="165" t="s">
        <v>235</v>
      </c>
      <c r="AK20" s="165"/>
      <c r="AL20" s="165" t="s">
        <v>239</v>
      </c>
      <c r="AM20" s="165"/>
      <c r="AN20" s="165" t="s">
        <v>235</v>
      </c>
      <c r="AO20" s="165" t="s">
        <v>235</v>
      </c>
      <c r="AP20" s="165" t="s">
        <v>235</v>
      </c>
      <c r="AQ20" s="165" t="s">
        <v>239</v>
      </c>
      <c r="AR20" s="165"/>
      <c r="AS20" s="165" t="s">
        <v>235</v>
      </c>
      <c r="AT20" s="165" t="s">
        <v>235</v>
      </c>
      <c r="AU20" s="165" t="s">
        <v>235</v>
      </c>
      <c r="AV20" s="165" t="s">
        <v>235</v>
      </c>
      <c r="AW20" s="165" t="s">
        <v>235</v>
      </c>
      <c r="AX20" s="165" t="s">
        <v>235</v>
      </c>
      <c r="AY20" s="165" t="s">
        <v>239</v>
      </c>
      <c r="AZ20" s="165"/>
      <c r="BA20" s="165" t="s">
        <v>235</v>
      </c>
      <c r="BB20" s="165" t="s">
        <v>239</v>
      </c>
      <c r="BC20" s="165" t="s">
        <v>239</v>
      </c>
    </row>
    <row r="21" spans="1:55" ht="19.5" customHeight="1">
      <c r="A21" s="320"/>
      <c r="B21" s="167" t="s">
        <v>245</v>
      </c>
      <c r="C21" s="164">
        <v>0.006</v>
      </c>
      <c r="D21" s="154" t="s">
        <v>223</v>
      </c>
      <c r="E21" s="165" t="s">
        <v>235</v>
      </c>
      <c r="F21" s="165" t="s">
        <v>235</v>
      </c>
      <c r="G21" s="165" t="s">
        <v>235</v>
      </c>
      <c r="H21" s="165" t="s">
        <v>239</v>
      </c>
      <c r="I21" s="165" t="s">
        <v>239</v>
      </c>
      <c r="J21" s="165"/>
      <c r="K21" s="165" t="s">
        <v>235</v>
      </c>
      <c r="L21" s="165" t="s">
        <v>235</v>
      </c>
      <c r="M21" s="165" t="s">
        <v>239</v>
      </c>
      <c r="N21" s="165" t="s">
        <v>239</v>
      </c>
      <c r="O21" s="165" t="s">
        <v>235</v>
      </c>
      <c r="P21" s="165" t="s">
        <v>399</v>
      </c>
      <c r="Q21" s="165" t="s">
        <v>235</v>
      </c>
      <c r="R21" s="165" t="s">
        <v>235</v>
      </c>
      <c r="S21" s="165"/>
      <c r="T21" s="165" t="s">
        <v>235</v>
      </c>
      <c r="U21" s="165" t="s">
        <v>239</v>
      </c>
      <c r="V21" s="165"/>
      <c r="W21" s="165" t="s">
        <v>239</v>
      </c>
      <c r="X21" s="165"/>
      <c r="Y21" s="165" t="s">
        <v>239</v>
      </c>
      <c r="Z21" s="165"/>
      <c r="AA21" s="165" t="s">
        <v>235</v>
      </c>
      <c r="AB21" s="165" t="s">
        <v>235</v>
      </c>
      <c r="AC21" s="165" t="s">
        <v>235</v>
      </c>
      <c r="AD21" s="165"/>
      <c r="AE21" s="165" t="s">
        <v>235</v>
      </c>
      <c r="AF21" s="165" t="s">
        <v>239</v>
      </c>
      <c r="AG21" s="165"/>
      <c r="AH21" s="165" t="s">
        <v>239</v>
      </c>
      <c r="AI21" s="165"/>
      <c r="AJ21" s="165" t="s">
        <v>235</v>
      </c>
      <c r="AK21" s="165"/>
      <c r="AL21" s="165" t="s">
        <v>239</v>
      </c>
      <c r="AM21" s="165"/>
      <c r="AN21" s="165" t="s">
        <v>235</v>
      </c>
      <c r="AO21" s="165" t="s">
        <v>235</v>
      </c>
      <c r="AP21" s="165" t="s">
        <v>235</v>
      </c>
      <c r="AQ21" s="165" t="s">
        <v>239</v>
      </c>
      <c r="AR21" s="165"/>
      <c r="AS21" s="165" t="s">
        <v>235</v>
      </c>
      <c r="AT21" s="165" t="s">
        <v>235</v>
      </c>
      <c r="AU21" s="165" t="s">
        <v>235</v>
      </c>
      <c r="AV21" s="165" t="s">
        <v>235</v>
      </c>
      <c r="AW21" s="165" t="s">
        <v>235</v>
      </c>
      <c r="AX21" s="165" t="s">
        <v>235</v>
      </c>
      <c r="AY21" s="165" t="s">
        <v>239</v>
      </c>
      <c r="AZ21" s="165"/>
      <c r="BA21" s="165" t="s">
        <v>235</v>
      </c>
      <c r="BB21" s="165" t="s">
        <v>239</v>
      </c>
      <c r="BC21" s="165" t="s">
        <v>239</v>
      </c>
    </row>
    <row r="22" spans="1:55" ht="19.5" customHeight="1">
      <c r="A22" s="320"/>
      <c r="B22" s="167" t="s">
        <v>246</v>
      </c>
      <c r="C22" s="164">
        <v>0.03</v>
      </c>
      <c r="D22" s="154" t="s">
        <v>223</v>
      </c>
      <c r="E22" s="165" t="s">
        <v>235</v>
      </c>
      <c r="F22" s="165" t="s">
        <v>235</v>
      </c>
      <c r="G22" s="165" t="s">
        <v>235</v>
      </c>
      <c r="H22" s="165" t="s">
        <v>239</v>
      </c>
      <c r="I22" s="165" t="s">
        <v>239</v>
      </c>
      <c r="J22" s="165"/>
      <c r="K22" s="165" t="s">
        <v>235</v>
      </c>
      <c r="L22" s="165" t="s">
        <v>235</v>
      </c>
      <c r="M22" s="165" t="s">
        <v>239</v>
      </c>
      <c r="N22" s="165" t="s">
        <v>239</v>
      </c>
      <c r="O22" s="165" t="s">
        <v>235</v>
      </c>
      <c r="P22" s="165" t="s">
        <v>399</v>
      </c>
      <c r="Q22" s="165" t="s">
        <v>235</v>
      </c>
      <c r="R22" s="165" t="s">
        <v>235</v>
      </c>
      <c r="S22" s="165"/>
      <c r="T22" s="165" t="s">
        <v>235</v>
      </c>
      <c r="U22" s="165" t="s">
        <v>239</v>
      </c>
      <c r="V22" s="165"/>
      <c r="W22" s="165" t="s">
        <v>239</v>
      </c>
      <c r="X22" s="165"/>
      <c r="Y22" s="165" t="s">
        <v>239</v>
      </c>
      <c r="Z22" s="165"/>
      <c r="AA22" s="165" t="s">
        <v>235</v>
      </c>
      <c r="AB22" s="165" t="s">
        <v>235</v>
      </c>
      <c r="AC22" s="165" t="s">
        <v>235</v>
      </c>
      <c r="AD22" s="165"/>
      <c r="AE22" s="165" t="s">
        <v>235</v>
      </c>
      <c r="AF22" s="165" t="s">
        <v>239</v>
      </c>
      <c r="AG22" s="165"/>
      <c r="AH22" s="165" t="s">
        <v>239</v>
      </c>
      <c r="AI22" s="165"/>
      <c r="AJ22" s="165" t="s">
        <v>235</v>
      </c>
      <c r="AK22" s="165"/>
      <c r="AL22" s="165" t="s">
        <v>239</v>
      </c>
      <c r="AM22" s="165"/>
      <c r="AN22" s="165" t="s">
        <v>235</v>
      </c>
      <c r="AO22" s="165" t="s">
        <v>235</v>
      </c>
      <c r="AP22" s="165" t="s">
        <v>235</v>
      </c>
      <c r="AQ22" s="165" t="s">
        <v>239</v>
      </c>
      <c r="AR22" s="165"/>
      <c r="AS22" s="165" t="s">
        <v>235</v>
      </c>
      <c r="AT22" s="165" t="s">
        <v>235</v>
      </c>
      <c r="AU22" s="165" t="s">
        <v>235</v>
      </c>
      <c r="AV22" s="165" t="s">
        <v>235</v>
      </c>
      <c r="AW22" s="165" t="s">
        <v>235</v>
      </c>
      <c r="AX22" s="165" t="s">
        <v>235</v>
      </c>
      <c r="AY22" s="165" t="s">
        <v>239</v>
      </c>
      <c r="AZ22" s="165"/>
      <c r="BA22" s="165" t="s">
        <v>235</v>
      </c>
      <c r="BB22" s="165" t="s">
        <v>239</v>
      </c>
      <c r="BC22" s="165" t="s">
        <v>239</v>
      </c>
    </row>
    <row r="23" spans="1:55" ht="19.5" customHeight="1">
      <c r="A23" s="320"/>
      <c r="B23" s="167" t="s">
        <v>247</v>
      </c>
      <c r="C23" s="164">
        <v>0.01</v>
      </c>
      <c r="D23" s="154" t="s">
        <v>223</v>
      </c>
      <c r="E23" s="165" t="s">
        <v>235</v>
      </c>
      <c r="F23" s="165" t="s">
        <v>235</v>
      </c>
      <c r="G23" s="165" t="s">
        <v>235</v>
      </c>
      <c r="H23" s="165" t="s">
        <v>239</v>
      </c>
      <c r="I23" s="165" t="s">
        <v>239</v>
      </c>
      <c r="J23" s="165"/>
      <c r="K23" s="165" t="s">
        <v>235</v>
      </c>
      <c r="L23" s="165" t="s">
        <v>235</v>
      </c>
      <c r="M23" s="165" t="s">
        <v>239</v>
      </c>
      <c r="N23" s="165" t="s">
        <v>239</v>
      </c>
      <c r="O23" s="165" t="s">
        <v>235</v>
      </c>
      <c r="P23" s="165" t="s">
        <v>399</v>
      </c>
      <c r="Q23" s="165" t="s">
        <v>235</v>
      </c>
      <c r="R23" s="165" t="s">
        <v>235</v>
      </c>
      <c r="S23" s="165"/>
      <c r="T23" s="165" t="s">
        <v>235</v>
      </c>
      <c r="U23" s="165" t="s">
        <v>239</v>
      </c>
      <c r="V23" s="165"/>
      <c r="W23" s="165" t="s">
        <v>239</v>
      </c>
      <c r="X23" s="165"/>
      <c r="Y23" s="165" t="s">
        <v>239</v>
      </c>
      <c r="Z23" s="165"/>
      <c r="AA23" s="165" t="s">
        <v>235</v>
      </c>
      <c r="AB23" s="165" t="s">
        <v>235</v>
      </c>
      <c r="AC23" s="165" t="s">
        <v>235</v>
      </c>
      <c r="AD23" s="165"/>
      <c r="AE23" s="165" t="s">
        <v>235</v>
      </c>
      <c r="AF23" s="165" t="s">
        <v>239</v>
      </c>
      <c r="AG23" s="165"/>
      <c r="AH23" s="165" t="s">
        <v>239</v>
      </c>
      <c r="AI23" s="165"/>
      <c r="AJ23" s="165" t="s">
        <v>235</v>
      </c>
      <c r="AK23" s="165"/>
      <c r="AL23" s="165" t="s">
        <v>239</v>
      </c>
      <c r="AM23" s="165"/>
      <c r="AN23" s="165" t="s">
        <v>235</v>
      </c>
      <c r="AO23" s="165" t="s">
        <v>235</v>
      </c>
      <c r="AP23" s="165" t="s">
        <v>235</v>
      </c>
      <c r="AQ23" s="165" t="s">
        <v>239</v>
      </c>
      <c r="AR23" s="165"/>
      <c r="AS23" s="165" t="s">
        <v>235</v>
      </c>
      <c r="AT23" s="165" t="s">
        <v>235</v>
      </c>
      <c r="AU23" s="165" t="s">
        <v>235</v>
      </c>
      <c r="AV23" s="165" t="s">
        <v>235</v>
      </c>
      <c r="AW23" s="165" t="s">
        <v>235</v>
      </c>
      <c r="AX23" s="165" t="s">
        <v>235</v>
      </c>
      <c r="AY23" s="165" t="s">
        <v>239</v>
      </c>
      <c r="AZ23" s="165"/>
      <c r="BA23" s="165" t="s">
        <v>235</v>
      </c>
      <c r="BB23" s="165" t="s">
        <v>239</v>
      </c>
      <c r="BC23" s="165" t="s">
        <v>239</v>
      </c>
    </row>
    <row r="24" spans="1:55" ht="19.5" customHeight="1">
      <c r="A24" s="320"/>
      <c r="B24" s="167" t="s">
        <v>400</v>
      </c>
      <c r="C24" s="164">
        <v>0.002</v>
      </c>
      <c r="D24" s="154" t="s">
        <v>223</v>
      </c>
      <c r="E24" s="165" t="s">
        <v>235</v>
      </c>
      <c r="F24" s="165" t="s">
        <v>235</v>
      </c>
      <c r="G24" s="165" t="s">
        <v>235</v>
      </c>
      <c r="H24" s="165" t="s">
        <v>239</v>
      </c>
      <c r="I24" s="165" t="s">
        <v>239</v>
      </c>
      <c r="J24" s="165"/>
      <c r="K24" s="165" t="s">
        <v>235</v>
      </c>
      <c r="L24" s="165" t="s">
        <v>235</v>
      </c>
      <c r="M24" s="165" t="s">
        <v>239</v>
      </c>
      <c r="N24" s="165" t="s">
        <v>239</v>
      </c>
      <c r="O24" s="165" t="s">
        <v>235</v>
      </c>
      <c r="P24" s="165" t="s">
        <v>399</v>
      </c>
      <c r="Q24" s="165" t="s">
        <v>235</v>
      </c>
      <c r="R24" s="165" t="s">
        <v>235</v>
      </c>
      <c r="S24" s="165"/>
      <c r="T24" s="165" t="s">
        <v>235</v>
      </c>
      <c r="U24" s="165" t="s">
        <v>239</v>
      </c>
      <c r="V24" s="165"/>
      <c r="W24" s="165" t="s">
        <v>239</v>
      </c>
      <c r="X24" s="165"/>
      <c r="Y24" s="165" t="s">
        <v>239</v>
      </c>
      <c r="Z24" s="165"/>
      <c r="AA24" s="165" t="s">
        <v>235</v>
      </c>
      <c r="AB24" s="165" t="s">
        <v>235</v>
      </c>
      <c r="AC24" s="165" t="s">
        <v>235</v>
      </c>
      <c r="AD24" s="165"/>
      <c r="AE24" s="165" t="s">
        <v>235</v>
      </c>
      <c r="AF24" s="165" t="s">
        <v>239</v>
      </c>
      <c r="AG24" s="165"/>
      <c r="AH24" s="165" t="s">
        <v>239</v>
      </c>
      <c r="AI24" s="165"/>
      <c r="AJ24" s="165" t="s">
        <v>235</v>
      </c>
      <c r="AK24" s="165"/>
      <c r="AL24" s="165" t="s">
        <v>239</v>
      </c>
      <c r="AM24" s="165"/>
      <c r="AN24" s="165" t="s">
        <v>235</v>
      </c>
      <c r="AO24" s="165" t="s">
        <v>235</v>
      </c>
      <c r="AP24" s="165" t="s">
        <v>235</v>
      </c>
      <c r="AQ24" s="165" t="s">
        <v>239</v>
      </c>
      <c r="AR24" s="165"/>
      <c r="AS24" s="165" t="s">
        <v>235</v>
      </c>
      <c r="AT24" s="165" t="s">
        <v>235</v>
      </c>
      <c r="AU24" s="165" t="s">
        <v>235</v>
      </c>
      <c r="AV24" s="165" t="s">
        <v>235</v>
      </c>
      <c r="AW24" s="165" t="s">
        <v>235</v>
      </c>
      <c r="AX24" s="165" t="s">
        <v>235</v>
      </c>
      <c r="AY24" s="165" t="s">
        <v>239</v>
      </c>
      <c r="AZ24" s="165"/>
      <c r="BA24" s="165" t="s">
        <v>235</v>
      </c>
      <c r="BB24" s="165" t="s">
        <v>239</v>
      </c>
      <c r="BC24" s="165" t="s">
        <v>239</v>
      </c>
    </row>
    <row r="25" spans="1:55" ht="19.5" customHeight="1">
      <c r="A25" s="320"/>
      <c r="B25" s="167" t="s">
        <v>249</v>
      </c>
      <c r="C25" s="164">
        <v>0.006</v>
      </c>
      <c r="D25" s="154" t="s">
        <v>223</v>
      </c>
      <c r="E25" s="165" t="s">
        <v>250</v>
      </c>
      <c r="F25" s="165" t="s">
        <v>250</v>
      </c>
      <c r="G25" s="165" t="s">
        <v>250</v>
      </c>
      <c r="H25" s="165" t="s">
        <v>251</v>
      </c>
      <c r="I25" s="165" t="s">
        <v>251</v>
      </c>
      <c r="J25" s="165"/>
      <c r="K25" s="165" t="s">
        <v>250</v>
      </c>
      <c r="L25" s="165" t="s">
        <v>250</v>
      </c>
      <c r="M25" s="165" t="s">
        <v>251</v>
      </c>
      <c r="N25" s="165" t="s">
        <v>251</v>
      </c>
      <c r="O25" s="165" t="s">
        <v>250</v>
      </c>
      <c r="P25" s="165" t="s">
        <v>401</v>
      </c>
      <c r="Q25" s="165" t="s">
        <v>250</v>
      </c>
      <c r="R25" s="165" t="s">
        <v>250</v>
      </c>
      <c r="S25" s="165"/>
      <c r="T25" s="165" t="s">
        <v>250</v>
      </c>
      <c r="U25" s="165" t="s">
        <v>251</v>
      </c>
      <c r="V25" s="165"/>
      <c r="W25" s="165" t="s">
        <v>251</v>
      </c>
      <c r="X25" s="165"/>
      <c r="Y25" s="165" t="s">
        <v>251</v>
      </c>
      <c r="Z25" s="165"/>
      <c r="AA25" s="165" t="s">
        <v>250</v>
      </c>
      <c r="AB25" s="165" t="s">
        <v>250</v>
      </c>
      <c r="AC25" s="165" t="s">
        <v>250</v>
      </c>
      <c r="AD25" s="165"/>
      <c r="AE25" s="165" t="s">
        <v>250</v>
      </c>
      <c r="AF25" s="165" t="s">
        <v>251</v>
      </c>
      <c r="AG25" s="165"/>
      <c r="AH25" s="165" t="s">
        <v>251</v>
      </c>
      <c r="AI25" s="165"/>
      <c r="AJ25" s="165" t="s">
        <v>250</v>
      </c>
      <c r="AK25" s="165"/>
      <c r="AL25" s="165" t="s">
        <v>251</v>
      </c>
      <c r="AM25" s="165"/>
      <c r="AN25" s="165" t="s">
        <v>250</v>
      </c>
      <c r="AO25" s="165" t="s">
        <v>250</v>
      </c>
      <c r="AP25" s="165" t="s">
        <v>250</v>
      </c>
      <c r="AQ25" s="165" t="s">
        <v>251</v>
      </c>
      <c r="AR25" s="165"/>
      <c r="AS25" s="165" t="s">
        <v>250</v>
      </c>
      <c r="AT25" s="165" t="s">
        <v>250</v>
      </c>
      <c r="AU25" s="165" t="s">
        <v>250</v>
      </c>
      <c r="AV25" s="165" t="s">
        <v>250</v>
      </c>
      <c r="AW25" s="165" t="s">
        <v>250</v>
      </c>
      <c r="AX25" s="165" t="s">
        <v>250</v>
      </c>
      <c r="AY25" s="165" t="s">
        <v>251</v>
      </c>
      <c r="AZ25" s="165"/>
      <c r="BA25" s="165" t="s">
        <v>250</v>
      </c>
      <c r="BB25" s="165" t="s">
        <v>251</v>
      </c>
      <c r="BC25" s="165" t="s">
        <v>251</v>
      </c>
    </row>
    <row r="26" spans="1:55" ht="19.5" customHeight="1">
      <c r="A26" s="320"/>
      <c r="B26" s="167" t="s">
        <v>252</v>
      </c>
      <c r="C26" s="164">
        <v>0.003</v>
      </c>
      <c r="D26" s="154" t="s">
        <v>223</v>
      </c>
      <c r="E26" s="165" t="s">
        <v>250</v>
      </c>
      <c r="F26" s="165" t="s">
        <v>250</v>
      </c>
      <c r="G26" s="165" t="s">
        <v>250</v>
      </c>
      <c r="H26" s="165" t="s">
        <v>224</v>
      </c>
      <c r="I26" s="165" t="s">
        <v>224</v>
      </c>
      <c r="J26" s="165"/>
      <c r="K26" s="165" t="s">
        <v>250</v>
      </c>
      <c r="L26" s="165" t="s">
        <v>250</v>
      </c>
      <c r="M26" s="165" t="s">
        <v>224</v>
      </c>
      <c r="N26" s="165" t="s">
        <v>224</v>
      </c>
      <c r="O26" s="165" t="s">
        <v>250</v>
      </c>
      <c r="P26" s="165" t="s">
        <v>402</v>
      </c>
      <c r="Q26" s="165" t="s">
        <v>250</v>
      </c>
      <c r="R26" s="165" t="s">
        <v>250</v>
      </c>
      <c r="S26" s="165"/>
      <c r="T26" s="165" t="s">
        <v>250</v>
      </c>
      <c r="U26" s="165" t="s">
        <v>224</v>
      </c>
      <c r="V26" s="165"/>
      <c r="W26" s="165" t="s">
        <v>224</v>
      </c>
      <c r="X26" s="165"/>
      <c r="Y26" s="165" t="s">
        <v>224</v>
      </c>
      <c r="Z26" s="165"/>
      <c r="AA26" s="165" t="s">
        <v>250</v>
      </c>
      <c r="AB26" s="165" t="s">
        <v>250</v>
      </c>
      <c r="AC26" s="165" t="s">
        <v>250</v>
      </c>
      <c r="AD26" s="165"/>
      <c r="AE26" s="165" t="s">
        <v>250</v>
      </c>
      <c r="AF26" s="165" t="s">
        <v>224</v>
      </c>
      <c r="AG26" s="165"/>
      <c r="AH26" s="165" t="s">
        <v>224</v>
      </c>
      <c r="AI26" s="165"/>
      <c r="AJ26" s="165" t="s">
        <v>250</v>
      </c>
      <c r="AK26" s="165"/>
      <c r="AL26" s="165" t="s">
        <v>224</v>
      </c>
      <c r="AM26" s="165"/>
      <c r="AN26" s="165" t="s">
        <v>250</v>
      </c>
      <c r="AO26" s="165" t="s">
        <v>250</v>
      </c>
      <c r="AP26" s="165" t="s">
        <v>250</v>
      </c>
      <c r="AQ26" s="165" t="s">
        <v>224</v>
      </c>
      <c r="AR26" s="165"/>
      <c r="AS26" s="165" t="s">
        <v>250</v>
      </c>
      <c r="AT26" s="165" t="s">
        <v>250</v>
      </c>
      <c r="AU26" s="165" t="s">
        <v>250</v>
      </c>
      <c r="AV26" s="165" t="s">
        <v>250</v>
      </c>
      <c r="AW26" s="165" t="s">
        <v>250</v>
      </c>
      <c r="AX26" s="165" t="s">
        <v>250</v>
      </c>
      <c r="AY26" s="165" t="s">
        <v>224</v>
      </c>
      <c r="AZ26" s="165"/>
      <c r="BA26" s="165" t="s">
        <v>250</v>
      </c>
      <c r="BB26" s="165" t="s">
        <v>224</v>
      </c>
      <c r="BC26" s="165" t="s">
        <v>224</v>
      </c>
    </row>
    <row r="27" spans="1:55" ht="19.5" customHeight="1">
      <c r="A27" s="320"/>
      <c r="B27" s="167" t="s">
        <v>253</v>
      </c>
      <c r="C27" s="164">
        <v>0.02</v>
      </c>
      <c r="D27" s="154" t="s">
        <v>223</v>
      </c>
      <c r="E27" s="165" t="s">
        <v>229</v>
      </c>
      <c r="F27" s="165" t="s">
        <v>229</v>
      </c>
      <c r="G27" s="165" t="s">
        <v>229</v>
      </c>
      <c r="H27" s="165" t="s">
        <v>250</v>
      </c>
      <c r="I27" s="165" t="s">
        <v>250</v>
      </c>
      <c r="J27" s="165"/>
      <c r="K27" s="165" t="s">
        <v>229</v>
      </c>
      <c r="L27" s="165" t="s">
        <v>229</v>
      </c>
      <c r="M27" s="165" t="s">
        <v>250</v>
      </c>
      <c r="N27" s="165" t="s">
        <v>250</v>
      </c>
      <c r="O27" s="165" t="s">
        <v>229</v>
      </c>
      <c r="P27" s="165" t="s">
        <v>403</v>
      </c>
      <c r="Q27" s="165" t="s">
        <v>229</v>
      </c>
      <c r="R27" s="165" t="s">
        <v>229</v>
      </c>
      <c r="S27" s="165"/>
      <c r="T27" s="165" t="s">
        <v>229</v>
      </c>
      <c r="U27" s="165" t="s">
        <v>250</v>
      </c>
      <c r="V27" s="165"/>
      <c r="W27" s="165" t="s">
        <v>250</v>
      </c>
      <c r="X27" s="165"/>
      <c r="Y27" s="165" t="s">
        <v>250</v>
      </c>
      <c r="Z27" s="165"/>
      <c r="AA27" s="165" t="s">
        <v>229</v>
      </c>
      <c r="AB27" s="165" t="s">
        <v>229</v>
      </c>
      <c r="AC27" s="165" t="s">
        <v>229</v>
      </c>
      <c r="AD27" s="165"/>
      <c r="AE27" s="165" t="s">
        <v>229</v>
      </c>
      <c r="AF27" s="165" t="s">
        <v>250</v>
      </c>
      <c r="AG27" s="165"/>
      <c r="AH27" s="165" t="s">
        <v>250</v>
      </c>
      <c r="AI27" s="165"/>
      <c r="AJ27" s="165" t="s">
        <v>229</v>
      </c>
      <c r="AK27" s="165"/>
      <c r="AL27" s="165" t="s">
        <v>250</v>
      </c>
      <c r="AM27" s="165"/>
      <c r="AN27" s="165" t="s">
        <v>229</v>
      </c>
      <c r="AO27" s="165" t="s">
        <v>229</v>
      </c>
      <c r="AP27" s="165" t="s">
        <v>229</v>
      </c>
      <c r="AQ27" s="165" t="s">
        <v>250</v>
      </c>
      <c r="AR27" s="165"/>
      <c r="AS27" s="165" t="s">
        <v>229</v>
      </c>
      <c r="AT27" s="165" t="s">
        <v>229</v>
      </c>
      <c r="AU27" s="165" t="s">
        <v>229</v>
      </c>
      <c r="AV27" s="165" t="s">
        <v>229</v>
      </c>
      <c r="AW27" s="165" t="s">
        <v>229</v>
      </c>
      <c r="AX27" s="165" t="s">
        <v>229</v>
      </c>
      <c r="AY27" s="165" t="s">
        <v>250</v>
      </c>
      <c r="AZ27" s="165"/>
      <c r="BA27" s="165" t="s">
        <v>229</v>
      </c>
      <c r="BB27" s="165" t="s">
        <v>250</v>
      </c>
      <c r="BC27" s="165" t="s">
        <v>250</v>
      </c>
    </row>
    <row r="28" spans="1:55" ht="19.5" customHeight="1">
      <c r="A28" s="320"/>
      <c r="B28" s="167" t="s">
        <v>254</v>
      </c>
      <c r="C28" s="164">
        <v>0.01</v>
      </c>
      <c r="D28" s="154" t="s">
        <v>223</v>
      </c>
      <c r="E28" s="165" t="s">
        <v>235</v>
      </c>
      <c r="F28" s="165" t="s">
        <v>235</v>
      </c>
      <c r="G28" s="165" t="s">
        <v>235</v>
      </c>
      <c r="H28" s="165" t="s">
        <v>239</v>
      </c>
      <c r="I28" s="165" t="s">
        <v>239</v>
      </c>
      <c r="J28" s="165"/>
      <c r="K28" s="165" t="s">
        <v>235</v>
      </c>
      <c r="L28" s="165" t="s">
        <v>235</v>
      </c>
      <c r="M28" s="165" t="s">
        <v>239</v>
      </c>
      <c r="N28" s="165" t="s">
        <v>239</v>
      </c>
      <c r="O28" s="165" t="s">
        <v>235</v>
      </c>
      <c r="P28" s="165" t="s">
        <v>399</v>
      </c>
      <c r="Q28" s="165" t="s">
        <v>235</v>
      </c>
      <c r="R28" s="165" t="s">
        <v>235</v>
      </c>
      <c r="S28" s="165"/>
      <c r="T28" s="165" t="s">
        <v>235</v>
      </c>
      <c r="U28" s="165" t="s">
        <v>239</v>
      </c>
      <c r="V28" s="165"/>
      <c r="W28" s="165" t="s">
        <v>239</v>
      </c>
      <c r="X28" s="165"/>
      <c r="Y28" s="165" t="s">
        <v>239</v>
      </c>
      <c r="Z28" s="165"/>
      <c r="AA28" s="165" t="s">
        <v>235</v>
      </c>
      <c r="AB28" s="165" t="s">
        <v>235</v>
      </c>
      <c r="AC28" s="165" t="s">
        <v>235</v>
      </c>
      <c r="AD28" s="165"/>
      <c r="AE28" s="165" t="s">
        <v>235</v>
      </c>
      <c r="AF28" s="165" t="s">
        <v>239</v>
      </c>
      <c r="AG28" s="165"/>
      <c r="AH28" s="165" t="s">
        <v>239</v>
      </c>
      <c r="AI28" s="165"/>
      <c r="AJ28" s="165" t="s">
        <v>235</v>
      </c>
      <c r="AK28" s="165"/>
      <c r="AL28" s="165" t="s">
        <v>239</v>
      </c>
      <c r="AM28" s="165"/>
      <c r="AN28" s="165" t="s">
        <v>235</v>
      </c>
      <c r="AO28" s="165" t="s">
        <v>235</v>
      </c>
      <c r="AP28" s="165" t="s">
        <v>235</v>
      </c>
      <c r="AQ28" s="165" t="s">
        <v>239</v>
      </c>
      <c r="AR28" s="165"/>
      <c r="AS28" s="165" t="s">
        <v>235</v>
      </c>
      <c r="AT28" s="165" t="s">
        <v>235</v>
      </c>
      <c r="AU28" s="165" t="s">
        <v>235</v>
      </c>
      <c r="AV28" s="165" t="s">
        <v>235</v>
      </c>
      <c r="AW28" s="165" t="s">
        <v>235</v>
      </c>
      <c r="AX28" s="165" t="s">
        <v>235</v>
      </c>
      <c r="AY28" s="165" t="s">
        <v>239</v>
      </c>
      <c r="AZ28" s="165"/>
      <c r="BA28" s="165" t="s">
        <v>235</v>
      </c>
      <c r="BB28" s="165" t="s">
        <v>239</v>
      </c>
      <c r="BC28" s="165" t="s">
        <v>239</v>
      </c>
    </row>
    <row r="29" spans="1:55" ht="19.5" customHeight="1">
      <c r="A29" s="320"/>
      <c r="B29" s="167" t="s">
        <v>255</v>
      </c>
      <c r="C29" s="164">
        <v>0.01</v>
      </c>
      <c r="D29" s="154" t="s">
        <v>223</v>
      </c>
      <c r="E29" s="165" t="s">
        <v>229</v>
      </c>
      <c r="F29" s="165" t="s">
        <v>229</v>
      </c>
      <c r="G29" s="165" t="s">
        <v>229</v>
      </c>
      <c r="H29" s="165" t="s">
        <v>229</v>
      </c>
      <c r="I29" s="165" t="s">
        <v>229</v>
      </c>
      <c r="J29" s="165"/>
      <c r="K29" s="165" t="s">
        <v>229</v>
      </c>
      <c r="L29" s="165" t="s">
        <v>229</v>
      </c>
      <c r="M29" s="165" t="s">
        <v>229</v>
      </c>
      <c r="N29" s="165" t="s">
        <v>229</v>
      </c>
      <c r="O29" s="165" t="s">
        <v>229</v>
      </c>
      <c r="P29" s="165" t="s">
        <v>396</v>
      </c>
      <c r="Q29" s="165" t="s">
        <v>229</v>
      </c>
      <c r="R29" s="168" t="s">
        <v>229</v>
      </c>
      <c r="S29" s="165"/>
      <c r="T29" s="165" t="s">
        <v>229</v>
      </c>
      <c r="U29" s="165" t="s">
        <v>229</v>
      </c>
      <c r="V29" s="165"/>
      <c r="W29" s="165" t="s">
        <v>229</v>
      </c>
      <c r="X29" s="165"/>
      <c r="Y29" s="165" t="s">
        <v>229</v>
      </c>
      <c r="Z29" s="165"/>
      <c r="AA29" s="165" t="s">
        <v>229</v>
      </c>
      <c r="AB29" s="165" t="s">
        <v>229</v>
      </c>
      <c r="AC29" s="165" t="s">
        <v>229</v>
      </c>
      <c r="AD29" s="165"/>
      <c r="AE29" s="165" t="s">
        <v>229</v>
      </c>
      <c r="AF29" s="165" t="s">
        <v>229</v>
      </c>
      <c r="AG29" s="165"/>
      <c r="AH29" s="165" t="s">
        <v>229</v>
      </c>
      <c r="AI29" s="165"/>
      <c r="AJ29" s="165" t="s">
        <v>229</v>
      </c>
      <c r="AK29" s="165"/>
      <c r="AL29" s="165" t="s">
        <v>229</v>
      </c>
      <c r="AM29" s="165"/>
      <c r="AN29" s="165" t="s">
        <v>229</v>
      </c>
      <c r="AO29" s="165" t="s">
        <v>229</v>
      </c>
      <c r="AP29" s="165" t="s">
        <v>229</v>
      </c>
      <c r="AQ29" s="165" t="s">
        <v>229</v>
      </c>
      <c r="AR29" s="165"/>
      <c r="AS29" s="165" t="s">
        <v>229</v>
      </c>
      <c r="AT29" s="165" t="s">
        <v>229</v>
      </c>
      <c r="AU29" s="165" t="s">
        <v>229</v>
      </c>
      <c r="AV29" s="165" t="s">
        <v>229</v>
      </c>
      <c r="AW29" s="165" t="s">
        <v>229</v>
      </c>
      <c r="AX29" s="165" t="s">
        <v>229</v>
      </c>
      <c r="AY29" s="165" t="s">
        <v>229</v>
      </c>
      <c r="AZ29" s="165"/>
      <c r="BA29" s="165" t="s">
        <v>229</v>
      </c>
      <c r="BB29" s="165" t="s">
        <v>229</v>
      </c>
      <c r="BC29" s="165" t="s">
        <v>229</v>
      </c>
    </row>
    <row r="30" spans="1:55" ht="19.5" customHeight="1">
      <c r="A30" s="320"/>
      <c r="B30" s="167" t="s">
        <v>256</v>
      </c>
      <c r="C30" s="164" t="s">
        <v>257</v>
      </c>
      <c r="D30" s="154" t="s">
        <v>223</v>
      </c>
      <c r="E30" s="166">
        <v>0.98</v>
      </c>
      <c r="F30" s="171">
        <v>1</v>
      </c>
      <c r="G30" s="171">
        <v>1</v>
      </c>
      <c r="H30" s="166"/>
      <c r="I30" s="166"/>
      <c r="J30" s="165"/>
      <c r="K30" s="166">
        <v>3.9</v>
      </c>
      <c r="L30" s="171">
        <v>1</v>
      </c>
      <c r="M30" s="165" t="s">
        <v>258</v>
      </c>
      <c r="N30" s="165" t="s">
        <v>258</v>
      </c>
      <c r="O30" s="166">
        <v>0.28</v>
      </c>
      <c r="P30" s="166" t="s">
        <v>258</v>
      </c>
      <c r="Q30" s="166">
        <v>2.5</v>
      </c>
      <c r="R30" s="166">
        <v>0.72</v>
      </c>
      <c r="S30" s="165"/>
      <c r="T30" s="166">
        <v>0.25</v>
      </c>
      <c r="U30" s="166">
        <v>0.13</v>
      </c>
      <c r="V30" s="165"/>
      <c r="W30" s="166">
        <v>0.12</v>
      </c>
      <c r="X30" s="165"/>
      <c r="Y30" s="166">
        <v>0.04</v>
      </c>
      <c r="Z30" s="165"/>
      <c r="AA30" s="166">
        <v>0.07</v>
      </c>
      <c r="AB30" s="166">
        <v>0.29</v>
      </c>
      <c r="AC30" s="166">
        <v>3.3</v>
      </c>
      <c r="AD30" s="165"/>
      <c r="AE30" s="166">
        <v>3.2</v>
      </c>
      <c r="AF30" s="166" t="s">
        <v>404</v>
      </c>
      <c r="AG30" s="165"/>
      <c r="AH30" s="166" t="s">
        <v>405</v>
      </c>
      <c r="AI30" s="165"/>
      <c r="AJ30" s="166" t="s">
        <v>259</v>
      </c>
      <c r="AK30" s="165"/>
      <c r="AL30" s="166" t="s">
        <v>406</v>
      </c>
      <c r="AM30" s="165"/>
      <c r="AN30" s="166">
        <v>6.9</v>
      </c>
      <c r="AO30" s="166">
        <v>2.4</v>
      </c>
      <c r="AP30" s="166">
        <v>2.6</v>
      </c>
      <c r="AQ30" s="166">
        <v>0.15</v>
      </c>
      <c r="AR30" s="165"/>
      <c r="AS30" s="166">
        <v>0.32</v>
      </c>
      <c r="AT30" s="166">
        <v>0.38</v>
      </c>
      <c r="AU30" s="169">
        <v>0.71</v>
      </c>
      <c r="AV30" s="166">
        <v>0.3</v>
      </c>
      <c r="AW30" s="166">
        <v>5.1</v>
      </c>
      <c r="AX30" s="166">
        <v>2.1</v>
      </c>
      <c r="AY30" s="165" t="s">
        <v>258</v>
      </c>
      <c r="AZ30" s="165"/>
      <c r="BA30" s="166" t="s">
        <v>407</v>
      </c>
      <c r="BB30" s="166" t="s">
        <v>258</v>
      </c>
      <c r="BC30" s="166" t="s">
        <v>258</v>
      </c>
    </row>
    <row r="31" spans="1:55" ht="19.5" customHeight="1">
      <c r="A31" s="320"/>
      <c r="B31" s="167" t="s">
        <v>260</v>
      </c>
      <c r="C31" s="164" t="s">
        <v>257</v>
      </c>
      <c r="D31" s="154" t="s">
        <v>223</v>
      </c>
      <c r="E31" s="166">
        <v>0.05</v>
      </c>
      <c r="F31" s="166">
        <v>0.05</v>
      </c>
      <c r="G31" s="166" t="s">
        <v>259</v>
      </c>
      <c r="H31" s="166"/>
      <c r="I31" s="166"/>
      <c r="J31" s="165"/>
      <c r="K31" s="165">
        <v>0.2</v>
      </c>
      <c r="L31" s="165" t="s">
        <v>259</v>
      </c>
      <c r="M31" s="165" t="s">
        <v>258</v>
      </c>
      <c r="N31" s="165" t="s">
        <v>258</v>
      </c>
      <c r="O31" s="165" t="s">
        <v>259</v>
      </c>
      <c r="P31" s="166" t="s">
        <v>258</v>
      </c>
      <c r="Q31" s="166">
        <v>0.27</v>
      </c>
      <c r="R31" s="166" t="s">
        <v>259</v>
      </c>
      <c r="S31" s="165"/>
      <c r="T31" s="166" t="s">
        <v>259</v>
      </c>
      <c r="U31" s="166">
        <v>0.001</v>
      </c>
      <c r="V31" s="165"/>
      <c r="W31" s="166">
        <v>0.001</v>
      </c>
      <c r="X31" s="165"/>
      <c r="Y31" s="166">
        <v>0.001</v>
      </c>
      <c r="Z31" s="165"/>
      <c r="AA31" s="165" t="s">
        <v>259</v>
      </c>
      <c r="AB31" s="165" t="s">
        <v>259</v>
      </c>
      <c r="AC31" s="166" t="s">
        <v>259</v>
      </c>
      <c r="AD31" s="165"/>
      <c r="AE31" s="166">
        <v>0.17</v>
      </c>
      <c r="AF31" s="166" t="s">
        <v>408</v>
      </c>
      <c r="AG31" s="165"/>
      <c r="AH31" s="166" t="s">
        <v>409</v>
      </c>
      <c r="AI31" s="165"/>
      <c r="AJ31" s="166" t="s">
        <v>259</v>
      </c>
      <c r="AK31" s="165"/>
      <c r="AL31" s="166" t="s">
        <v>410</v>
      </c>
      <c r="AM31" s="165"/>
      <c r="AN31" s="166">
        <v>0.13</v>
      </c>
      <c r="AO31" s="166" t="s">
        <v>259</v>
      </c>
      <c r="AP31" s="165" t="s">
        <v>259</v>
      </c>
      <c r="AQ31" s="166">
        <v>0.001</v>
      </c>
      <c r="AR31" s="165"/>
      <c r="AS31" s="165" t="s">
        <v>259</v>
      </c>
      <c r="AT31" s="165" t="s">
        <v>259</v>
      </c>
      <c r="AU31" s="165" t="s">
        <v>259</v>
      </c>
      <c r="AV31" s="166" t="s">
        <v>259</v>
      </c>
      <c r="AW31" s="166" t="s">
        <v>259</v>
      </c>
      <c r="AX31" s="166">
        <v>0.11</v>
      </c>
      <c r="AY31" s="165" t="s">
        <v>258</v>
      </c>
      <c r="AZ31" s="165"/>
      <c r="BA31" s="166" t="s">
        <v>411</v>
      </c>
      <c r="BB31" s="165" t="s">
        <v>258</v>
      </c>
      <c r="BC31" s="166" t="s">
        <v>258</v>
      </c>
    </row>
    <row r="32" spans="1:55" ht="19.5" customHeight="1">
      <c r="A32" s="320"/>
      <c r="B32" s="170" t="s">
        <v>261</v>
      </c>
      <c r="C32" s="164">
        <v>10</v>
      </c>
      <c r="D32" s="154" t="s">
        <v>223</v>
      </c>
      <c r="E32" s="171">
        <v>1</v>
      </c>
      <c r="F32" s="171">
        <v>1</v>
      </c>
      <c r="G32" s="171">
        <v>1</v>
      </c>
      <c r="H32" s="166">
        <v>0.22</v>
      </c>
      <c r="I32" s="169">
        <v>0.33</v>
      </c>
      <c r="J32" s="165"/>
      <c r="K32" s="166">
        <v>4.1</v>
      </c>
      <c r="L32" s="171">
        <v>1</v>
      </c>
      <c r="M32" s="166"/>
      <c r="N32" s="166"/>
      <c r="O32" s="166">
        <v>0.33</v>
      </c>
      <c r="P32" s="166">
        <v>0.077</v>
      </c>
      <c r="Q32" s="166">
        <v>2.8</v>
      </c>
      <c r="R32" s="166">
        <v>0.77</v>
      </c>
      <c r="S32" s="165"/>
      <c r="T32" s="166">
        <v>0.3</v>
      </c>
      <c r="U32" s="166">
        <v>0.14</v>
      </c>
      <c r="V32" s="166"/>
      <c r="W32" s="166">
        <v>0.13</v>
      </c>
      <c r="X32" s="166"/>
      <c r="Y32" s="166">
        <v>0.04</v>
      </c>
      <c r="Z32" s="166"/>
      <c r="AA32" s="166">
        <v>0.07</v>
      </c>
      <c r="AB32" s="166">
        <v>0.34</v>
      </c>
      <c r="AC32" s="166">
        <v>3.3</v>
      </c>
      <c r="AD32" s="165"/>
      <c r="AE32" s="166">
        <v>3.4</v>
      </c>
      <c r="AF32" s="166" t="s">
        <v>412</v>
      </c>
      <c r="AG32" s="165"/>
      <c r="AH32" s="166" t="s">
        <v>413</v>
      </c>
      <c r="AI32" s="165"/>
      <c r="AJ32" s="166" t="s">
        <v>395</v>
      </c>
      <c r="AK32" s="165"/>
      <c r="AL32" s="169" t="s">
        <v>414</v>
      </c>
      <c r="AM32" s="165"/>
      <c r="AN32" s="166">
        <v>7</v>
      </c>
      <c r="AO32" s="166">
        <v>2.4</v>
      </c>
      <c r="AP32" s="166">
        <v>2.7</v>
      </c>
      <c r="AQ32" s="166">
        <v>0.15</v>
      </c>
      <c r="AR32" s="166"/>
      <c r="AS32" s="166">
        <v>0.37</v>
      </c>
      <c r="AT32" s="166">
        <v>0.43</v>
      </c>
      <c r="AU32" s="166">
        <v>0.76</v>
      </c>
      <c r="AV32" s="166">
        <v>0.35</v>
      </c>
      <c r="AW32" s="166">
        <v>5.2</v>
      </c>
      <c r="AX32" s="166">
        <v>2.2</v>
      </c>
      <c r="AY32" s="166" t="s">
        <v>415</v>
      </c>
      <c r="AZ32" s="166"/>
      <c r="BA32" s="169" t="s">
        <v>416</v>
      </c>
      <c r="BB32" s="166" t="s">
        <v>415</v>
      </c>
      <c r="BC32" s="166">
        <v>0.081</v>
      </c>
    </row>
    <row r="33" spans="1:55" ht="19.5" customHeight="1">
      <c r="A33" s="320"/>
      <c r="B33" s="167" t="s">
        <v>262</v>
      </c>
      <c r="C33" s="164">
        <v>0.8</v>
      </c>
      <c r="D33" s="154" t="s">
        <v>223</v>
      </c>
      <c r="E33" s="166" t="s">
        <v>263</v>
      </c>
      <c r="F33" s="166" t="s">
        <v>263</v>
      </c>
      <c r="G33" s="165">
        <v>0.12</v>
      </c>
      <c r="H33" s="165" t="s">
        <v>258</v>
      </c>
      <c r="I33" s="165" t="s">
        <v>258</v>
      </c>
      <c r="J33" s="166">
        <v>0.16</v>
      </c>
      <c r="K33" s="165" t="s">
        <v>258</v>
      </c>
      <c r="L33" s="166" t="s">
        <v>263</v>
      </c>
      <c r="M33" s="165"/>
      <c r="N33" s="165"/>
      <c r="O33" s="166">
        <v>0.09</v>
      </c>
      <c r="P33" s="166" t="s">
        <v>417</v>
      </c>
      <c r="Q33" s="165">
        <v>0.11</v>
      </c>
      <c r="R33" s="166" t="s">
        <v>263</v>
      </c>
      <c r="S33" s="165" t="s">
        <v>263</v>
      </c>
      <c r="T33" s="169" t="s">
        <v>263</v>
      </c>
      <c r="U33" s="165" t="s">
        <v>259</v>
      </c>
      <c r="V33" s="165"/>
      <c r="W33" s="169" t="s">
        <v>259</v>
      </c>
      <c r="X33" s="165"/>
      <c r="Y33" s="165" t="s">
        <v>259</v>
      </c>
      <c r="Z33" s="165"/>
      <c r="AA33" s="165" t="s">
        <v>258</v>
      </c>
      <c r="AB33" s="166" t="s">
        <v>418</v>
      </c>
      <c r="AC33" s="165" t="s">
        <v>258</v>
      </c>
      <c r="AD33" s="166" t="s">
        <v>418</v>
      </c>
      <c r="AE33" s="169">
        <v>0.11</v>
      </c>
      <c r="AF33" s="165" t="s">
        <v>258</v>
      </c>
      <c r="AG33" s="166">
        <v>0.1</v>
      </c>
      <c r="AH33" s="165" t="s">
        <v>258</v>
      </c>
      <c r="AI33" s="166">
        <v>0.1</v>
      </c>
      <c r="AJ33" s="165" t="s">
        <v>258</v>
      </c>
      <c r="AK33" s="166">
        <v>0.15</v>
      </c>
      <c r="AL33" s="165" t="s">
        <v>258</v>
      </c>
      <c r="AM33" s="166">
        <v>0.11</v>
      </c>
      <c r="AN33" s="166">
        <v>0.08</v>
      </c>
      <c r="AO33" s="166">
        <v>0.13</v>
      </c>
      <c r="AP33" s="166">
        <v>0.12</v>
      </c>
      <c r="AQ33" s="165">
        <v>0.08</v>
      </c>
      <c r="AR33" s="165"/>
      <c r="AS33" s="166" t="s">
        <v>418</v>
      </c>
      <c r="AT33" s="166" t="s">
        <v>419</v>
      </c>
      <c r="AU33" s="169">
        <v>0.1</v>
      </c>
      <c r="AV33" s="169">
        <v>0.12</v>
      </c>
      <c r="AW33" s="166">
        <v>0.09</v>
      </c>
      <c r="AX33" s="166">
        <v>0.11</v>
      </c>
      <c r="AY33" s="166" t="s">
        <v>417</v>
      </c>
      <c r="AZ33" s="166"/>
      <c r="BA33" s="166" t="s">
        <v>420</v>
      </c>
      <c r="BB33" s="165" t="s">
        <v>417</v>
      </c>
      <c r="BC33" s="165" t="s">
        <v>259</v>
      </c>
    </row>
    <row r="34" spans="1:55" ht="19.5" customHeight="1">
      <c r="A34" s="320"/>
      <c r="B34" s="167" t="s">
        <v>264</v>
      </c>
      <c r="C34" s="164">
        <v>1</v>
      </c>
      <c r="D34" s="154" t="s">
        <v>265</v>
      </c>
      <c r="E34" s="165" t="s">
        <v>259</v>
      </c>
      <c r="F34" s="166" t="s">
        <v>259</v>
      </c>
      <c r="G34" s="165" t="s">
        <v>259</v>
      </c>
      <c r="H34" s="165" t="s">
        <v>258</v>
      </c>
      <c r="I34" s="165" t="s">
        <v>258</v>
      </c>
      <c r="J34" s="166">
        <v>0.11</v>
      </c>
      <c r="K34" s="165" t="s">
        <v>258</v>
      </c>
      <c r="L34" s="166" t="s">
        <v>259</v>
      </c>
      <c r="M34" s="165"/>
      <c r="N34" s="166"/>
      <c r="O34" s="165" t="s">
        <v>259</v>
      </c>
      <c r="P34" s="165" t="s">
        <v>421</v>
      </c>
      <c r="Q34" s="165">
        <v>0.45</v>
      </c>
      <c r="R34" s="166" t="s">
        <v>259</v>
      </c>
      <c r="S34" s="166" t="s">
        <v>259</v>
      </c>
      <c r="T34" s="165" t="s">
        <v>259</v>
      </c>
      <c r="U34" s="166">
        <v>0.02</v>
      </c>
      <c r="V34" s="165"/>
      <c r="W34" s="166">
        <v>0.75</v>
      </c>
      <c r="X34" s="165"/>
      <c r="Y34" s="166">
        <v>0.4</v>
      </c>
      <c r="Z34" s="165"/>
      <c r="AA34" s="165" t="s">
        <v>258</v>
      </c>
      <c r="AB34" s="166" t="s">
        <v>259</v>
      </c>
      <c r="AC34" s="165" t="s">
        <v>258</v>
      </c>
      <c r="AD34" s="165">
        <v>0.05</v>
      </c>
      <c r="AE34" s="166" t="s">
        <v>259</v>
      </c>
      <c r="AF34" s="165" t="s">
        <v>258</v>
      </c>
      <c r="AG34" s="166">
        <v>0.03</v>
      </c>
      <c r="AH34" s="165" t="s">
        <v>258</v>
      </c>
      <c r="AI34" s="166">
        <v>0.04</v>
      </c>
      <c r="AJ34" s="165" t="s">
        <v>258</v>
      </c>
      <c r="AK34" s="166">
        <v>0.24</v>
      </c>
      <c r="AL34" s="165" t="s">
        <v>258</v>
      </c>
      <c r="AM34" s="166">
        <v>0.03</v>
      </c>
      <c r="AN34" s="166">
        <v>0.05</v>
      </c>
      <c r="AO34" s="166">
        <v>0.08</v>
      </c>
      <c r="AP34" s="166" t="s">
        <v>259</v>
      </c>
      <c r="AQ34" s="166">
        <v>0.1</v>
      </c>
      <c r="AR34" s="165"/>
      <c r="AS34" s="166" t="s">
        <v>259</v>
      </c>
      <c r="AT34" s="166" t="s">
        <v>259</v>
      </c>
      <c r="AU34" s="165" t="s">
        <v>259</v>
      </c>
      <c r="AV34" s="165" t="s">
        <v>259</v>
      </c>
      <c r="AW34" s="166">
        <v>0.07</v>
      </c>
      <c r="AX34" s="166">
        <v>0.06</v>
      </c>
      <c r="AY34" s="166" t="s">
        <v>421</v>
      </c>
      <c r="AZ34" s="166"/>
      <c r="BA34" s="166" t="s">
        <v>422</v>
      </c>
      <c r="BB34" s="165" t="s">
        <v>421</v>
      </c>
      <c r="BC34" s="165" t="s">
        <v>231</v>
      </c>
    </row>
    <row r="35" spans="1:55" ht="19.5" customHeight="1">
      <c r="A35" s="320"/>
      <c r="B35" s="167" t="s">
        <v>266</v>
      </c>
      <c r="C35" s="164">
        <v>0.05</v>
      </c>
      <c r="D35" s="154" t="s">
        <v>223</v>
      </c>
      <c r="E35" s="165" t="s">
        <v>232</v>
      </c>
      <c r="F35" s="165" t="s">
        <v>232</v>
      </c>
      <c r="G35" s="165" t="s">
        <v>232</v>
      </c>
      <c r="H35" s="165" t="s">
        <v>232</v>
      </c>
      <c r="I35" s="165" t="s">
        <v>232</v>
      </c>
      <c r="J35" s="165"/>
      <c r="K35" s="165" t="s">
        <v>232</v>
      </c>
      <c r="L35" s="165" t="s">
        <v>232</v>
      </c>
      <c r="M35" s="165"/>
      <c r="N35" s="165"/>
      <c r="O35" s="165" t="s">
        <v>232</v>
      </c>
      <c r="P35" s="165" t="s">
        <v>397</v>
      </c>
      <c r="Q35" s="165" t="s">
        <v>232</v>
      </c>
      <c r="R35" s="165" t="s">
        <v>232</v>
      </c>
      <c r="S35" s="165"/>
      <c r="T35" s="165" t="s">
        <v>232</v>
      </c>
      <c r="U35" s="165" t="s">
        <v>232</v>
      </c>
      <c r="V35" s="165"/>
      <c r="W35" s="165" t="s">
        <v>232</v>
      </c>
      <c r="X35" s="166"/>
      <c r="Y35" s="165" t="s">
        <v>232</v>
      </c>
      <c r="Z35" s="165"/>
      <c r="AA35" s="165" t="s">
        <v>232</v>
      </c>
      <c r="AB35" s="165" t="s">
        <v>232</v>
      </c>
      <c r="AC35" s="165" t="s">
        <v>232</v>
      </c>
      <c r="AD35" s="165"/>
      <c r="AE35" s="165" t="s">
        <v>232</v>
      </c>
      <c r="AF35" s="165" t="s">
        <v>232</v>
      </c>
      <c r="AG35" s="165"/>
      <c r="AH35" s="165" t="s">
        <v>232</v>
      </c>
      <c r="AI35" s="165"/>
      <c r="AJ35" s="165" t="s">
        <v>232</v>
      </c>
      <c r="AK35" s="165"/>
      <c r="AL35" s="165" t="s">
        <v>232</v>
      </c>
      <c r="AM35" s="165"/>
      <c r="AN35" s="165" t="s">
        <v>232</v>
      </c>
      <c r="AO35" s="165" t="s">
        <v>232</v>
      </c>
      <c r="AP35" s="165" t="s">
        <v>232</v>
      </c>
      <c r="AQ35" s="165" t="s">
        <v>232</v>
      </c>
      <c r="AR35" s="165"/>
      <c r="AS35" s="165" t="s">
        <v>232</v>
      </c>
      <c r="AT35" s="165" t="s">
        <v>232</v>
      </c>
      <c r="AU35" s="165" t="s">
        <v>232</v>
      </c>
      <c r="AV35" s="165" t="s">
        <v>232</v>
      </c>
      <c r="AW35" s="165" t="s">
        <v>232</v>
      </c>
      <c r="AX35" s="165" t="s">
        <v>232</v>
      </c>
      <c r="AY35" s="165" t="s">
        <v>397</v>
      </c>
      <c r="AZ35" s="165"/>
      <c r="BA35" s="165" t="s">
        <v>232</v>
      </c>
      <c r="BB35" s="172" t="s">
        <v>397</v>
      </c>
      <c r="BC35" s="172" t="s">
        <v>232</v>
      </c>
    </row>
    <row r="36" spans="1:55" ht="19.5" customHeight="1">
      <c r="A36" s="167" t="s">
        <v>267</v>
      </c>
      <c r="B36" s="167" t="s">
        <v>268</v>
      </c>
      <c r="C36" s="164" t="s">
        <v>257</v>
      </c>
      <c r="D36" s="154" t="s">
        <v>269</v>
      </c>
      <c r="E36" s="172"/>
      <c r="F36" s="172"/>
      <c r="G36" s="172"/>
      <c r="H36" s="172"/>
      <c r="I36" s="172"/>
      <c r="J36" s="172"/>
      <c r="K36" s="172"/>
      <c r="L36" s="172"/>
      <c r="M36" s="172"/>
      <c r="N36" s="172"/>
      <c r="O36" s="172"/>
      <c r="P36" s="172"/>
      <c r="Q36" s="172"/>
      <c r="R36" s="172"/>
      <c r="S36" s="172"/>
      <c r="T36" s="172"/>
      <c r="U36" s="172"/>
      <c r="V36" s="172"/>
      <c r="W36" s="172"/>
      <c r="X36" s="172"/>
      <c r="Y36" s="172"/>
      <c r="Z36" s="172"/>
      <c r="AA36" s="172"/>
      <c r="AB36" s="172"/>
      <c r="AC36" s="172"/>
      <c r="AD36" s="172"/>
      <c r="AE36" s="172"/>
      <c r="AF36" s="172"/>
      <c r="AG36" s="172"/>
      <c r="AH36" s="172"/>
      <c r="AI36" s="172"/>
      <c r="AJ36" s="172"/>
      <c r="AK36" s="172"/>
      <c r="AL36" s="172"/>
      <c r="AM36" s="172"/>
      <c r="AN36" s="172"/>
      <c r="AO36" s="172"/>
      <c r="AP36" s="172"/>
      <c r="AQ36" s="172"/>
      <c r="AR36" s="172"/>
      <c r="AS36" s="172"/>
      <c r="AT36" s="172"/>
      <c r="AU36" s="172"/>
      <c r="AV36" s="172"/>
      <c r="AW36" s="172"/>
      <c r="AX36" s="172"/>
      <c r="AY36" s="172"/>
      <c r="AZ36" s="172"/>
      <c r="BA36" s="172"/>
      <c r="BB36" s="172"/>
      <c r="BC36" s="172"/>
    </row>
    <row r="37" spans="1:55" ht="19.5" customHeight="1">
      <c r="A37" s="167"/>
      <c r="B37" s="167" t="s">
        <v>270</v>
      </c>
      <c r="C37" s="164" t="s">
        <v>257</v>
      </c>
      <c r="D37" s="154" t="s">
        <v>223</v>
      </c>
      <c r="E37" s="165"/>
      <c r="F37" s="166">
        <v>0.006</v>
      </c>
      <c r="G37" s="165"/>
      <c r="H37" s="165"/>
      <c r="I37" s="166"/>
      <c r="J37" s="166">
        <v>0.008</v>
      </c>
      <c r="K37" s="165"/>
      <c r="L37" s="165"/>
      <c r="M37" s="165"/>
      <c r="N37" s="165"/>
      <c r="O37" s="165"/>
      <c r="P37" s="165"/>
      <c r="Q37" s="165"/>
      <c r="R37" s="165"/>
      <c r="S37" s="165"/>
      <c r="T37" s="165"/>
      <c r="U37" s="165"/>
      <c r="V37" s="165"/>
      <c r="W37" s="165"/>
      <c r="X37" s="165"/>
      <c r="Y37" s="165"/>
      <c r="Z37" s="165"/>
      <c r="AA37" s="165"/>
      <c r="AB37" s="165"/>
      <c r="AC37" s="166">
        <v>0.006</v>
      </c>
      <c r="AD37" s="165"/>
      <c r="AE37" s="165"/>
      <c r="AF37" s="165"/>
      <c r="AG37" s="165"/>
      <c r="AH37" s="165"/>
      <c r="AI37" s="165"/>
      <c r="AJ37" s="173">
        <v>0.014</v>
      </c>
      <c r="AK37" s="165"/>
      <c r="AL37" s="165"/>
      <c r="AM37" s="165"/>
      <c r="AN37" s="165"/>
      <c r="AO37" s="166">
        <v>0.007</v>
      </c>
      <c r="AP37" s="165"/>
      <c r="AQ37" s="165"/>
      <c r="AR37" s="165"/>
      <c r="AS37" s="165"/>
      <c r="AT37" s="165"/>
      <c r="AU37" s="173">
        <v>0.005</v>
      </c>
      <c r="AV37" s="165"/>
      <c r="AW37" s="165"/>
      <c r="AX37" s="169">
        <v>0.02</v>
      </c>
      <c r="AY37" s="165"/>
      <c r="AZ37" s="165"/>
      <c r="BA37" s="165"/>
      <c r="BB37" s="165"/>
      <c r="BC37" s="165"/>
    </row>
    <row r="38" spans="1:55" ht="27">
      <c r="A38" s="167" t="s">
        <v>271</v>
      </c>
      <c r="B38" s="167"/>
      <c r="C38" s="163"/>
      <c r="D38" s="154"/>
      <c r="E38" s="321" t="s">
        <v>272</v>
      </c>
      <c r="F38" s="322"/>
      <c r="G38" s="323"/>
      <c r="H38" s="321" t="s">
        <v>273</v>
      </c>
      <c r="I38" s="322"/>
      <c r="J38" s="323"/>
      <c r="K38" s="321" t="s">
        <v>272</v>
      </c>
      <c r="L38" s="323"/>
      <c r="M38" s="175" t="s">
        <v>274</v>
      </c>
      <c r="N38" s="176" t="s">
        <v>274</v>
      </c>
      <c r="O38" s="177" t="s">
        <v>272</v>
      </c>
      <c r="P38" s="175" t="s">
        <v>423</v>
      </c>
      <c r="Q38" s="321" t="s">
        <v>272</v>
      </c>
      <c r="R38" s="322"/>
      <c r="S38" s="322"/>
      <c r="T38" s="323"/>
      <c r="U38" s="177" t="s">
        <v>276</v>
      </c>
      <c r="V38" s="176"/>
      <c r="W38" s="174" t="s">
        <v>272</v>
      </c>
      <c r="X38" s="176"/>
      <c r="Y38" s="177" t="s">
        <v>276</v>
      </c>
      <c r="Z38" s="176"/>
      <c r="AA38" s="321" t="s">
        <v>272</v>
      </c>
      <c r="AB38" s="323"/>
      <c r="AC38" s="321" t="s">
        <v>272</v>
      </c>
      <c r="AD38" s="322"/>
      <c r="AE38" s="323"/>
      <c r="AF38" s="321" t="s">
        <v>273</v>
      </c>
      <c r="AG38" s="323"/>
      <c r="AH38" s="321" t="s">
        <v>273</v>
      </c>
      <c r="AI38" s="323"/>
      <c r="AJ38" s="321" t="s">
        <v>272</v>
      </c>
      <c r="AK38" s="323"/>
      <c r="AL38" s="321" t="s">
        <v>273</v>
      </c>
      <c r="AM38" s="323"/>
      <c r="AN38" s="177" t="s">
        <v>424</v>
      </c>
      <c r="AO38" s="321" t="s">
        <v>424</v>
      </c>
      <c r="AP38" s="323"/>
      <c r="AQ38" s="177" t="s">
        <v>272</v>
      </c>
      <c r="AR38" s="175"/>
      <c r="AS38" s="177" t="s">
        <v>272</v>
      </c>
      <c r="AT38" s="177" t="s">
        <v>272</v>
      </c>
      <c r="AU38" s="174" t="s">
        <v>272</v>
      </c>
      <c r="AV38" s="174" t="s">
        <v>272</v>
      </c>
      <c r="AW38" s="321" t="s">
        <v>272</v>
      </c>
      <c r="AX38" s="323"/>
      <c r="AY38" s="324" t="s">
        <v>423</v>
      </c>
      <c r="AZ38" s="325"/>
      <c r="BA38" s="177" t="s">
        <v>272</v>
      </c>
      <c r="BB38" s="324" t="s">
        <v>275</v>
      </c>
      <c r="BC38" s="326"/>
    </row>
  </sheetData>
  <sheetProtection/>
  <mergeCells count="44">
    <mergeCell ref="AJ38:AK38"/>
    <mergeCell ref="AL38:AM38"/>
    <mergeCell ref="AO38:AP38"/>
    <mergeCell ref="AW38:AX38"/>
    <mergeCell ref="AY38:AZ38"/>
    <mergeCell ref="BB38:BC38"/>
    <mergeCell ref="K38:L38"/>
    <mergeCell ref="Q38:T38"/>
    <mergeCell ref="AA38:AB38"/>
    <mergeCell ref="AC38:AE38"/>
    <mergeCell ref="AF38:AG38"/>
    <mergeCell ref="AH38:AI38"/>
    <mergeCell ref="A5:A6"/>
    <mergeCell ref="B5:B6"/>
    <mergeCell ref="C5:D5"/>
    <mergeCell ref="A7:A35"/>
    <mergeCell ref="E38:G38"/>
    <mergeCell ref="H38:J38"/>
    <mergeCell ref="AY2:AZ2"/>
    <mergeCell ref="BA2:BC2"/>
    <mergeCell ref="C3:D3"/>
    <mergeCell ref="AY3:AZ3"/>
    <mergeCell ref="BB3:BC3"/>
    <mergeCell ref="C4:D4"/>
    <mergeCell ref="AY4:AZ4"/>
    <mergeCell ref="BB4:BC4"/>
    <mergeCell ref="AH2:AI2"/>
    <mergeCell ref="AJ2:AK2"/>
    <mergeCell ref="AL2:AM2"/>
    <mergeCell ref="AO2:AP2"/>
    <mergeCell ref="AQ2:AR2"/>
    <mergeCell ref="AW2:AX2"/>
    <mergeCell ref="U2:V2"/>
    <mergeCell ref="W2:X2"/>
    <mergeCell ref="Y2:Z2"/>
    <mergeCell ref="AA2:AB2"/>
    <mergeCell ref="AC2:AE2"/>
    <mergeCell ref="AF2:AG2"/>
    <mergeCell ref="C2:D2"/>
    <mergeCell ref="E2:G2"/>
    <mergeCell ref="H2:J2"/>
    <mergeCell ref="K2:L2"/>
    <mergeCell ref="O2:P2"/>
    <mergeCell ref="Q2:T2"/>
  </mergeCells>
  <conditionalFormatting sqref="E7:AA7 AC7:BC7">
    <cfRule type="cellIs" priority="55" dxfId="0" operator="between" stopIfTrue="1">
      <formula>0.00300000001</formula>
      <formula>1000000</formula>
    </cfRule>
  </conditionalFormatting>
  <conditionalFormatting sqref="E8:AA8 AC8:BC8">
    <cfRule type="cellIs" priority="54" dxfId="0" operator="between" stopIfTrue="1">
      <formula>0.1</formula>
      <formula>1000000000</formula>
    </cfRule>
  </conditionalFormatting>
  <conditionalFormatting sqref="E9:AA9 E11:AA11 AC11:BC11 AC9:BC9">
    <cfRule type="cellIs" priority="53" dxfId="0" operator="between" stopIfTrue="1">
      <formula>0.0100001</formula>
      <formula>100000</formula>
    </cfRule>
  </conditionalFormatting>
  <conditionalFormatting sqref="E10:AA10 AC10:BC10">
    <cfRule type="cellIs" priority="52" dxfId="0" operator="between" stopIfTrue="1">
      <formula>0.05001</formula>
      <formula>10000</formula>
    </cfRule>
  </conditionalFormatting>
  <conditionalFormatting sqref="E34:AA34 AC34:AR34 AU34:BC34">
    <cfRule type="cellIs" priority="51" dxfId="0" operator="between" stopIfTrue="1">
      <formula>1.0001</formula>
      <formula>100000</formula>
    </cfRule>
  </conditionalFormatting>
  <conditionalFormatting sqref="E12:AA12 AC12:BC12">
    <cfRule type="cellIs" priority="50" dxfId="0" operator="between" stopIfTrue="1">
      <formula>0.00500001</formula>
      <formula>10000000</formula>
    </cfRule>
  </conditionalFormatting>
  <conditionalFormatting sqref="E13:AA14 AC13:BC14">
    <cfRule type="cellIs" priority="49" dxfId="0" operator="between" stopIfTrue="1">
      <formula>0.00050001</formula>
      <formula>1000000</formula>
    </cfRule>
  </conditionalFormatting>
  <conditionalFormatting sqref="E15:AA15 AC15:BC15">
    <cfRule type="cellIs" priority="48" dxfId="0" operator="between" stopIfTrue="1">
      <formula>0.02001</formula>
      <formula>1000000</formula>
    </cfRule>
  </conditionalFormatting>
  <conditionalFormatting sqref="E16:AA16 AC16:BC16">
    <cfRule type="cellIs" priority="47" dxfId="0" operator="between" stopIfTrue="1">
      <formula>0.0020001</formula>
      <formula>100000</formula>
    </cfRule>
  </conditionalFormatting>
  <conditionalFormatting sqref="E17:AA17 AC17:BC17">
    <cfRule type="cellIs" priority="46" dxfId="0" operator="between" stopIfTrue="1">
      <formula>0.0040001</formula>
      <formula>1000000</formula>
    </cfRule>
  </conditionalFormatting>
  <conditionalFormatting sqref="E18:AA18 AC18:BC18">
    <cfRule type="cellIs" priority="45" dxfId="0" operator="between" stopIfTrue="1">
      <formula>0.10001</formula>
      <formula>1000000</formula>
    </cfRule>
  </conditionalFormatting>
  <conditionalFormatting sqref="E19:AA19 AC19:BC19">
    <cfRule type="cellIs" priority="44" dxfId="0" operator="between" stopIfTrue="1">
      <formula>0.04001</formula>
      <formula>1000000</formula>
    </cfRule>
  </conditionalFormatting>
  <conditionalFormatting sqref="E20:AA20 AC20:BC20">
    <cfRule type="cellIs" priority="43" dxfId="0" operator="between" stopIfTrue="1">
      <formula>1.00001</formula>
      <formula>1000000</formula>
    </cfRule>
  </conditionalFormatting>
  <conditionalFormatting sqref="E21:AA21 AC21:BC21">
    <cfRule type="cellIs" priority="42" dxfId="0" operator="between" stopIfTrue="1">
      <formula>0.0060001</formula>
      <formula>1000000</formula>
    </cfRule>
  </conditionalFormatting>
  <conditionalFormatting sqref="E22:AA22 AC22:BC22">
    <cfRule type="cellIs" priority="41" dxfId="0" operator="between" stopIfTrue="1">
      <formula>0.030001</formula>
      <formula>1000000</formula>
    </cfRule>
  </conditionalFormatting>
  <conditionalFormatting sqref="E23:AA23 AC23:BC23">
    <cfRule type="cellIs" priority="40" dxfId="0" operator="between" stopIfTrue="1">
      <formula>0.010001</formula>
      <formula>10000000</formula>
    </cfRule>
  </conditionalFormatting>
  <conditionalFormatting sqref="E24:AA24 AC24:BC24">
    <cfRule type="cellIs" priority="39" dxfId="0" operator="between" stopIfTrue="1">
      <formula>0.0020001</formula>
      <formula>10000000</formula>
    </cfRule>
  </conditionalFormatting>
  <conditionalFormatting sqref="E25:AA25 AC25:BC25">
    <cfRule type="cellIs" priority="38" dxfId="0" operator="between" stopIfTrue="1">
      <formula>0.0060001</formula>
      <formula>1000000</formula>
    </cfRule>
  </conditionalFormatting>
  <conditionalFormatting sqref="E26:AA26 AC26:BC26">
    <cfRule type="cellIs" priority="37" dxfId="0" operator="between" stopIfTrue="1">
      <formula>0.00300001</formula>
      <formula>1000000</formula>
    </cfRule>
  </conditionalFormatting>
  <conditionalFormatting sqref="E27:AA27 AC27:BC27">
    <cfRule type="cellIs" priority="36" dxfId="0" operator="between" stopIfTrue="1">
      <formula>0.02001</formula>
      <formula>100000</formula>
    </cfRule>
  </conditionalFormatting>
  <conditionalFormatting sqref="E28:AA28 AC28:BC28">
    <cfRule type="cellIs" priority="35" dxfId="0" operator="between" stopIfTrue="1">
      <formula>0.010001</formula>
      <formula>100000</formula>
    </cfRule>
  </conditionalFormatting>
  <conditionalFormatting sqref="E29:AA29 AC29:BC29">
    <cfRule type="cellIs" priority="34" dxfId="0" operator="between" stopIfTrue="1">
      <formula>0.010001</formula>
      <formula>100000</formula>
    </cfRule>
  </conditionalFormatting>
  <conditionalFormatting sqref="E32:K32 M32:BC32">
    <cfRule type="cellIs" priority="33" dxfId="0" operator="between" stopIfTrue="1">
      <formula>10.001</formula>
      <formula>10000000</formula>
    </cfRule>
  </conditionalFormatting>
  <conditionalFormatting sqref="E33:AR33 AU33:BC33">
    <cfRule type="cellIs" priority="32" dxfId="0" operator="between" stopIfTrue="1">
      <formula>0.8001</formula>
      <formula>100000000</formula>
    </cfRule>
  </conditionalFormatting>
  <conditionalFormatting sqref="E35:BC35">
    <cfRule type="cellIs" priority="31" dxfId="0" operator="between" stopIfTrue="1">
      <formula>0.050001</formula>
      <formula>1000000</formula>
    </cfRule>
  </conditionalFormatting>
  <conditionalFormatting sqref="F30">
    <cfRule type="cellIs" priority="30" dxfId="0" operator="between" stopIfTrue="1">
      <formula>10.001</formula>
      <formula>10000000</formula>
    </cfRule>
  </conditionalFormatting>
  <conditionalFormatting sqref="G30">
    <cfRule type="cellIs" priority="29" dxfId="0" operator="between" stopIfTrue="1">
      <formula>10.001</formula>
      <formula>10000000</formula>
    </cfRule>
  </conditionalFormatting>
  <conditionalFormatting sqref="L30">
    <cfRule type="cellIs" priority="28" dxfId="0" operator="between" stopIfTrue="1">
      <formula>10.001</formula>
      <formula>10000000</formula>
    </cfRule>
  </conditionalFormatting>
  <conditionalFormatting sqref="L32">
    <cfRule type="cellIs" priority="27" dxfId="0" operator="between" stopIfTrue="1">
      <formula>10.001</formula>
      <formula>10000000</formula>
    </cfRule>
  </conditionalFormatting>
  <conditionalFormatting sqref="AB7">
    <cfRule type="cellIs" priority="26" dxfId="0" operator="between" stopIfTrue="1">
      <formula>0.00300000001</formula>
      <formula>1000000</formula>
    </cfRule>
  </conditionalFormatting>
  <conditionalFormatting sqref="AB8">
    <cfRule type="cellIs" priority="25" dxfId="0" operator="between" stopIfTrue="1">
      <formula>0.1</formula>
      <formula>1000000000</formula>
    </cfRule>
  </conditionalFormatting>
  <conditionalFormatting sqref="AB9 AB11">
    <cfRule type="cellIs" priority="24" dxfId="0" operator="between" stopIfTrue="1">
      <formula>0.0100001</formula>
      <formula>100000</formula>
    </cfRule>
  </conditionalFormatting>
  <conditionalFormatting sqref="AB10">
    <cfRule type="cellIs" priority="23" dxfId="0" operator="between" stopIfTrue="1">
      <formula>0.05001</formula>
      <formula>10000</formula>
    </cfRule>
  </conditionalFormatting>
  <conditionalFormatting sqref="AB12">
    <cfRule type="cellIs" priority="22" dxfId="0" operator="between" stopIfTrue="1">
      <formula>0.00500001</formula>
      <formula>10000000</formula>
    </cfRule>
  </conditionalFormatting>
  <conditionalFormatting sqref="AB13:AB14">
    <cfRule type="cellIs" priority="21" dxfId="0" operator="between" stopIfTrue="1">
      <formula>0.00050001</formula>
      <formula>1000000</formula>
    </cfRule>
  </conditionalFormatting>
  <conditionalFormatting sqref="AB15">
    <cfRule type="cellIs" priority="20" dxfId="0" operator="between" stopIfTrue="1">
      <formula>0.02001</formula>
      <formula>1000000</formula>
    </cfRule>
  </conditionalFormatting>
  <conditionalFormatting sqref="AB16">
    <cfRule type="cellIs" priority="19" dxfId="0" operator="between" stopIfTrue="1">
      <formula>0.0020001</formula>
      <formula>100000</formula>
    </cfRule>
  </conditionalFormatting>
  <conditionalFormatting sqref="AB17">
    <cfRule type="cellIs" priority="18" dxfId="0" operator="between" stopIfTrue="1">
      <formula>0.0040001</formula>
      <formula>1000000</formula>
    </cfRule>
  </conditionalFormatting>
  <conditionalFormatting sqref="AB18">
    <cfRule type="cellIs" priority="17" dxfId="0" operator="between" stopIfTrue="1">
      <formula>0.10001</formula>
      <formula>1000000</formula>
    </cfRule>
  </conditionalFormatting>
  <conditionalFormatting sqref="AB19">
    <cfRule type="cellIs" priority="16" dxfId="0" operator="between" stopIfTrue="1">
      <formula>0.04001</formula>
      <formula>1000000</formula>
    </cfRule>
  </conditionalFormatting>
  <conditionalFormatting sqref="AB20">
    <cfRule type="cellIs" priority="15" dxfId="0" operator="between" stopIfTrue="1">
      <formula>1.00001</formula>
      <formula>1000000</formula>
    </cfRule>
  </conditionalFormatting>
  <conditionalFormatting sqref="AB21">
    <cfRule type="cellIs" priority="14" dxfId="0" operator="between" stopIfTrue="1">
      <formula>0.0060001</formula>
      <formula>1000000</formula>
    </cfRule>
  </conditionalFormatting>
  <conditionalFormatting sqref="AB22">
    <cfRule type="cellIs" priority="13" dxfId="0" operator="between" stopIfTrue="1">
      <formula>0.030001</formula>
      <formula>1000000</formula>
    </cfRule>
  </conditionalFormatting>
  <conditionalFormatting sqref="AB23">
    <cfRule type="cellIs" priority="12" dxfId="0" operator="between" stopIfTrue="1">
      <formula>0.010001</formula>
      <formula>10000000</formula>
    </cfRule>
  </conditionalFormatting>
  <conditionalFormatting sqref="AB24">
    <cfRule type="cellIs" priority="11" dxfId="0" operator="between" stopIfTrue="1">
      <formula>0.0020001</formula>
      <formula>10000000</formula>
    </cfRule>
  </conditionalFormatting>
  <conditionalFormatting sqref="AB25">
    <cfRule type="cellIs" priority="10" dxfId="0" operator="between" stopIfTrue="1">
      <formula>0.0060001</formula>
      <formula>1000000</formula>
    </cfRule>
  </conditionalFormatting>
  <conditionalFormatting sqref="AB26">
    <cfRule type="cellIs" priority="9" dxfId="0" operator="between" stopIfTrue="1">
      <formula>0.00300001</formula>
      <formula>1000000</formula>
    </cfRule>
  </conditionalFormatting>
  <conditionalFormatting sqref="AB27">
    <cfRule type="cellIs" priority="8" dxfId="0" operator="between" stopIfTrue="1">
      <formula>0.02001</formula>
      <formula>100000</formula>
    </cfRule>
  </conditionalFormatting>
  <conditionalFormatting sqref="AB28">
    <cfRule type="cellIs" priority="7" dxfId="0" operator="between" stopIfTrue="1">
      <formula>0.010001</formula>
      <formula>100000</formula>
    </cfRule>
  </conditionalFormatting>
  <conditionalFormatting sqref="AB29">
    <cfRule type="cellIs" priority="6" dxfId="0" operator="between" stopIfTrue="1">
      <formula>0.010001</formula>
      <formula>100000</formula>
    </cfRule>
  </conditionalFormatting>
  <conditionalFormatting sqref="AB34">
    <cfRule type="cellIs" priority="5" dxfId="0" operator="between" stopIfTrue="1">
      <formula>1.0001</formula>
      <formula>100000</formula>
    </cfRule>
  </conditionalFormatting>
  <conditionalFormatting sqref="AS33">
    <cfRule type="cellIs" priority="4" dxfId="0" operator="between" stopIfTrue="1">
      <formula>0.8001</formula>
      <formula>100000000</formula>
    </cfRule>
  </conditionalFormatting>
  <conditionalFormatting sqref="AS34">
    <cfRule type="cellIs" priority="3" dxfId="0" operator="between" stopIfTrue="1">
      <formula>1.0001</formula>
      <formula>100000</formula>
    </cfRule>
  </conditionalFormatting>
  <conditionalFormatting sqref="AT33">
    <cfRule type="cellIs" priority="2" dxfId="0" operator="between" stopIfTrue="1">
      <formula>0.8001</formula>
      <formula>100000000</formula>
    </cfRule>
  </conditionalFormatting>
  <conditionalFormatting sqref="AT34">
    <cfRule type="cellIs" priority="1" dxfId="0" operator="between" stopIfTrue="1">
      <formula>1.0001</formula>
      <formula>100000</formula>
    </cfRule>
  </conditionalFormatting>
  <printOptions verticalCentered="1"/>
  <pageMargins left="0.7874015748031497" right="0.5905511811023623" top="0.7874015748031497" bottom="0.5905511811023623" header="0.35433070866141736" footer="0.31496062992125984"/>
  <pageSetup fitToWidth="0" fitToHeight="1" horizontalDpi="600" verticalDpi="600" orientation="landscape" paperSize="9" scale="71" r:id="rId1"/>
  <colBreaks count="3" manualBreakCount="3">
    <brk id="14" max="37" man="1"/>
    <brk id="24" max="37" man="1"/>
    <brk id="55" max="3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T35"/>
  <sheetViews>
    <sheetView view="pageBreakPreview" zoomScale="80" zoomScaleNormal="75" zoomScaleSheetLayoutView="80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1" sqref="A1:IV16384"/>
    </sheetView>
  </sheetViews>
  <sheetFormatPr defaultColWidth="9.00390625" defaultRowHeight="13.5"/>
  <cols>
    <col min="1" max="1" width="7.50390625" style="150" customWidth="1"/>
    <col min="2" max="2" width="27.875" style="150" customWidth="1"/>
    <col min="3" max="3" width="15.625" style="150" bestFit="1" customWidth="1"/>
    <col min="4" max="4" width="6.125" style="150" bestFit="1" customWidth="1"/>
    <col min="5" max="5" width="12.625" style="150" hidden="1" customWidth="1"/>
    <col min="6" max="8" width="12.625" style="150" customWidth="1"/>
    <col min="9" max="9" width="12.625" style="150" hidden="1" customWidth="1"/>
    <col min="10" max="20" width="12.625" style="150" customWidth="1"/>
    <col min="21" max="16384" width="9.00390625" style="150" customWidth="1"/>
  </cols>
  <sheetData>
    <row r="1" ht="24.75" customHeight="1">
      <c r="A1" s="149" t="s">
        <v>277</v>
      </c>
    </row>
    <row r="2" spans="1:20" ht="22.5" customHeight="1">
      <c r="A2" s="178"/>
      <c r="B2" s="179"/>
      <c r="C2" s="309" t="s">
        <v>425</v>
      </c>
      <c r="D2" s="327"/>
      <c r="E2" s="191" t="s">
        <v>278</v>
      </c>
      <c r="F2" s="154" t="s">
        <v>133</v>
      </c>
      <c r="G2" s="182" t="s">
        <v>279</v>
      </c>
      <c r="H2" s="181" t="s">
        <v>280</v>
      </c>
      <c r="I2" s="341"/>
      <c r="J2" s="182" t="s">
        <v>281</v>
      </c>
      <c r="K2" s="182" t="s">
        <v>282</v>
      </c>
      <c r="L2" s="182" t="s">
        <v>283</v>
      </c>
      <c r="M2" s="182" t="s">
        <v>284</v>
      </c>
      <c r="N2" s="182" t="s">
        <v>285</v>
      </c>
      <c r="O2" s="182" t="s">
        <v>286</v>
      </c>
      <c r="P2" s="328" t="s">
        <v>287</v>
      </c>
      <c r="Q2" s="327"/>
      <c r="R2" s="182" t="s">
        <v>288</v>
      </c>
      <c r="S2" s="182" t="s">
        <v>289</v>
      </c>
      <c r="T2" s="182" t="s">
        <v>290</v>
      </c>
    </row>
    <row r="3" spans="1:20" ht="22.5" customHeight="1">
      <c r="A3" s="183"/>
      <c r="B3" s="184"/>
      <c r="C3" s="328" t="s">
        <v>208</v>
      </c>
      <c r="D3" s="327"/>
      <c r="E3" s="182">
        <v>4760152</v>
      </c>
      <c r="F3" s="182">
        <v>4760102</v>
      </c>
      <c r="G3" s="182">
        <v>4760201</v>
      </c>
      <c r="H3" s="182">
        <v>4760301</v>
      </c>
      <c r="I3" s="182">
        <v>4760302</v>
      </c>
      <c r="J3" s="182">
        <v>4760402</v>
      </c>
      <c r="K3" s="182">
        <v>4760501</v>
      </c>
      <c r="L3" s="182">
        <v>4760601</v>
      </c>
      <c r="M3" s="182">
        <v>4770202</v>
      </c>
      <c r="N3" s="182">
        <v>4760703</v>
      </c>
      <c r="O3" s="182">
        <v>4760801</v>
      </c>
      <c r="P3" s="182">
        <v>4760902</v>
      </c>
      <c r="Q3" s="182">
        <v>4761001</v>
      </c>
      <c r="R3" s="182">
        <v>4761101</v>
      </c>
      <c r="S3" s="182">
        <v>4761202</v>
      </c>
      <c r="T3" s="182">
        <v>4770405</v>
      </c>
    </row>
    <row r="4" spans="1:20" ht="22.5" customHeight="1">
      <c r="A4" s="185"/>
      <c r="B4" s="186"/>
      <c r="C4" s="328" t="s">
        <v>209</v>
      </c>
      <c r="D4" s="327"/>
      <c r="E4" s="154" t="s">
        <v>291</v>
      </c>
      <c r="F4" s="182">
        <v>13</v>
      </c>
      <c r="G4" s="182">
        <v>16</v>
      </c>
      <c r="H4" s="154" t="s">
        <v>426</v>
      </c>
      <c r="I4" s="154" t="s">
        <v>427</v>
      </c>
      <c r="J4" s="182">
        <v>33</v>
      </c>
      <c r="K4" s="182">
        <v>40</v>
      </c>
      <c r="L4" s="154" t="s">
        <v>428</v>
      </c>
      <c r="M4" s="154" t="s">
        <v>292</v>
      </c>
      <c r="N4" s="154" t="s">
        <v>293</v>
      </c>
      <c r="O4" s="182">
        <v>71</v>
      </c>
      <c r="P4" s="182">
        <v>106</v>
      </c>
      <c r="Q4" s="182">
        <v>108</v>
      </c>
      <c r="R4" s="182">
        <v>117</v>
      </c>
      <c r="S4" s="182">
        <v>142</v>
      </c>
      <c r="T4" s="182">
        <v>155</v>
      </c>
    </row>
    <row r="5" spans="1:20" ht="20.25" customHeight="1">
      <c r="A5" s="331" t="s">
        <v>216</v>
      </c>
      <c r="B5" s="331" t="s">
        <v>217</v>
      </c>
      <c r="C5" s="309" t="s">
        <v>429</v>
      </c>
      <c r="D5" s="327"/>
      <c r="E5" s="161"/>
      <c r="F5" s="161">
        <v>43677</v>
      </c>
      <c r="G5" s="161">
        <v>43698</v>
      </c>
      <c r="H5" s="161">
        <v>43698</v>
      </c>
      <c r="I5" s="161"/>
      <c r="J5" s="161">
        <v>43696</v>
      </c>
      <c r="K5" s="161">
        <v>43705</v>
      </c>
      <c r="L5" s="161">
        <v>43745</v>
      </c>
      <c r="M5" s="161">
        <v>43745</v>
      </c>
      <c r="N5" s="161"/>
      <c r="O5" s="161">
        <v>43663</v>
      </c>
      <c r="P5" s="161">
        <v>43700</v>
      </c>
      <c r="Q5" s="161">
        <v>43700</v>
      </c>
      <c r="R5" s="161">
        <v>43718</v>
      </c>
      <c r="S5" s="161">
        <v>43733</v>
      </c>
      <c r="T5" s="161">
        <v>43735</v>
      </c>
    </row>
    <row r="6" spans="1:20" ht="20.25" customHeight="1">
      <c r="A6" s="332"/>
      <c r="B6" s="332"/>
      <c r="C6" s="182" t="s">
        <v>219</v>
      </c>
      <c r="D6" s="182" t="s">
        <v>220</v>
      </c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4"/>
    </row>
    <row r="7" spans="1:20" ht="20.25" customHeight="1">
      <c r="A7" s="333" t="s">
        <v>430</v>
      </c>
      <c r="B7" s="189" t="s">
        <v>222</v>
      </c>
      <c r="C7" s="190">
        <v>0.003</v>
      </c>
      <c r="D7" s="182" t="s">
        <v>223</v>
      </c>
      <c r="E7" s="164"/>
      <c r="F7" s="164" t="s">
        <v>224</v>
      </c>
      <c r="G7" s="164" t="s">
        <v>224</v>
      </c>
      <c r="H7" s="164" t="s">
        <v>224</v>
      </c>
      <c r="I7" s="164"/>
      <c r="J7" s="164" t="s">
        <v>224</v>
      </c>
      <c r="K7" s="164" t="s">
        <v>224</v>
      </c>
      <c r="L7" s="164" t="s">
        <v>224</v>
      </c>
      <c r="M7" s="164" t="s">
        <v>224</v>
      </c>
      <c r="N7" s="164" t="s">
        <v>224</v>
      </c>
      <c r="O7" s="164" t="s">
        <v>224</v>
      </c>
      <c r="P7" s="164" t="s">
        <v>224</v>
      </c>
      <c r="Q7" s="164" t="s">
        <v>224</v>
      </c>
      <c r="R7" s="164" t="s">
        <v>224</v>
      </c>
      <c r="S7" s="164" t="s">
        <v>224</v>
      </c>
      <c r="T7" s="164" t="s">
        <v>224</v>
      </c>
    </row>
    <row r="8" spans="1:20" ht="20.25" customHeight="1">
      <c r="A8" s="334"/>
      <c r="B8" s="189" t="s">
        <v>225</v>
      </c>
      <c r="C8" s="190" t="s">
        <v>226</v>
      </c>
      <c r="D8" s="182" t="s">
        <v>223</v>
      </c>
      <c r="E8" s="164"/>
      <c r="F8" s="164" t="s">
        <v>227</v>
      </c>
      <c r="G8" s="164" t="s">
        <v>227</v>
      </c>
      <c r="H8" s="164" t="s">
        <v>227</v>
      </c>
      <c r="I8" s="164"/>
      <c r="J8" s="164" t="s">
        <v>227</v>
      </c>
      <c r="K8" s="164" t="s">
        <v>227</v>
      </c>
      <c r="L8" s="164" t="s">
        <v>227</v>
      </c>
      <c r="M8" s="164" t="s">
        <v>227</v>
      </c>
      <c r="N8" s="164" t="s">
        <v>227</v>
      </c>
      <c r="O8" s="164" t="s">
        <v>227</v>
      </c>
      <c r="P8" s="164" t="s">
        <v>227</v>
      </c>
      <c r="Q8" s="164" t="s">
        <v>227</v>
      </c>
      <c r="R8" s="164" t="s">
        <v>227</v>
      </c>
      <c r="S8" s="164" t="s">
        <v>227</v>
      </c>
      <c r="T8" s="164" t="s">
        <v>227</v>
      </c>
    </row>
    <row r="9" spans="1:20" ht="20.25" customHeight="1">
      <c r="A9" s="334"/>
      <c r="B9" s="189" t="s">
        <v>228</v>
      </c>
      <c r="C9" s="190">
        <v>0.01</v>
      </c>
      <c r="D9" s="182" t="s">
        <v>223</v>
      </c>
      <c r="E9" s="164"/>
      <c r="F9" s="164" t="s">
        <v>229</v>
      </c>
      <c r="G9" s="164" t="s">
        <v>229</v>
      </c>
      <c r="H9" s="164" t="s">
        <v>229</v>
      </c>
      <c r="I9" s="164"/>
      <c r="J9" s="164" t="s">
        <v>229</v>
      </c>
      <c r="K9" s="164" t="s">
        <v>229</v>
      </c>
      <c r="L9" s="164" t="s">
        <v>229</v>
      </c>
      <c r="M9" s="173">
        <v>0.003</v>
      </c>
      <c r="N9" s="164" t="s">
        <v>229</v>
      </c>
      <c r="O9" s="164" t="s">
        <v>229</v>
      </c>
      <c r="P9" s="164" t="s">
        <v>229</v>
      </c>
      <c r="Q9" s="164" t="s">
        <v>229</v>
      </c>
      <c r="R9" s="164" t="s">
        <v>229</v>
      </c>
      <c r="S9" s="164" t="s">
        <v>229</v>
      </c>
      <c r="T9" s="164" t="s">
        <v>229</v>
      </c>
    </row>
    <row r="10" spans="1:20" ht="20.25" customHeight="1">
      <c r="A10" s="334"/>
      <c r="B10" s="189" t="s">
        <v>230</v>
      </c>
      <c r="C10" s="190">
        <v>0.05</v>
      </c>
      <c r="D10" s="182" t="s">
        <v>223</v>
      </c>
      <c r="E10" s="164"/>
      <c r="F10" s="164" t="s">
        <v>231</v>
      </c>
      <c r="G10" s="164" t="s">
        <v>231</v>
      </c>
      <c r="H10" s="164" t="s">
        <v>231</v>
      </c>
      <c r="I10" s="164"/>
      <c r="J10" s="164" t="s">
        <v>232</v>
      </c>
      <c r="K10" s="164" t="s">
        <v>232</v>
      </c>
      <c r="L10" s="164" t="s">
        <v>231</v>
      </c>
      <c r="M10" s="164" t="s">
        <v>231</v>
      </c>
      <c r="N10" s="164" t="s">
        <v>231</v>
      </c>
      <c r="O10" s="164" t="s">
        <v>231</v>
      </c>
      <c r="P10" s="164" t="s">
        <v>232</v>
      </c>
      <c r="Q10" s="164" t="s">
        <v>232</v>
      </c>
      <c r="R10" s="164" t="s">
        <v>232</v>
      </c>
      <c r="S10" s="164" t="s">
        <v>232</v>
      </c>
      <c r="T10" s="164" t="s">
        <v>232</v>
      </c>
    </row>
    <row r="11" spans="1:20" ht="20.25" customHeight="1">
      <c r="A11" s="334"/>
      <c r="B11" s="189" t="s">
        <v>233</v>
      </c>
      <c r="C11" s="190">
        <v>0.01</v>
      </c>
      <c r="D11" s="182" t="s">
        <v>223</v>
      </c>
      <c r="E11" s="164"/>
      <c r="F11" s="173" t="s">
        <v>229</v>
      </c>
      <c r="G11" s="173" t="s">
        <v>229</v>
      </c>
      <c r="H11" s="173" t="s">
        <v>229</v>
      </c>
      <c r="I11" s="164"/>
      <c r="J11" s="164" t="s">
        <v>229</v>
      </c>
      <c r="K11" s="164" t="s">
        <v>229</v>
      </c>
      <c r="L11" s="173" t="s">
        <v>229</v>
      </c>
      <c r="M11" s="173" t="s">
        <v>229</v>
      </c>
      <c r="N11" s="173" t="s">
        <v>229</v>
      </c>
      <c r="O11" s="173" t="s">
        <v>229</v>
      </c>
      <c r="P11" s="164" t="s">
        <v>229</v>
      </c>
      <c r="Q11" s="164" t="s">
        <v>229</v>
      </c>
      <c r="R11" s="164" t="s">
        <v>229</v>
      </c>
      <c r="S11" s="164" t="s">
        <v>229</v>
      </c>
      <c r="T11" s="164" t="s">
        <v>229</v>
      </c>
    </row>
    <row r="12" spans="1:20" ht="20.25" customHeight="1">
      <c r="A12" s="334"/>
      <c r="B12" s="189" t="s">
        <v>234</v>
      </c>
      <c r="C12" s="190">
        <v>0.005</v>
      </c>
      <c r="D12" s="182" t="s">
        <v>223</v>
      </c>
      <c r="E12" s="164"/>
      <c r="F12" s="164" t="s">
        <v>235</v>
      </c>
      <c r="G12" s="164" t="s">
        <v>235</v>
      </c>
      <c r="H12" s="164" t="s">
        <v>235</v>
      </c>
      <c r="I12" s="164"/>
      <c r="J12" s="164" t="s">
        <v>235</v>
      </c>
      <c r="K12" s="164" t="s">
        <v>235</v>
      </c>
      <c r="L12" s="164" t="s">
        <v>235</v>
      </c>
      <c r="M12" s="164" t="s">
        <v>235</v>
      </c>
      <c r="N12" s="164" t="s">
        <v>235</v>
      </c>
      <c r="O12" s="164" t="s">
        <v>235</v>
      </c>
      <c r="P12" s="164" t="s">
        <v>235</v>
      </c>
      <c r="Q12" s="164" t="s">
        <v>235</v>
      </c>
      <c r="R12" s="164" t="s">
        <v>235</v>
      </c>
      <c r="S12" s="164" t="s">
        <v>235</v>
      </c>
      <c r="T12" s="164" t="s">
        <v>235</v>
      </c>
    </row>
    <row r="13" spans="1:20" ht="20.25" customHeight="1">
      <c r="A13" s="334"/>
      <c r="B13" s="191" t="s">
        <v>236</v>
      </c>
      <c r="C13" s="190" t="s">
        <v>226</v>
      </c>
      <c r="D13" s="182" t="s">
        <v>223</v>
      </c>
      <c r="E13" s="164"/>
      <c r="F13" s="164" t="s">
        <v>235</v>
      </c>
      <c r="G13" s="164" t="s">
        <v>235</v>
      </c>
      <c r="H13" s="164" t="s">
        <v>235</v>
      </c>
      <c r="I13" s="164"/>
      <c r="J13" s="164" t="s">
        <v>235</v>
      </c>
      <c r="K13" s="164" t="s">
        <v>235</v>
      </c>
      <c r="L13" s="164" t="s">
        <v>235</v>
      </c>
      <c r="M13" s="164" t="s">
        <v>235</v>
      </c>
      <c r="N13" s="164" t="s">
        <v>235</v>
      </c>
      <c r="O13" s="164" t="s">
        <v>235</v>
      </c>
      <c r="P13" s="164" t="s">
        <v>235</v>
      </c>
      <c r="Q13" s="164" t="s">
        <v>235</v>
      </c>
      <c r="R13" s="164" t="s">
        <v>235</v>
      </c>
      <c r="S13" s="164" t="s">
        <v>235</v>
      </c>
      <c r="T13" s="164" t="s">
        <v>235</v>
      </c>
    </row>
    <row r="14" spans="1:20" ht="20.25" customHeight="1">
      <c r="A14" s="334"/>
      <c r="B14" s="191" t="s">
        <v>237</v>
      </c>
      <c r="C14" s="190" t="s">
        <v>226</v>
      </c>
      <c r="D14" s="182" t="s">
        <v>223</v>
      </c>
      <c r="E14" s="164"/>
      <c r="F14" s="164" t="s">
        <v>235</v>
      </c>
      <c r="G14" s="164" t="s">
        <v>235</v>
      </c>
      <c r="H14" s="164" t="s">
        <v>235</v>
      </c>
      <c r="I14" s="164"/>
      <c r="J14" s="164" t="s">
        <v>235</v>
      </c>
      <c r="K14" s="164" t="s">
        <v>235</v>
      </c>
      <c r="L14" s="164" t="s">
        <v>235</v>
      </c>
      <c r="M14" s="164" t="s">
        <v>235</v>
      </c>
      <c r="N14" s="164" t="s">
        <v>235</v>
      </c>
      <c r="O14" s="164" t="s">
        <v>235</v>
      </c>
      <c r="P14" s="164" t="s">
        <v>235</v>
      </c>
      <c r="Q14" s="164" t="s">
        <v>235</v>
      </c>
      <c r="R14" s="164" t="s">
        <v>235</v>
      </c>
      <c r="S14" s="164" t="s">
        <v>235</v>
      </c>
      <c r="T14" s="164" t="s">
        <v>235</v>
      </c>
    </row>
    <row r="15" spans="1:20" ht="20.25" customHeight="1">
      <c r="A15" s="334"/>
      <c r="B15" s="191" t="s">
        <v>238</v>
      </c>
      <c r="C15" s="190">
        <v>0.02</v>
      </c>
      <c r="D15" s="182" t="s">
        <v>223</v>
      </c>
      <c r="E15" s="164"/>
      <c r="F15" s="164" t="s">
        <v>235</v>
      </c>
      <c r="G15" s="164" t="s">
        <v>235</v>
      </c>
      <c r="H15" s="164" t="s">
        <v>235</v>
      </c>
      <c r="I15" s="164"/>
      <c r="J15" s="164" t="s">
        <v>239</v>
      </c>
      <c r="K15" s="164" t="s">
        <v>239</v>
      </c>
      <c r="L15" s="164" t="s">
        <v>235</v>
      </c>
      <c r="M15" s="164" t="s">
        <v>235</v>
      </c>
      <c r="N15" s="164" t="s">
        <v>235</v>
      </c>
      <c r="O15" s="164" t="s">
        <v>235</v>
      </c>
      <c r="P15" s="164" t="s">
        <v>239</v>
      </c>
      <c r="Q15" s="164" t="s">
        <v>239</v>
      </c>
      <c r="R15" s="164" t="s">
        <v>239</v>
      </c>
      <c r="S15" s="164" t="s">
        <v>239</v>
      </c>
      <c r="T15" s="164" t="s">
        <v>239</v>
      </c>
    </row>
    <row r="16" spans="1:20" ht="20.25" customHeight="1">
      <c r="A16" s="334"/>
      <c r="B16" s="191" t="s">
        <v>240</v>
      </c>
      <c r="C16" s="190">
        <v>0.002</v>
      </c>
      <c r="D16" s="182" t="s">
        <v>223</v>
      </c>
      <c r="E16" s="164"/>
      <c r="F16" s="164" t="s">
        <v>235</v>
      </c>
      <c r="G16" s="164" t="s">
        <v>235</v>
      </c>
      <c r="H16" s="164" t="s">
        <v>235</v>
      </c>
      <c r="I16" s="164"/>
      <c r="J16" s="164" t="s">
        <v>239</v>
      </c>
      <c r="K16" s="164" t="s">
        <v>239</v>
      </c>
      <c r="L16" s="164" t="s">
        <v>235</v>
      </c>
      <c r="M16" s="164" t="s">
        <v>235</v>
      </c>
      <c r="N16" s="164" t="s">
        <v>235</v>
      </c>
      <c r="O16" s="164" t="s">
        <v>235</v>
      </c>
      <c r="P16" s="164" t="s">
        <v>239</v>
      </c>
      <c r="Q16" s="164" t="s">
        <v>239</v>
      </c>
      <c r="R16" s="164" t="s">
        <v>239</v>
      </c>
      <c r="S16" s="164" t="s">
        <v>239</v>
      </c>
      <c r="T16" s="164" t="s">
        <v>239</v>
      </c>
    </row>
    <row r="17" spans="1:20" ht="20.25" customHeight="1">
      <c r="A17" s="334"/>
      <c r="B17" s="167" t="s">
        <v>431</v>
      </c>
      <c r="C17" s="190">
        <v>0.004</v>
      </c>
      <c r="D17" s="182" t="s">
        <v>223</v>
      </c>
      <c r="E17" s="164"/>
      <c r="F17" s="164" t="s">
        <v>235</v>
      </c>
      <c r="G17" s="164" t="s">
        <v>235</v>
      </c>
      <c r="H17" s="164" t="s">
        <v>235</v>
      </c>
      <c r="I17" s="164"/>
      <c r="J17" s="164" t="s">
        <v>239</v>
      </c>
      <c r="K17" s="164" t="s">
        <v>239</v>
      </c>
      <c r="L17" s="164" t="s">
        <v>235</v>
      </c>
      <c r="M17" s="164" t="s">
        <v>235</v>
      </c>
      <c r="N17" s="164" t="s">
        <v>235</v>
      </c>
      <c r="O17" s="164" t="s">
        <v>235</v>
      </c>
      <c r="P17" s="164" t="s">
        <v>239</v>
      </c>
      <c r="Q17" s="164" t="s">
        <v>239</v>
      </c>
      <c r="R17" s="164" t="s">
        <v>239</v>
      </c>
      <c r="S17" s="164" t="s">
        <v>239</v>
      </c>
      <c r="T17" s="164" t="s">
        <v>239</v>
      </c>
    </row>
    <row r="18" spans="1:20" ht="20.25" customHeight="1">
      <c r="A18" s="334"/>
      <c r="B18" s="167" t="s">
        <v>242</v>
      </c>
      <c r="C18" s="190">
        <v>0.1</v>
      </c>
      <c r="D18" s="182" t="s">
        <v>223</v>
      </c>
      <c r="E18" s="164"/>
      <c r="F18" s="164" t="s">
        <v>235</v>
      </c>
      <c r="G18" s="164" t="s">
        <v>235</v>
      </c>
      <c r="H18" s="164" t="s">
        <v>235</v>
      </c>
      <c r="I18" s="164"/>
      <c r="J18" s="164" t="s">
        <v>239</v>
      </c>
      <c r="K18" s="164" t="s">
        <v>239</v>
      </c>
      <c r="L18" s="164" t="s">
        <v>235</v>
      </c>
      <c r="M18" s="164" t="s">
        <v>235</v>
      </c>
      <c r="N18" s="164" t="s">
        <v>235</v>
      </c>
      <c r="O18" s="164" t="s">
        <v>235</v>
      </c>
      <c r="P18" s="164" t="s">
        <v>239</v>
      </c>
      <c r="Q18" s="164" t="s">
        <v>239</v>
      </c>
      <c r="R18" s="164" t="s">
        <v>239</v>
      </c>
      <c r="S18" s="164" t="s">
        <v>239</v>
      </c>
      <c r="T18" s="164" t="s">
        <v>239</v>
      </c>
    </row>
    <row r="19" spans="1:20" ht="20.25" customHeight="1">
      <c r="A19" s="334"/>
      <c r="B19" s="167" t="s">
        <v>243</v>
      </c>
      <c r="C19" s="190">
        <v>0.04</v>
      </c>
      <c r="D19" s="182" t="s">
        <v>223</v>
      </c>
      <c r="E19" s="164"/>
      <c r="F19" s="164" t="s">
        <v>235</v>
      </c>
      <c r="G19" s="164" t="s">
        <v>235</v>
      </c>
      <c r="H19" s="164" t="s">
        <v>235</v>
      </c>
      <c r="I19" s="164"/>
      <c r="J19" s="164" t="s">
        <v>239</v>
      </c>
      <c r="K19" s="164" t="s">
        <v>239</v>
      </c>
      <c r="L19" s="164" t="s">
        <v>235</v>
      </c>
      <c r="M19" s="164" t="s">
        <v>235</v>
      </c>
      <c r="N19" s="164" t="s">
        <v>235</v>
      </c>
      <c r="O19" s="164" t="s">
        <v>235</v>
      </c>
      <c r="P19" s="164" t="s">
        <v>239</v>
      </c>
      <c r="Q19" s="164" t="s">
        <v>239</v>
      </c>
      <c r="R19" s="164" t="s">
        <v>239</v>
      </c>
      <c r="S19" s="164" t="s">
        <v>239</v>
      </c>
      <c r="T19" s="164" t="s">
        <v>239</v>
      </c>
    </row>
    <row r="20" spans="1:20" ht="20.25" customHeight="1">
      <c r="A20" s="334"/>
      <c r="B20" s="167" t="s">
        <v>244</v>
      </c>
      <c r="C20" s="190">
        <v>1</v>
      </c>
      <c r="D20" s="182" t="s">
        <v>223</v>
      </c>
      <c r="E20" s="164"/>
      <c r="F20" s="164" t="s">
        <v>235</v>
      </c>
      <c r="G20" s="164" t="s">
        <v>235</v>
      </c>
      <c r="H20" s="164" t="s">
        <v>235</v>
      </c>
      <c r="I20" s="164"/>
      <c r="J20" s="164" t="s">
        <v>239</v>
      </c>
      <c r="K20" s="164" t="s">
        <v>239</v>
      </c>
      <c r="L20" s="164" t="s">
        <v>235</v>
      </c>
      <c r="M20" s="164" t="s">
        <v>235</v>
      </c>
      <c r="N20" s="164" t="s">
        <v>235</v>
      </c>
      <c r="O20" s="164" t="s">
        <v>235</v>
      </c>
      <c r="P20" s="164" t="s">
        <v>239</v>
      </c>
      <c r="Q20" s="164" t="s">
        <v>239</v>
      </c>
      <c r="R20" s="164" t="s">
        <v>239</v>
      </c>
      <c r="S20" s="164" t="s">
        <v>239</v>
      </c>
      <c r="T20" s="164" t="s">
        <v>239</v>
      </c>
    </row>
    <row r="21" spans="1:20" ht="20.25" customHeight="1">
      <c r="A21" s="334"/>
      <c r="B21" s="167" t="s">
        <v>432</v>
      </c>
      <c r="C21" s="190">
        <v>0.006</v>
      </c>
      <c r="D21" s="182" t="s">
        <v>223</v>
      </c>
      <c r="E21" s="164"/>
      <c r="F21" s="164" t="s">
        <v>235</v>
      </c>
      <c r="G21" s="164" t="s">
        <v>235</v>
      </c>
      <c r="H21" s="164" t="s">
        <v>235</v>
      </c>
      <c r="I21" s="164"/>
      <c r="J21" s="164" t="s">
        <v>239</v>
      </c>
      <c r="K21" s="164" t="s">
        <v>239</v>
      </c>
      <c r="L21" s="164" t="s">
        <v>235</v>
      </c>
      <c r="M21" s="164" t="s">
        <v>235</v>
      </c>
      <c r="N21" s="164" t="s">
        <v>235</v>
      </c>
      <c r="O21" s="164" t="s">
        <v>235</v>
      </c>
      <c r="P21" s="164" t="s">
        <v>239</v>
      </c>
      <c r="Q21" s="164" t="s">
        <v>239</v>
      </c>
      <c r="R21" s="164" t="s">
        <v>239</v>
      </c>
      <c r="S21" s="164" t="s">
        <v>239</v>
      </c>
      <c r="T21" s="164" t="s">
        <v>239</v>
      </c>
    </row>
    <row r="22" spans="1:20" ht="20.25" customHeight="1">
      <c r="A22" s="334"/>
      <c r="B22" s="191" t="s">
        <v>246</v>
      </c>
      <c r="C22" s="190">
        <v>0.03</v>
      </c>
      <c r="D22" s="182" t="s">
        <v>223</v>
      </c>
      <c r="E22" s="164"/>
      <c r="F22" s="164" t="s">
        <v>235</v>
      </c>
      <c r="G22" s="164" t="s">
        <v>235</v>
      </c>
      <c r="H22" s="164" t="s">
        <v>235</v>
      </c>
      <c r="I22" s="164"/>
      <c r="J22" s="164" t="s">
        <v>239</v>
      </c>
      <c r="K22" s="164" t="s">
        <v>239</v>
      </c>
      <c r="L22" s="164" t="s">
        <v>235</v>
      </c>
      <c r="M22" s="164" t="s">
        <v>235</v>
      </c>
      <c r="N22" s="164" t="s">
        <v>235</v>
      </c>
      <c r="O22" s="164" t="s">
        <v>235</v>
      </c>
      <c r="P22" s="164" t="s">
        <v>239</v>
      </c>
      <c r="Q22" s="164" t="s">
        <v>239</v>
      </c>
      <c r="R22" s="164" t="s">
        <v>239</v>
      </c>
      <c r="S22" s="164" t="s">
        <v>239</v>
      </c>
      <c r="T22" s="164" t="s">
        <v>239</v>
      </c>
    </row>
    <row r="23" spans="1:20" ht="20.25" customHeight="1">
      <c r="A23" s="334"/>
      <c r="B23" s="191" t="s">
        <v>247</v>
      </c>
      <c r="C23" s="190">
        <v>0.01</v>
      </c>
      <c r="D23" s="182" t="s">
        <v>223</v>
      </c>
      <c r="E23" s="164"/>
      <c r="F23" s="164" t="s">
        <v>235</v>
      </c>
      <c r="G23" s="164" t="s">
        <v>235</v>
      </c>
      <c r="H23" s="164" t="s">
        <v>235</v>
      </c>
      <c r="I23" s="164"/>
      <c r="J23" s="164" t="s">
        <v>239</v>
      </c>
      <c r="K23" s="164" t="s">
        <v>239</v>
      </c>
      <c r="L23" s="164" t="s">
        <v>235</v>
      </c>
      <c r="M23" s="164" t="s">
        <v>235</v>
      </c>
      <c r="N23" s="164" t="s">
        <v>235</v>
      </c>
      <c r="O23" s="164" t="s">
        <v>235</v>
      </c>
      <c r="P23" s="164" t="s">
        <v>239</v>
      </c>
      <c r="Q23" s="164" t="s">
        <v>239</v>
      </c>
      <c r="R23" s="164" t="s">
        <v>239</v>
      </c>
      <c r="S23" s="164" t="s">
        <v>239</v>
      </c>
      <c r="T23" s="164" t="s">
        <v>239</v>
      </c>
    </row>
    <row r="24" spans="1:20" ht="20.25" customHeight="1">
      <c r="A24" s="334"/>
      <c r="B24" s="167" t="s">
        <v>248</v>
      </c>
      <c r="C24" s="190">
        <v>0.002</v>
      </c>
      <c r="D24" s="182" t="s">
        <v>223</v>
      </c>
      <c r="E24" s="164"/>
      <c r="F24" s="164" t="s">
        <v>235</v>
      </c>
      <c r="G24" s="164" t="s">
        <v>235</v>
      </c>
      <c r="H24" s="164" t="s">
        <v>235</v>
      </c>
      <c r="I24" s="164"/>
      <c r="J24" s="164" t="s">
        <v>239</v>
      </c>
      <c r="K24" s="164" t="s">
        <v>239</v>
      </c>
      <c r="L24" s="164" t="s">
        <v>235</v>
      </c>
      <c r="M24" s="164" t="s">
        <v>235</v>
      </c>
      <c r="N24" s="164" t="s">
        <v>235</v>
      </c>
      <c r="O24" s="164" t="s">
        <v>235</v>
      </c>
      <c r="P24" s="164" t="s">
        <v>239</v>
      </c>
      <c r="Q24" s="164" t="s">
        <v>239</v>
      </c>
      <c r="R24" s="164" t="s">
        <v>239</v>
      </c>
      <c r="S24" s="164" t="s">
        <v>239</v>
      </c>
      <c r="T24" s="164" t="s">
        <v>239</v>
      </c>
    </row>
    <row r="25" spans="1:20" ht="20.25" customHeight="1">
      <c r="A25" s="334"/>
      <c r="B25" s="167" t="s">
        <v>294</v>
      </c>
      <c r="C25" s="190">
        <v>0.006</v>
      </c>
      <c r="D25" s="182" t="s">
        <v>223</v>
      </c>
      <c r="E25" s="164"/>
      <c r="F25" s="164" t="s">
        <v>250</v>
      </c>
      <c r="G25" s="164" t="s">
        <v>250</v>
      </c>
      <c r="H25" s="164" t="s">
        <v>250</v>
      </c>
      <c r="I25" s="164"/>
      <c r="J25" s="164" t="s">
        <v>251</v>
      </c>
      <c r="K25" s="164" t="s">
        <v>251</v>
      </c>
      <c r="L25" s="164" t="s">
        <v>250</v>
      </c>
      <c r="M25" s="164" t="s">
        <v>250</v>
      </c>
      <c r="N25" s="164" t="s">
        <v>250</v>
      </c>
      <c r="O25" s="164" t="s">
        <v>250</v>
      </c>
      <c r="P25" s="164" t="s">
        <v>251</v>
      </c>
      <c r="Q25" s="164" t="s">
        <v>251</v>
      </c>
      <c r="R25" s="164" t="s">
        <v>251</v>
      </c>
      <c r="S25" s="164" t="s">
        <v>251</v>
      </c>
      <c r="T25" s="164" t="s">
        <v>251</v>
      </c>
    </row>
    <row r="26" spans="1:20" ht="20.25" customHeight="1">
      <c r="A26" s="334"/>
      <c r="B26" s="191" t="s">
        <v>252</v>
      </c>
      <c r="C26" s="190">
        <v>0.003</v>
      </c>
      <c r="D26" s="182" t="s">
        <v>223</v>
      </c>
      <c r="E26" s="164"/>
      <c r="F26" s="164" t="s">
        <v>250</v>
      </c>
      <c r="G26" s="164" t="s">
        <v>250</v>
      </c>
      <c r="H26" s="164" t="s">
        <v>250</v>
      </c>
      <c r="I26" s="164"/>
      <c r="J26" s="164" t="s">
        <v>224</v>
      </c>
      <c r="K26" s="164" t="s">
        <v>224</v>
      </c>
      <c r="L26" s="164" t="s">
        <v>250</v>
      </c>
      <c r="M26" s="164" t="s">
        <v>250</v>
      </c>
      <c r="N26" s="164" t="s">
        <v>250</v>
      </c>
      <c r="O26" s="164" t="s">
        <v>250</v>
      </c>
      <c r="P26" s="164" t="s">
        <v>224</v>
      </c>
      <c r="Q26" s="164" t="s">
        <v>224</v>
      </c>
      <c r="R26" s="164" t="s">
        <v>224</v>
      </c>
      <c r="S26" s="164" t="s">
        <v>224</v>
      </c>
      <c r="T26" s="164" t="s">
        <v>224</v>
      </c>
    </row>
    <row r="27" spans="1:20" ht="20.25" customHeight="1">
      <c r="A27" s="334"/>
      <c r="B27" s="191" t="s">
        <v>253</v>
      </c>
      <c r="C27" s="190">
        <v>0.02</v>
      </c>
      <c r="D27" s="182" t="s">
        <v>223</v>
      </c>
      <c r="E27" s="164"/>
      <c r="F27" s="164" t="s">
        <v>229</v>
      </c>
      <c r="G27" s="164" t="s">
        <v>229</v>
      </c>
      <c r="H27" s="164" t="s">
        <v>229</v>
      </c>
      <c r="I27" s="164"/>
      <c r="J27" s="164" t="s">
        <v>250</v>
      </c>
      <c r="K27" s="164" t="s">
        <v>250</v>
      </c>
      <c r="L27" s="164" t="s">
        <v>229</v>
      </c>
      <c r="M27" s="164" t="s">
        <v>229</v>
      </c>
      <c r="N27" s="164" t="s">
        <v>229</v>
      </c>
      <c r="O27" s="164" t="s">
        <v>229</v>
      </c>
      <c r="P27" s="164" t="s">
        <v>250</v>
      </c>
      <c r="Q27" s="164" t="s">
        <v>250</v>
      </c>
      <c r="R27" s="164" t="s">
        <v>250</v>
      </c>
      <c r="S27" s="164" t="s">
        <v>250</v>
      </c>
      <c r="T27" s="164" t="s">
        <v>250</v>
      </c>
    </row>
    <row r="28" spans="1:20" ht="20.25" customHeight="1">
      <c r="A28" s="334"/>
      <c r="B28" s="191" t="s">
        <v>254</v>
      </c>
      <c r="C28" s="190">
        <v>0.01</v>
      </c>
      <c r="D28" s="182" t="s">
        <v>223</v>
      </c>
      <c r="E28" s="164"/>
      <c r="F28" s="164" t="s">
        <v>235</v>
      </c>
      <c r="G28" s="164" t="s">
        <v>235</v>
      </c>
      <c r="H28" s="164" t="s">
        <v>235</v>
      </c>
      <c r="I28" s="164"/>
      <c r="J28" s="164" t="s">
        <v>239</v>
      </c>
      <c r="K28" s="164" t="s">
        <v>239</v>
      </c>
      <c r="L28" s="164" t="s">
        <v>235</v>
      </c>
      <c r="M28" s="164" t="s">
        <v>235</v>
      </c>
      <c r="N28" s="164" t="s">
        <v>235</v>
      </c>
      <c r="O28" s="164" t="s">
        <v>235</v>
      </c>
      <c r="P28" s="164" t="s">
        <v>239</v>
      </c>
      <c r="Q28" s="164" t="s">
        <v>239</v>
      </c>
      <c r="R28" s="164" t="s">
        <v>239</v>
      </c>
      <c r="S28" s="164" t="s">
        <v>239</v>
      </c>
      <c r="T28" s="164" t="s">
        <v>239</v>
      </c>
    </row>
    <row r="29" spans="1:20" ht="20.25" customHeight="1">
      <c r="A29" s="334"/>
      <c r="B29" s="191" t="s">
        <v>255</v>
      </c>
      <c r="C29" s="190">
        <v>0.01</v>
      </c>
      <c r="D29" s="182" t="s">
        <v>223</v>
      </c>
      <c r="E29" s="164"/>
      <c r="F29" s="164" t="s">
        <v>229</v>
      </c>
      <c r="G29" s="164" t="s">
        <v>229</v>
      </c>
      <c r="H29" s="164" t="s">
        <v>229</v>
      </c>
      <c r="I29" s="164"/>
      <c r="J29" s="164" t="s">
        <v>229</v>
      </c>
      <c r="K29" s="164" t="s">
        <v>229</v>
      </c>
      <c r="L29" s="164" t="s">
        <v>229</v>
      </c>
      <c r="M29" s="164" t="s">
        <v>229</v>
      </c>
      <c r="N29" s="164" t="s">
        <v>229</v>
      </c>
      <c r="O29" s="164" t="s">
        <v>229</v>
      </c>
      <c r="P29" s="164" t="s">
        <v>229</v>
      </c>
      <c r="Q29" s="164" t="s">
        <v>229</v>
      </c>
      <c r="R29" s="164" t="s">
        <v>229</v>
      </c>
      <c r="S29" s="164" t="s">
        <v>229</v>
      </c>
      <c r="T29" s="164" t="s">
        <v>229</v>
      </c>
    </row>
    <row r="30" spans="1:20" ht="20.25" customHeight="1">
      <c r="A30" s="334"/>
      <c r="B30" s="191" t="s">
        <v>256</v>
      </c>
      <c r="C30" s="190" t="s">
        <v>257</v>
      </c>
      <c r="D30" s="182" t="s">
        <v>223</v>
      </c>
      <c r="E30" s="164"/>
      <c r="F30" s="164" t="s">
        <v>259</v>
      </c>
      <c r="G30" s="164" t="s">
        <v>259</v>
      </c>
      <c r="H30" s="164" t="s">
        <v>259</v>
      </c>
      <c r="I30" s="164"/>
      <c r="J30" s="173">
        <v>0.08</v>
      </c>
      <c r="K30" s="164" t="s">
        <v>231</v>
      </c>
      <c r="L30" s="173">
        <v>0.08</v>
      </c>
      <c r="M30" s="173">
        <v>0.46</v>
      </c>
      <c r="N30" s="164" t="s">
        <v>259</v>
      </c>
      <c r="O30" s="164" t="s">
        <v>259</v>
      </c>
      <c r="P30" s="173" t="s">
        <v>231</v>
      </c>
      <c r="Q30" s="164" t="s">
        <v>231</v>
      </c>
      <c r="R30" s="164" t="s">
        <v>231</v>
      </c>
      <c r="S30" s="164" t="s">
        <v>231</v>
      </c>
      <c r="T30" s="173">
        <v>0.03</v>
      </c>
    </row>
    <row r="31" spans="1:20" ht="20.25" customHeight="1">
      <c r="A31" s="334"/>
      <c r="B31" s="191" t="s">
        <v>260</v>
      </c>
      <c r="C31" s="190" t="s">
        <v>257</v>
      </c>
      <c r="D31" s="182" t="s">
        <v>223</v>
      </c>
      <c r="E31" s="164"/>
      <c r="F31" s="164" t="s">
        <v>259</v>
      </c>
      <c r="G31" s="164" t="s">
        <v>259</v>
      </c>
      <c r="H31" s="164" t="s">
        <v>259</v>
      </c>
      <c r="I31" s="164"/>
      <c r="J31" s="173">
        <v>0.019</v>
      </c>
      <c r="K31" s="173" t="s">
        <v>250</v>
      </c>
      <c r="L31" s="164" t="s">
        <v>259</v>
      </c>
      <c r="M31" s="173" t="s">
        <v>259</v>
      </c>
      <c r="N31" s="164" t="s">
        <v>259</v>
      </c>
      <c r="O31" s="164" t="s">
        <v>259</v>
      </c>
      <c r="P31" s="173" t="s">
        <v>250</v>
      </c>
      <c r="Q31" s="173" t="s">
        <v>250</v>
      </c>
      <c r="R31" s="173">
        <v>0.001</v>
      </c>
      <c r="S31" s="173">
        <v>0.001</v>
      </c>
      <c r="T31" s="173">
        <v>0.003</v>
      </c>
    </row>
    <row r="32" spans="1:20" ht="20.25" customHeight="1">
      <c r="A32" s="334"/>
      <c r="B32" s="192" t="s">
        <v>433</v>
      </c>
      <c r="C32" s="190">
        <v>10</v>
      </c>
      <c r="D32" s="182" t="s">
        <v>223</v>
      </c>
      <c r="E32" s="164"/>
      <c r="F32" s="164" t="s">
        <v>227</v>
      </c>
      <c r="G32" s="164" t="s">
        <v>227</v>
      </c>
      <c r="H32" s="164" t="s">
        <v>227</v>
      </c>
      <c r="I32" s="164"/>
      <c r="J32" s="193">
        <v>0.1</v>
      </c>
      <c r="K32" s="164" t="s">
        <v>231</v>
      </c>
      <c r="L32" s="173">
        <v>0.13</v>
      </c>
      <c r="M32" s="173">
        <v>0.51</v>
      </c>
      <c r="N32" s="164" t="s">
        <v>227</v>
      </c>
      <c r="O32" s="164" t="s">
        <v>227</v>
      </c>
      <c r="P32" s="173" t="s">
        <v>231</v>
      </c>
      <c r="Q32" s="164" t="s">
        <v>231</v>
      </c>
      <c r="R32" s="164" t="s">
        <v>231</v>
      </c>
      <c r="S32" s="164" t="s">
        <v>231</v>
      </c>
      <c r="T32" s="173">
        <v>0.03</v>
      </c>
    </row>
    <row r="33" spans="1:20" ht="20.25" customHeight="1">
      <c r="A33" s="335"/>
      <c r="B33" s="191" t="s">
        <v>266</v>
      </c>
      <c r="C33" s="190">
        <v>0.05</v>
      </c>
      <c r="D33" s="182" t="s">
        <v>223</v>
      </c>
      <c r="E33" s="164"/>
      <c r="F33" s="164" t="s">
        <v>232</v>
      </c>
      <c r="G33" s="164" t="s">
        <v>232</v>
      </c>
      <c r="H33" s="164" t="s">
        <v>232</v>
      </c>
      <c r="I33" s="164"/>
      <c r="J33" s="164" t="s">
        <v>232</v>
      </c>
      <c r="K33" s="164" t="s">
        <v>232</v>
      </c>
      <c r="L33" s="164" t="s">
        <v>232</v>
      </c>
      <c r="M33" s="164" t="s">
        <v>232</v>
      </c>
      <c r="N33" s="164" t="s">
        <v>232</v>
      </c>
      <c r="O33" s="164" t="s">
        <v>232</v>
      </c>
      <c r="P33" s="164" t="s">
        <v>232</v>
      </c>
      <c r="Q33" s="164" t="s">
        <v>232</v>
      </c>
      <c r="R33" s="164" t="s">
        <v>232</v>
      </c>
      <c r="S33" s="164" t="s">
        <v>232</v>
      </c>
      <c r="T33" s="164" t="s">
        <v>232</v>
      </c>
    </row>
    <row r="34" spans="1:20" ht="20.25" customHeight="1">
      <c r="A34" s="191" t="s">
        <v>267</v>
      </c>
      <c r="B34" s="191" t="s">
        <v>270</v>
      </c>
      <c r="C34" s="190" t="s">
        <v>257</v>
      </c>
      <c r="D34" s="182" t="s">
        <v>223</v>
      </c>
      <c r="E34" s="194"/>
      <c r="F34" s="194"/>
      <c r="G34" s="164"/>
      <c r="H34" s="194"/>
      <c r="I34" s="194"/>
      <c r="J34" s="194"/>
      <c r="K34" s="164"/>
      <c r="L34" s="164"/>
      <c r="M34" s="164"/>
      <c r="N34" s="164"/>
      <c r="O34" s="164"/>
      <c r="P34" s="194"/>
      <c r="Q34" s="164"/>
      <c r="R34" s="164"/>
      <c r="S34" s="164"/>
      <c r="T34" s="164"/>
    </row>
    <row r="35" spans="1:20" ht="20.25" customHeight="1">
      <c r="A35" s="191" t="s">
        <v>271</v>
      </c>
      <c r="B35" s="191"/>
      <c r="C35" s="190"/>
      <c r="D35" s="182"/>
      <c r="E35" s="329" t="s">
        <v>276</v>
      </c>
      <c r="F35" s="330"/>
      <c r="G35" s="330"/>
      <c r="H35" s="330"/>
      <c r="I35" s="330"/>
      <c r="J35" s="195" t="s">
        <v>273</v>
      </c>
      <c r="K35" s="329" t="s">
        <v>276</v>
      </c>
      <c r="L35" s="330"/>
      <c r="M35" s="317"/>
      <c r="N35" s="329" t="s">
        <v>276</v>
      </c>
      <c r="O35" s="330"/>
      <c r="P35" s="330"/>
      <c r="Q35" s="330"/>
      <c r="R35" s="330"/>
      <c r="S35" s="330"/>
      <c r="T35" s="317"/>
    </row>
  </sheetData>
  <sheetProtection/>
  <mergeCells count="11">
    <mergeCell ref="N35:T35"/>
    <mergeCell ref="A5:A6"/>
    <mergeCell ref="B5:B6"/>
    <mergeCell ref="C5:D5"/>
    <mergeCell ref="A7:A33"/>
    <mergeCell ref="E35:I35"/>
    <mergeCell ref="K35:M35"/>
    <mergeCell ref="C2:D2"/>
    <mergeCell ref="P2:Q2"/>
    <mergeCell ref="C3:D3"/>
    <mergeCell ref="C4:D4"/>
  </mergeCells>
  <printOptions verticalCentered="1"/>
  <pageMargins left="0.7874015748031497" right="0.5905511811023623" top="0.7874015748031497" bottom="0.5905511811023623" header="0.35433070866141736" footer="0.31496062992125984"/>
  <pageSetup horizontalDpi="600" verticalDpi="600" orientation="landscape" paperSize="9" scale="70" r:id="rId1"/>
  <colBreaks count="1" manualBreakCount="1">
    <brk id="13" max="34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O30"/>
  <sheetViews>
    <sheetView view="pageBreakPreview" zoomScaleSheetLayoutView="100" zoomScalePageLayoutView="0" workbookViewId="0" topLeftCell="A1">
      <pane xSplit="4" ySplit="3" topLeftCell="E4" activePane="bottomRight" state="frozen"/>
      <selection pane="topLeft" activeCell="S17" sqref="S17"/>
      <selection pane="topRight" activeCell="S17" sqref="S17"/>
      <selection pane="bottomLeft" activeCell="S17" sqref="S17"/>
      <selection pane="bottomRight" activeCell="F10" sqref="F10"/>
    </sheetView>
  </sheetViews>
  <sheetFormatPr defaultColWidth="9.00390625" defaultRowHeight="19.5" customHeight="1"/>
  <cols>
    <col min="1" max="1" width="11.875" style="239" customWidth="1"/>
    <col min="2" max="2" width="25.00390625" style="83" customWidth="1"/>
    <col min="3" max="3" width="7.50390625" style="197" customWidth="1"/>
    <col min="4" max="4" width="12.625" style="94" customWidth="1"/>
    <col min="5" max="10" width="8.625" style="94" customWidth="1"/>
    <col min="11" max="11" width="10.625" style="94" customWidth="1"/>
    <col min="12" max="15" width="8.625" style="94" customWidth="1"/>
    <col min="16" max="16384" width="9.00390625" style="199" customWidth="1"/>
  </cols>
  <sheetData>
    <row r="1" spans="1:5" ht="24.75" customHeight="1">
      <c r="A1" s="196" t="s">
        <v>295</v>
      </c>
      <c r="E1" s="198" t="s">
        <v>296</v>
      </c>
    </row>
    <row r="2" spans="1:15" ht="26.25" customHeight="1">
      <c r="A2" s="331" t="s">
        <v>297</v>
      </c>
      <c r="B2" s="331" t="s">
        <v>298</v>
      </c>
      <c r="C2" s="337" t="s">
        <v>299</v>
      </c>
      <c r="D2" s="331" t="s">
        <v>300</v>
      </c>
      <c r="E2" s="200" t="s">
        <v>301</v>
      </c>
      <c r="F2" s="200" t="s">
        <v>302</v>
      </c>
      <c r="G2" s="200" t="s">
        <v>303</v>
      </c>
      <c r="H2" s="200" t="s">
        <v>304</v>
      </c>
      <c r="I2" s="200" t="s">
        <v>305</v>
      </c>
      <c r="J2" s="200" t="s">
        <v>306</v>
      </c>
      <c r="K2" s="200" t="s">
        <v>307</v>
      </c>
      <c r="L2" s="200" t="s">
        <v>308</v>
      </c>
      <c r="M2" s="200" t="s">
        <v>309</v>
      </c>
      <c r="N2" s="200" t="s">
        <v>310</v>
      </c>
      <c r="O2" s="200" t="s">
        <v>311</v>
      </c>
    </row>
    <row r="3" spans="1:15" ht="17.25" customHeight="1">
      <c r="A3" s="336"/>
      <c r="B3" s="336"/>
      <c r="C3" s="332"/>
      <c r="D3" s="332"/>
      <c r="E3" s="201" t="s">
        <v>312</v>
      </c>
      <c r="F3" s="201" t="s">
        <v>312</v>
      </c>
      <c r="G3" s="201" t="s">
        <v>313</v>
      </c>
      <c r="H3" s="201" t="s">
        <v>314</v>
      </c>
      <c r="I3" s="201" t="s">
        <v>315</v>
      </c>
      <c r="J3" s="202" t="s">
        <v>315</v>
      </c>
      <c r="K3" s="202" t="s">
        <v>315</v>
      </c>
      <c r="L3" s="201" t="s">
        <v>315</v>
      </c>
      <c r="M3" s="201" t="s">
        <v>315</v>
      </c>
      <c r="N3" s="201" t="s">
        <v>315</v>
      </c>
      <c r="O3" s="201" t="s">
        <v>315</v>
      </c>
    </row>
    <row r="4" spans="1:15" s="211" customFormat="1" ht="24.75" customHeight="1">
      <c r="A4" s="203" t="s">
        <v>316</v>
      </c>
      <c r="B4" s="191" t="s">
        <v>317</v>
      </c>
      <c r="C4" s="204" t="s">
        <v>318</v>
      </c>
      <c r="D4" s="205">
        <v>43382</v>
      </c>
      <c r="E4" s="206">
        <v>17.8</v>
      </c>
      <c r="F4" s="207">
        <v>2</v>
      </c>
      <c r="G4" s="206">
        <v>1.2</v>
      </c>
      <c r="H4" s="206">
        <v>0.07</v>
      </c>
      <c r="I4" s="206">
        <v>5.3</v>
      </c>
      <c r="J4" s="208"/>
      <c r="K4" s="208" t="s">
        <v>319</v>
      </c>
      <c r="L4" s="209">
        <v>6.06</v>
      </c>
      <c r="M4" s="210">
        <v>0.02</v>
      </c>
      <c r="N4" s="154" t="s">
        <v>320</v>
      </c>
      <c r="O4" s="180" t="s">
        <v>320</v>
      </c>
    </row>
    <row r="5" spans="1:15" ht="24.75" customHeight="1">
      <c r="A5" s="212" t="s">
        <v>71</v>
      </c>
      <c r="B5" s="167" t="s">
        <v>321</v>
      </c>
      <c r="C5" s="204" t="s">
        <v>322</v>
      </c>
      <c r="D5" s="205">
        <v>43353</v>
      </c>
      <c r="E5" s="206">
        <v>40.1</v>
      </c>
      <c r="F5" s="206">
        <v>10.6</v>
      </c>
      <c r="G5" s="206">
        <v>37.8</v>
      </c>
      <c r="H5" s="206">
        <v>0.25</v>
      </c>
      <c r="I5" s="206">
        <v>30.1</v>
      </c>
      <c r="J5" s="208"/>
      <c r="K5" s="208" t="s">
        <v>319</v>
      </c>
      <c r="L5" s="206">
        <v>9.35</v>
      </c>
      <c r="M5" s="213">
        <v>0.04</v>
      </c>
      <c r="N5" s="154" t="s">
        <v>320</v>
      </c>
      <c r="O5" s="182">
        <v>0.02</v>
      </c>
    </row>
    <row r="6" spans="1:15" s="211" customFormat="1" ht="24.75" customHeight="1">
      <c r="A6" s="203" t="s">
        <v>30</v>
      </c>
      <c r="B6" s="191" t="s">
        <v>31</v>
      </c>
      <c r="C6" s="204" t="s">
        <v>323</v>
      </c>
      <c r="D6" s="205">
        <v>43326</v>
      </c>
      <c r="E6" s="214">
        <v>54.5</v>
      </c>
      <c r="F6" s="215">
        <v>9.5</v>
      </c>
      <c r="G6" s="215">
        <v>18.3</v>
      </c>
      <c r="H6" s="216">
        <v>0.2</v>
      </c>
      <c r="I6" s="215">
        <v>22.2</v>
      </c>
      <c r="J6" s="208"/>
      <c r="K6" s="208" t="s">
        <v>92</v>
      </c>
      <c r="L6" s="215">
        <v>19.8</v>
      </c>
      <c r="M6" s="217">
        <v>0.1</v>
      </c>
      <c r="N6" s="218" t="s">
        <v>320</v>
      </c>
      <c r="O6" s="219" t="s">
        <v>320</v>
      </c>
    </row>
    <row r="7" spans="1:15" s="211" customFormat="1" ht="24.75" customHeight="1">
      <c r="A7" s="203" t="s">
        <v>324</v>
      </c>
      <c r="B7" s="191" t="s">
        <v>325</v>
      </c>
      <c r="C7" s="204" t="s">
        <v>326</v>
      </c>
      <c r="D7" s="205">
        <v>43322</v>
      </c>
      <c r="E7" s="215">
        <v>53.2</v>
      </c>
      <c r="F7" s="215">
        <v>9.5</v>
      </c>
      <c r="G7" s="215">
        <v>22.6</v>
      </c>
      <c r="H7" s="216">
        <v>0.3</v>
      </c>
      <c r="I7" s="220">
        <v>19.6</v>
      </c>
      <c r="J7" s="221"/>
      <c r="K7" s="208" t="s">
        <v>92</v>
      </c>
      <c r="L7" s="215">
        <v>22.1</v>
      </c>
      <c r="M7" s="218">
        <v>0.11</v>
      </c>
      <c r="N7" s="219" t="s">
        <v>320</v>
      </c>
      <c r="O7" s="222" t="s">
        <v>320</v>
      </c>
    </row>
    <row r="8" spans="1:15" s="211" customFormat="1" ht="24.75" customHeight="1">
      <c r="A8" s="203" t="s">
        <v>38</v>
      </c>
      <c r="B8" s="191" t="s">
        <v>327</v>
      </c>
      <c r="C8" s="204" t="s">
        <v>328</v>
      </c>
      <c r="D8" s="205">
        <v>43322</v>
      </c>
      <c r="E8" s="215">
        <v>57.9</v>
      </c>
      <c r="F8" s="215">
        <v>10.8</v>
      </c>
      <c r="G8" s="215">
        <v>21.5</v>
      </c>
      <c r="H8" s="215">
        <v>0.37</v>
      </c>
      <c r="I8" s="220">
        <v>18.1</v>
      </c>
      <c r="J8" s="221"/>
      <c r="K8" s="221" t="s">
        <v>92</v>
      </c>
      <c r="L8" s="220">
        <v>15</v>
      </c>
      <c r="M8" s="217">
        <v>0.16</v>
      </c>
      <c r="N8" s="217" t="s">
        <v>320</v>
      </c>
      <c r="O8" s="208" t="s">
        <v>320</v>
      </c>
    </row>
    <row r="9" spans="1:15" s="211" customFormat="1" ht="24.75" customHeight="1">
      <c r="A9" s="223" t="s">
        <v>329</v>
      </c>
      <c r="B9" s="192" t="s">
        <v>330</v>
      </c>
      <c r="C9" s="204" t="s">
        <v>331</v>
      </c>
      <c r="D9" s="205">
        <v>43411</v>
      </c>
      <c r="E9" s="206">
        <v>32.2</v>
      </c>
      <c r="F9" s="206">
        <v>4.8</v>
      </c>
      <c r="G9" s="207">
        <v>5</v>
      </c>
      <c r="H9" s="206">
        <v>0.08</v>
      </c>
      <c r="I9" s="206">
        <v>9.5</v>
      </c>
      <c r="J9" s="208"/>
      <c r="K9" s="208" t="s">
        <v>319</v>
      </c>
      <c r="L9" s="209">
        <v>8.27</v>
      </c>
      <c r="M9" s="213">
        <v>0.05</v>
      </c>
      <c r="N9" s="154" t="s">
        <v>320</v>
      </c>
      <c r="O9" s="154" t="s">
        <v>320</v>
      </c>
    </row>
    <row r="10" spans="1:15" s="211" customFormat="1" ht="24.75" customHeight="1">
      <c r="A10" s="203" t="s">
        <v>332</v>
      </c>
      <c r="B10" s="191" t="s">
        <v>49</v>
      </c>
      <c r="C10" s="204" t="s">
        <v>333</v>
      </c>
      <c r="D10" s="205">
        <v>43326</v>
      </c>
      <c r="E10" s="215">
        <v>51.2</v>
      </c>
      <c r="F10" s="215">
        <v>10.2</v>
      </c>
      <c r="G10" s="220">
        <v>33</v>
      </c>
      <c r="H10" s="216">
        <v>0.2</v>
      </c>
      <c r="I10" s="215">
        <v>19.9</v>
      </c>
      <c r="J10" s="221"/>
      <c r="K10" s="221" t="s">
        <v>92</v>
      </c>
      <c r="L10" s="220">
        <v>11.4</v>
      </c>
      <c r="M10" s="217">
        <v>0.11</v>
      </c>
      <c r="N10" s="218" t="s">
        <v>320</v>
      </c>
      <c r="O10" s="219" t="s">
        <v>320</v>
      </c>
    </row>
    <row r="11" spans="1:15" s="211" customFormat="1" ht="24.75" customHeight="1">
      <c r="A11" s="203" t="s">
        <v>334</v>
      </c>
      <c r="B11" s="191" t="s">
        <v>335</v>
      </c>
      <c r="C11" s="204" t="s">
        <v>336</v>
      </c>
      <c r="D11" s="205">
        <v>43326</v>
      </c>
      <c r="E11" s="215">
        <v>42.7</v>
      </c>
      <c r="F11" s="215">
        <v>8.6</v>
      </c>
      <c r="G11" s="215">
        <v>14.1</v>
      </c>
      <c r="H11" s="216">
        <v>0.26</v>
      </c>
      <c r="I11" s="215">
        <v>20.7</v>
      </c>
      <c r="J11" s="221"/>
      <c r="K11" s="221" t="s">
        <v>92</v>
      </c>
      <c r="L11" s="215">
        <v>17.4</v>
      </c>
      <c r="M11" s="217">
        <v>0.09</v>
      </c>
      <c r="N11" s="217" t="s">
        <v>320</v>
      </c>
      <c r="O11" s="208" t="s">
        <v>320</v>
      </c>
    </row>
    <row r="12" spans="1:15" s="211" customFormat="1" ht="24.75" customHeight="1">
      <c r="A12" s="203" t="s">
        <v>337</v>
      </c>
      <c r="B12" s="191" t="s">
        <v>338</v>
      </c>
      <c r="C12" s="204" t="s">
        <v>339</v>
      </c>
      <c r="D12" s="205">
        <v>43326</v>
      </c>
      <c r="E12" s="215">
        <v>55.9</v>
      </c>
      <c r="F12" s="220">
        <v>12.1</v>
      </c>
      <c r="G12" s="220">
        <v>36</v>
      </c>
      <c r="H12" s="216">
        <v>0.21</v>
      </c>
      <c r="I12" s="215">
        <v>21.9</v>
      </c>
      <c r="J12" s="221"/>
      <c r="K12" s="221" t="s">
        <v>92</v>
      </c>
      <c r="L12" s="220">
        <v>14.5</v>
      </c>
      <c r="M12" s="215">
        <v>0.09</v>
      </c>
      <c r="N12" s="217" t="s">
        <v>320</v>
      </c>
      <c r="O12" s="208" t="s">
        <v>320</v>
      </c>
    </row>
    <row r="13" spans="1:15" s="211" customFormat="1" ht="24.75" customHeight="1">
      <c r="A13" s="203" t="s">
        <v>340</v>
      </c>
      <c r="B13" s="191" t="s">
        <v>341</v>
      </c>
      <c r="C13" s="204" t="s">
        <v>342</v>
      </c>
      <c r="D13" s="205">
        <v>43382</v>
      </c>
      <c r="E13" s="207">
        <v>21.2</v>
      </c>
      <c r="F13" s="207">
        <v>4</v>
      </c>
      <c r="G13" s="206">
        <v>5.8</v>
      </c>
      <c r="H13" s="206">
        <v>0.14</v>
      </c>
      <c r="I13" s="206">
        <v>6.1</v>
      </c>
      <c r="J13" s="208"/>
      <c r="K13" s="208" t="s">
        <v>319</v>
      </c>
      <c r="L13" s="206">
        <v>4.54</v>
      </c>
      <c r="M13" s="213">
        <v>0.02</v>
      </c>
      <c r="N13" s="154" t="s">
        <v>320</v>
      </c>
      <c r="O13" s="182" t="s">
        <v>320</v>
      </c>
    </row>
    <row r="14" spans="1:15" ht="24.75" customHeight="1">
      <c r="A14" s="212" t="s">
        <v>60</v>
      </c>
      <c r="B14" s="167" t="s">
        <v>61</v>
      </c>
      <c r="C14" s="204" t="s">
        <v>343</v>
      </c>
      <c r="D14" s="205">
        <v>43383</v>
      </c>
      <c r="E14" s="206">
        <v>36.2</v>
      </c>
      <c r="F14" s="206">
        <v>13.2</v>
      </c>
      <c r="G14" s="206">
        <v>26.7</v>
      </c>
      <c r="H14" s="206">
        <v>0.44</v>
      </c>
      <c r="I14" s="207">
        <v>44</v>
      </c>
      <c r="J14" s="208"/>
      <c r="K14" s="208" t="s">
        <v>319</v>
      </c>
      <c r="L14" s="206">
        <v>8.77</v>
      </c>
      <c r="M14" s="213">
        <v>0.15</v>
      </c>
      <c r="N14" s="154" t="s">
        <v>320</v>
      </c>
      <c r="O14" s="182">
        <v>0.01</v>
      </c>
    </row>
    <row r="15" spans="1:15" ht="24.75" customHeight="1">
      <c r="A15" s="212" t="s">
        <v>66</v>
      </c>
      <c r="B15" s="167" t="s">
        <v>344</v>
      </c>
      <c r="C15" s="204" t="s">
        <v>345</v>
      </c>
      <c r="D15" s="205">
        <v>43376</v>
      </c>
      <c r="E15" s="207">
        <v>31</v>
      </c>
      <c r="F15" s="206">
        <v>7.2</v>
      </c>
      <c r="G15" s="206">
        <v>10.2</v>
      </c>
      <c r="H15" s="206">
        <v>0.18</v>
      </c>
      <c r="I15" s="206">
        <v>22.5</v>
      </c>
      <c r="J15" s="208"/>
      <c r="K15" s="208" t="s">
        <v>346</v>
      </c>
      <c r="L15" s="209">
        <v>7.2</v>
      </c>
      <c r="M15" s="213">
        <v>0.02</v>
      </c>
      <c r="N15" s="154" t="s">
        <v>347</v>
      </c>
      <c r="O15" s="154" t="s">
        <v>348</v>
      </c>
    </row>
    <row r="16" spans="1:15" ht="24.75" customHeight="1">
      <c r="A16" s="212" t="s">
        <v>349</v>
      </c>
      <c r="B16" s="167" t="s">
        <v>350</v>
      </c>
      <c r="C16" s="204" t="s">
        <v>351</v>
      </c>
      <c r="D16" s="205">
        <v>43411</v>
      </c>
      <c r="E16" s="206">
        <v>20.2</v>
      </c>
      <c r="F16" s="206">
        <v>2.3</v>
      </c>
      <c r="G16" s="206">
        <v>0.9</v>
      </c>
      <c r="H16" s="206">
        <v>0.04</v>
      </c>
      <c r="I16" s="206">
        <v>12</v>
      </c>
      <c r="J16" s="208"/>
      <c r="K16" s="208" t="s">
        <v>319</v>
      </c>
      <c r="L16" s="209">
        <v>6.91</v>
      </c>
      <c r="M16" s="213">
        <v>0.05</v>
      </c>
      <c r="N16" s="154" t="s">
        <v>320</v>
      </c>
      <c r="O16" s="154" t="s">
        <v>320</v>
      </c>
    </row>
    <row r="17" spans="1:15" s="211" customFormat="1" ht="24.75" customHeight="1">
      <c r="A17" s="203" t="s">
        <v>352</v>
      </c>
      <c r="B17" s="191" t="s">
        <v>353</v>
      </c>
      <c r="C17" s="204" t="s">
        <v>354</v>
      </c>
      <c r="D17" s="205">
        <v>43353</v>
      </c>
      <c r="E17" s="206">
        <v>39.3</v>
      </c>
      <c r="F17" s="206">
        <v>12.7</v>
      </c>
      <c r="G17" s="206">
        <v>30.7</v>
      </c>
      <c r="H17" s="206">
        <v>0.31</v>
      </c>
      <c r="I17" s="207">
        <v>34.3</v>
      </c>
      <c r="J17" s="208"/>
      <c r="K17" s="208" t="s">
        <v>319</v>
      </c>
      <c r="L17" s="209">
        <v>8.26</v>
      </c>
      <c r="M17" s="213">
        <v>0.07</v>
      </c>
      <c r="N17" s="154" t="s">
        <v>320</v>
      </c>
      <c r="O17" s="182">
        <v>0.02</v>
      </c>
    </row>
    <row r="18" spans="1:15" s="211" customFormat="1" ht="24.75" customHeight="1">
      <c r="A18" s="203" t="s">
        <v>355</v>
      </c>
      <c r="B18" s="191" t="s">
        <v>356</v>
      </c>
      <c r="C18" s="204" t="s">
        <v>357</v>
      </c>
      <c r="D18" s="205">
        <v>43326</v>
      </c>
      <c r="E18" s="215">
        <v>55.4</v>
      </c>
      <c r="F18" s="220">
        <v>9.9</v>
      </c>
      <c r="G18" s="220">
        <v>18</v>
      </c>
      <c r="H18" s="216">
        <v>0.16</v>
      </c>
      <c r="I18" s="215">
        <v>18.1</v>
      </c>
      <c r="J18" s="221"/>
      <c r="K18" s="208" t="s">
        <v>92</v>
      </c>
      <c r="L18" s="220">
        <v>12.9</v>
      </c>
      <c r="M18" s="215">
        <v>0.07</v>
      </c>
      <c r="N18" s="208" t="s">
        <v>320</v>
      </c>
      <c r="O18" s="208" t="s">
        <v>320</v>
      </c>
    </row>
    <row r="19" spans="1:15" s="211" customFormat="1" ht="24.75" customHeight="1">
      <c r="A19" s="203" t="s">
        <v>358</v>
      </c>
      <c r="B19" s="167" t="s">
        <v>359</v>
      </c>
      <c r="C19" s="204" t="s">
        <v>360</v>
      </c>
      <c r="D19" s="205">
        <v>43319</v>
      </c>
      <c r="E19" s="206">
        <v>56.7</v>
      </c>
      <c r="F19" s="207">
        <v>11</v>
      </c>
      <c r="G19" s="206">
        <v>17.5</v>
      </c>
      <c r="H19" s="206">
        <v>0.38</v>
      </c>
      <c r="I19" s="206">
        <v>19.9</v>
      </c>
      <c r="J19" s="208"/>
      <c r="K19" s="208" t="s">
        <v>92</v>
      </c>
      <c r="L19" s="206">
        <v>18.6</v>
      </c>
      <c r="M19" s="213">
        <v>0.11</v>
      </c>
      <c r="N19" s="154" t="s">
        <v>320</v>
      </c>
      <c r="O19" s="208" t="s">
        <v>320</v>
      </c>
    </row>
    <row r="20" spans="1:15" ht="24.75" customHeight="1">
      <c r="A20" s="224" t="s">
        <v>81</v>
      </c>
      <c r="B20" s="225" t="s">
        <v>361</v>
      </c>
      <c r="C20" s="226" t="s">
        <v>362</v>
      </c>
      <c r="D20" s="227">
        <v>43319</v>
      </c>
      <c r="E20" s="228">
        <v>22.5</v>
      </c>
      <c r="F20" s="229">
        <v>4</v>
      </c>
      <c r="G20" s="229">
        <v>3.1</v>
      </c>
      <c r="H20" s="228">
        <v>0.01</v>
      </c>
      <c r="I20" s="229">
        <v>2</v>
      </c>
      <c r="J20" s="230"/>
      <c r="K20" s="230" t="s">
        <v>319</v>
      </c>
      <c r="L20" s="231">
        <v>3.8</v>
      </c>
      <c r="M20" s="232" t="s">
        <v>320</v>
      </c>
      <c r="N20" s="187" t="s">
        <v>320</v>
      </c>
      <c r="O20" s="187" t="s">
        <v>320</v>
      </c>
    </row>
    <row r="21" spans="1:15" ht="24.75" customHeight="1" thickBot="1">
      <c r="A21" s="224" t="s">
        <v>206</v>
      </c>
      <c r="B21" s="225" t="s">
        <v>363</v>
      </c>
      <c r="C21" s="226" t="s">
        <v>364</v>
      </c>
      <c r="D21" s="227">
        <v>43332</v>
      </c>
      <c r="E21" s="228">
        <v>48.8</v>
      </c>
      <c r="F21" s="229">
        <v>9</v>
      </c>
      <c r="G21" s="228">
        <v>13.8</v>
      </c>
      <c r="H21" s="228">
        <v>0.26</v>
      </c>
      <c r="I21" s="228">
        <v>26.2</v>
      </c>
      <c r="J21" s="230"/>
      <c r="K21" s="230" t="s">
        <v>92</v>
      </c>
      <c r="L21" s="233">
        <v>22.9</v>
      </c>
      <c r="M21" s="234">
        <v>0.1</v>
      </c>
      <c r="N21" s="232" t="s">
        <v>320</v>
      </c>
      <c r="O21" s="187" t="s">
        <v>320</v>
      </c>
    </row>
    <row r="22" spans="1:15" ht="27.75" customHeight="1">
      <c r="A22" s="338" t="s">
        <v>365</v>
      </c>
      <c r="B22" s="339"/>
      <c r="C22" s="339"/>
      <c r="D22" s="340"/>
      <c r="E22" s="235" t="s">
        <v>366</v>
      </c>
      <c r="F22" s="235" t="s">
        <v>366</v>
      </c>
      <c r="G22" s="235" t="s">
        <v>367</v>
      </c>
      <c r="H22" s="235" t="s">
        <v>367</v>
      </c>
      <c r="I22" s="235" t="s">
        <v>366</v>
      </c>
      <c r="J22" s="236" t="s">
        <v>366</v>
      </c>
      <c r="K22" s="237" t="s">
        <v>366</v>
      </c>
      <c r="L22" s="235" t="s">
        <v>368</v>
      </c>
      <c r="M22" s="238">
        <v>25</v>
      </c>
      <c r="N22" s="238" t="s">
        <v>367</v>
      </c>
      <c r="O22" s="238">
        <v>10</v>
      </c>
    </row>
    <row r="23" spans="4:5" ht="19.5" customHeight="1">
      <c r="D23" s="240"/>
      <c r="E23"/>
    </row>
    <row r="24" ht="19.5" customHeight="1">
      <c r="D24" s="240"/>
    </row>
    <row r="25" ht="19.5" customHeight="1">
      <c r="D25" s="241"/>
    </row>
    <row r="26" ht="19.5" customHeight="1">
      <c r="D26" s="241"/>
    </row>
    <row r="27" ht="19.5" customHeight="1">
      <c r="D27" s="241"/>
    </row>
    <row r="28" ht="19.5" customHeight="1">
      <c r="D28" s="242"/>
    </row>
    <row r="29" ht="19.5" customHeight="1">
      <c r="D29" s="240"/>
    </row>
    <row r="30" ht="19.5" customHeight="1">
      <c r="D30" s="199"/>
    </row>
  </sheetData>
  <sheetProtection/>
  <mergeCells count="5">
    <mergeCell ref="A2:A3"/>
    <mergeCell ref="B2:B3"/>
    <mergeCell ref="C2:C3"/>
    <mergeCell ref="D2:D3"/>
    <mergeCell ref="A22:D22"/>
  </mergeCells>
  <printOptions/>
  <pageMargins left="0.8267716535433072" right="0.64" top="1.18" bottom="0.7874015748031497" header="0.91" footer="0.5118110236220472"/>
  <pageSetup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5"/>
  <sheetViews>
    <sheetView tabSelected="1"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1" sqref="A1:IV16384"/>
    </sheetView>
  </sheetViews>
  <sheetFormatPr defaultColWidth="9.00390625" defaultRowHeight="13.5"/>
  <cols>
    <col min="1" max="1" width="10.375" style="150" customWidth="1"/>
    <col min="2" max="2" width="15.75390625" style="150" bestFit="1" customWidth="1"/>
    <col min="3" max="3" width="8.375" style="150" customWidth="1"/>
    <col min="4" max="4" width="10.75390625" style="150" customWidth="1"/>
    <col min="5" max="10" width="8.625" style="150" customWidth="1"/>
    <col min="11" max="11" width="11.375" style="150" customWidth="1"/>
    <col min="12" max="15" width="8.625" style="150" customWidth="1"/>
    <col min="16" max="16384" width="9.00390625" style="150" customWidth="1"/>
  </cols>
  <sheetData>
    <row r="1" spans="1:5" ht="26.25" customHeight="1">
      <c r="A1" s="149" t="s">
        <v>369</v>
      </c>
      <c r="E1" s="198" t="s">
        <v>434</v>
      </c>
    </row>
    <row r="2" spans="1:15" ht="36.75" customHeight="1">
      <c r="A2" s="331" t="s">
        <v>370</v>
      </c>
      <c r="B2" s="331" t="s">
        <v>371</v>
      </c>
      <c r="C2" s="200" t="s">
        <v>372</v>
      </c>
      <c r="D2" s="331" t="s">
        <v>373</v>
      </c>
      <c r="E2" s="200" t="s">
        <v>374</v>
      </c>
      <c r="F2" s="200" t="s">
        <v>375</v>
      </c>
      <c r="G2" s="200" t="s">
        <v>376</v>
      </c>
      <c r="H2" s="200" t="s">
        <v>222</v>
      </c>
      <c r="I2" s="200" t="s">
        <v>228</v>
      </c>
      <c r="J2" s="200" t="s">
        <v>435</v>
      </c>
      <c r="K2" s="200" t="s">
        <v>436</v>
      </c>
      <c r="L2" s="200" t="s">
        <v>233</v>
      </c>
      <c r="M2" s="200" t="s">
        <v>234</v>
      </c>
      <c r="N2" s="200" t="s">
        <v>377</v>
      </c>
      <c r="O2" s="200" t="s">
        <v>237</v>
      </c>
    </row>
    <row r="3" spans="1:15" ht="24" customHeight="1">
      <c r="A3" s="332"/>
      <c r="B3" s="332"/>
      <c r="C3" s="202" t="s">
        <v>437</v>
      </c>
      <c r="D3" s="332"/>
      <c r="E3" s="202" t="s">
        <v>312</v>
      </c>
      <c r="F3" s="202" t="s">
        <v>312</v>
      </c>
      <c r="G3" s="202" t="s">
        <v>378</v>
      </c>
      <c r="H3" s="202" t="s">
        <v>315</v>
      </c>
      <c r="I3" s="202" t="s">
        <v>315</v>
      </c>
      <c r="J3" s="202" t="s">
        <v>315</v>
      </c>
      <c r="K3" s="202" t="s">
        <v>315</v>
      </c>
      <c r="L3" s="202" t="s">
        <v>315</v>
      </c>
      <c r="M3" s="202" t="s">
        <v>315</v>
      </c>
      <c r="N3" s="202" t="s">
        <v>315</v>
      </c>
      <c r="O3" s="202" t="s">
        <v>315</v>
      </c>
    </row>
    <row r="4" spans="1:15" s="246" customFormat="1" ht="30" customHeight="1">
      <c r="A4" s="192" t="s">
        <v>278</v>
      </c>
      <c r="B4" s="192" t="s">
        <v>379</v>
      </c>
      <c r="C4" s="170">
        <v>4760102</v>
      </c>
      <c r="D4" s="243">
        <v>43677</v>
      </c>
      <c r="E4" s="244">
        <v>26.1</v>
      </c>
      <c r="F4" s="244">
        <v>6.2</v>
      </c>
      <c r="G4" s="244">
        <v>0.8</v>
      </c>
      <c r="H4" s="244">
        <v>0.02</v>
      </c>
      <c r="I4" s="244">
        <v>3.7</v>
      </c>
      <c r="J4" s="244" t="s">
        <v>438</v>
      </c>
      <c r="K4" s="244"/>
      <c r="L4" s="342">
        <v>6.91</v>
      </c>
      <c r="M4" s="177" t="s">
        <v>439</v>
      </c>
      <c r="N4" s="177" t="s">
        <v>439</v>
      </c>
      <c r="O4" s="177" t="s">
        <v>439</v>
      </c>
    </row>
    <row r="5" spans="1:15" ht="30" customHeight="1">
      <c r="A5" s="170" t="s">
        <v>138</v>
      </c>
      <c r="B5" s="247" t="s">
        <v>440</v>
      </c>
      <c r="C5" s="170">
        <v>4760302</v>
      </c>
      <c r="D5" s="243">
        <v>43794</v>
      </c>
      <c r="E5" s="244">
        <v>24.6</v>
      </c>
      <c r="F5" s="244">
        <v>3.6</v>
      </c>
      <c r="G5" s="244">
        <v>0.8</v>
      </c>
      <c r="H5" s="244">
        <v>0.02</v>
      </c>
      <c r="I5" s="244">
        <v>2.3</v>
      </c>
      <c r="J5" s="244" t="s">
        <v>438</v>
      </c>
      <c r="K5" s="244"/>
      <c r="L5" s="342">
        <v>7.43</v>
      </c>
      <c r="M5" s="177" t="s">
        <v>320</v>
      </c>
      <c r="N5" s="177" t="s">
        <v>320</v>
      </c>
      <c r="O5" s="177" t="s">
        <v>320</v>
      </c>
    </row>
    <row r="6" spans="1:15" ht="30" customHeight="1">
      <c r="A6" s="192" t="s">
        <v>380</v>
      </c>
      <c r="B6" s="170" t="s">
        <v>441</v>
      </c>
      <c r="C6" s="170">
        <v>4760403</v>
      </c>
      <c r="D6" s="243">
        <v>43658</v>
      </c>
      <c r="E6" s="244">
        <v>30.1</v>
      </c>
      <c r="F6" s="244">
        <v>7.6</v>
      </c>
      <c r="G6" s="245">
        <v>0.6</v>
      </c>
      <c r="H6" s="244">
        <v>0.01</v>
      </c>
      <c r="I6" s="244">
        <v>10.3</v>
      </c>
      <c r="J6" s="244" t="s">
        <v>438</v>
      </c>
      <c r="K6" s="244"/>
      <c r="L6" s="245">
        <v>17.3</v>
      </c>
      <c r="M6" s="244">
        <v>0.03</v>
      </c>
      <c r="N6" s="244" t="s">
        <v>320</v>
      </c>
      <c r="O6" s="244" t="s">
        <v>320</v>
      </c>
    </row>
    <row r="7" spans="1:15" s="246" customFormat="1" ht="30" customHeight="1">
      <c r="A7" s="192" t="s">
        <v>282</v>
      </c>
      <c r="B7" s="192" t="s">
        <v>381</v>
      </c>
      <c r="C7" s="170">
        <v>4760501</v>
      </c>
      <c r="D7" s="243">
        <v>43705</v>
      </c>
      <c r="E7" s="343">
        <v>28.8</v>
      </c>
      <c r="F7" s="343">
        <v>8.8</v>
      </c>
      <c r="G7" s="343">
        <v>0.3</v>
      </c>
      <c r="H7" s="344">
        <v>0.05</v>
      </c>
      <c r="I7" s="343">
        <v>9.8</v>
      </c>
      <c r="J7" s="244" t="s">
        <v>442</v>
      </c>
      <c r="K7" s="244"/>
      <c r="L7" s="244">
        <v>13</v>
      </c>
      <c r="M7" s="244">
        <v>0.06</v>
      </c>
      <c r="N7" s="244" t="s">
        <v>320</v>
      </c>
      <c r="O7" s="244" t="s">
        <v>320</v>
      </c>
    </row>
    <row r="8" spans="1:15" ht="39.75" customHeight="1">
      <c r="A8" s="170" t="s">
        <v>443</v>
      </c>
      <c r="B8" s="247" t="s">
        <v>444</v>
      </c>
      <c r="C8" s="170">
        <v>4770202</v>
      </c>
      <c r="D8" s="243">
        <v>43696</v>
      </c>
      <c r="E8" s="244">
        <v>23</v>
      </c>
      <c r="F8" s="244">
        <v>11.4</v>
      </c>
      <c r="G8" s="244">
        <v>0.4</v>
      </c>
      <c r="H8" s="248">
        <v>0.12</v>
      </c>
      <c r="I8" s="244">
        <v>7.7</v>
      </c>
      <c r="J8" s="244" t="s">
        <v>442</v>
      </c>
      <c r="K8" s="244"/>
      <c r="L8" s="244">
        <v>27.4</v>
      </c>
      <c r="M8" s="244">
        <v>0.04</v>
      </c>
      <c r="N8" s="244" t="s">
        <v>320</v>
      </c>
      <c r="O8" s="244" t="s">
        <v>320</v>
      </c>
    </row>
    <row r="9" spans="1:15" ht="39.75" customHeight="1">
      <c r="A9" s="170" t="s">
        <v>445</v>
      </c>
      <c r="B9" s="247" t="s">
        <v>446</v>
      </c>
      <c r="C9" s="170">
        <v>4760801</v>
      </c>
      <c r="D9" s="243">
        <v>43699</v>
      </c>
      <c r="E9" s="244">
        <v>29.7</v>
      </c>
      <c r="F9" s="244">
        <v>12.1</v>
      </c>
      <c r="G9" s="244">
        <v>0.5</v>
      </c>
      <c r="H9" s="244">
        <v>0.03</v>
      </c>
      <c r="I9" s="245">
        <v>8.7</v>
      </c>
      <c r="J9" s="244" t="s">
        <v>442</v>
      </c>
      <c r="K9" s="244"/>
      <c r="L9" s="244">
        <v>11.4</v>
      </c>
      <c r="M9" s="244">
        <v>0.1</v>
      </c>
      <c r="N9" s="244" t="s">
        <v>320</v>
      </c>
      <c r="O9" s="244" t="s">
        <v>320</v>
      </c>
    </row>
    <row r="10" spans="1:15" ht="39.75" customHeight="1">
      <c r="A10" s="249" t="s">
        <v>382</v>
      </c>
      <c r="B10" s="247" t="s">
        <v>447</v>
      </c>
      <c r="C10" s="170">
        <v>4760902</v>
      </c>
      <c r="D10" s="243">
        <v>43705</v>
      </c>
      <c r="E10" s="244">
        <v>28.8</v>
      </c>
      <c r="F10" s="244">
        <v>8.8</v>
      </c>
      <c r="G10" s="245">
        <v>0.3</v>
      </c>
      <c r="H10" s="244">
        <v>0.05</v>
      </c>
      <c r="I10" s="245">
        <v>9.8</v>
      </c>
      <c r="J10" s="244" t="s">
        <v>442</v>
      </c>
      <c r="K10" s="244"/>
      <c r="L10" s="245">
        <v>16.8</v>
      </c>
      <c r="M10" s="244">
        <v>0.06</v>
      </c>
      <c r="N10" s="244" t="s">
        <v>320</v>
      </c>
      <c r="O10" s="244" t="s">
        <v>320</v>
      </c>
    </row>
    <row r="11" spans="1:15" s="246" customFormat="1" ht="30" customHeight="1">
      <c r="A11" s="192" t="s">
        <v>288</v>
      </c>
      <c r="B11" s="192" t="s">
        <v>383</v>
      </c>
      <c r="C11" s="170">
        <v>4761101</v>
      </c>
      <c r="D11" s="243">
        <v>43672</v>
      </c>
      <c r="E11" s="244">
        <v>25.8</v>
      </c>
      <c r="F11" s="245">
        <v>9</v>
      </c>
      <c r="G11" s="244">
        <v>2.9</v>
      </c>
      <c r="H11" s="244">
        <v>0.08</v>
      </c>
      <c r="I11" s="244">
        <v>19.5</v>
      </c>
      <c r="J11" s="244" t="s">
        <v>438</v>
      </c>
      <c r="K11" s="244"/>
      <c r="L11" s="245">
        <v>16.1</v>
      </c>
      <c r="M11" s="244">
        <v>0.05</v>
      </c>
      <c r="N11" s="244" t="s">
        <v>320</v>
      </c>
      <c r="O11" s="244" t="s">
        <v>320</v>
      </c>
    </row>
    <row r="12" spans="1:15" ht="30" customHeight="1">
      <c r="A12" s="192" t="s">
        <v>289</v>
      </c>
      <c r="B12" s="170" t="s">
        <v>448</v>
      </c>
      <c r="C12" s="170">
        <v>4761201</v>
      </c>
      <c r="D12" s="243">
        <v>43711</v>
      </c>
      <c r="E12" s="244">
        <v>25.7</v>
      </c>
      <c r="F12" s="244">
        <v>5.3</v>
      </c>
      <c r="G12" s="244">
        <v>1.1</v>
      </c>
      <c r="H12" s="244" t="s">
        <v>320</v>
      </c>
      <c r="I12" s="244">
        <v>0.5</v>
      </c>
      <c r="J12" s="244" t="s">
        <v>442</v>
      </c>
      <c r="K12" s="244"/>
      <c r="L12" s="244">
        <v>2.87</v>
      </c>
      <c r="M12" s="244" t="s">
        <v>320</v>
      </c>
      <c r="N12" s="244" t="s">
        <v>320</v>
      </c>
      <c r="O12" s="244" t="s">
        <v>320</v>
      </c>
    </row>
    <row r="13" spans="1:15" ht="30" customHeight="1" thickBot="1">
      <c r="A13" s="345" t="s">
        <v>290</v>
      </c>
      <c r="B13" s="346" t="s">
        <v>449</v>
      </c>
      <c r="C13" s="346">
        <v>4770408</v>
      </c>
      <c r="D13" s="347">
        <v>43672</v>
      </c>
      <c r="E13" s="250">
        <v>29.6</v>
      </c>
      <c r="F13" s="251">
        <v>8.2</v>
      </c>
      <c r="G13" s="251">
        <v>0.3</v>
      </c>
      <c r="H13" s="251">
        <v>0.1</v>
      </c>
      <c r="I13" s="251">
        <v>14.1</v>
      </c>
      <c r="J13" s="251" t="s">
        <v>442</v>
      </c>
      <c r="K13" s="251"/>
      <c r="L13" s="252">
        <v>5.62</v>
      </c>
      <c r="M13" s="251">
        <v>0.04</v>
      </c>
      <c r="N13" s="251" t="s">
        <v>320</v>
      </c>
      <c r="O13" s="251" t="s">
        <v>320</v>
      </c>
    </row>
    <row r="14" spans="1:15" ht="27" customHeight="1">
      <c r="A14" s="348" t="s">
        <v>384</v>
      </c>
      <c r="B14" s="349"/>
      <c r="C14" s="349"/>
      <c r="D14" s="350"/>
      <c r="E14" s="162" t="s">
        <v>257</v>
      </c>
      <c r="F14" s="162" t="s">
        <v>257</v>
      </c>
      <c r="G14" s="162" t="s">
        <v>257</v>
      </c>
      <c r="H14" s="162" t="s">
        <v>257</v>
      </c>
      <c r="I14" s="162" t="s">
        <v>257</v>
      </c>
      <c r="J14" s="162" t="s">
        <v>257</v>
      </c>
      <c r="K14" s="162" t="s">
        <v>257</v>
      </c>
      <c r="L14" s="253" t="s">
        <v>257</v>
      </c>
      <c r="M14" s="188">
        <v>25</v>
      </c>
      <c r="N14" s="162" t="s">
        <v>257</v>
      </c>
      <c r="O14" s="188">
        <v>10</v>
      </c>
    </row>
    <row r="15" ht="18.75" customHeight="1">
      <c r="E15"/>
    </row>
  </sheetData>
  <sheetProtection/>
  <mergeCells count="4">
    <mergeCell ref="A2:A3"/>
    <mergeCell ref="B2:B3"/>
    <mergeCell ref="D2:D3"/>
    <mergeCell ref="A14:D14"/>
  </mergeCells>
  <printOptions/>
  <pageMargins left="0.78" right="0.31496062992125984" top="1.09" bottom="0.984251968503937" header="0.67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</dc:creator>
  <cp:keywords/>
  <dc:description/>
  <cp:lastModifiedBy>沖縄県</cp:lastModifiedBy>
  <cp:lastPrinted>2020-02-12T11:01:11Z</cp:lastPrinted>
  <dcterms:created xsi:type="dcterms:W3CDTF">2012-04-12T09:02:17Z</dcterms:created>
  <dcterms:modified xsi:type="dcterms:W3CDTF">2021-03-25T07:11:07Z</dcterms:modified>
  <cp:category/>
  <cp:version/>
  <cp:contentType/>
  <cp:contentStatus/>
</cp:coreProperties>
</file>